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75" windowWidth="15600" windowHeight="11280" firstSheet="1" activeTab="1"/>
  </bookViews>
  <sheets>
    <sheet name="Attendance Sheet April 23" sheetId="11" state="hidden" r:id="rId1"/>
    <sheet name="Atte April 23 " sheetId="15" r:id="rId2"/>
  </sheets>
  <externalReferences>
    <externalReference r:id="rId3"/>
    <externalReference r:id="rId4"/>
    <externalReference r:id="rId5"/>
  </externalReferences>
  <definedNames>
    <definedName name="_xlnm._FilterDatabase" localSheetId="1" hidden="1">'Atte April 23 '!$A$12:$FE$126</definedName>
    <definedName name="_xlnm._FilterDatabase" localSheetId="0" hidden="1">'Attendance Sheet April 23'!$A$12:$FE$137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D15" i="15" l="1"/>
  <c r="FD16" i="15"/>
  <c r="FD17" i="15"/>
  <c r="FD18" i="15"/>
  <c r="FD19" i="15"/>
  <c r="FD20" i="15"/>
  <c r="FD21" i="15"/>
  <c r="FD22" i="15"/>
  <c r="FD23" i="15"/>
  <c r="FD24" i="15"/>
  <c r="FD25" i="15"/>
  <c r="FD26" i="15"/>
  <c r="FD27" i="15"/>
  <c r="FD28" i="15"/>
  <c r="FD29" i="15"/>
  <c r="FD30" i="15"/>
  <c r="FD31" i="15"/>
  <c r="FD32" i="15"/>
  <c r="FD33" i="15"/>
  <c r="FD34" i="15"/>
  <c r="FD35" i="15"/>
  <c r="FD36" i="15"/>
  <c r="FD37" i="15"/>
  <c r="FD38" i="15"/>
  <c r="FD39" i="15"/>
  <c r="FD40" i="15"/>
  <c r="FD41" i="15"/>
  <c r="FD42" i="15"/>
  <c r="FD43" i="15"/>
  <c r="FD44" i="15"/>
  <c r="FD45" i="15"/>
  <c r="FD46" i="15"/>
  <c r="FD47" i="15"/>
  <c r="FD48" i="15"/>
  <c r="FD49" i="15"/>
  <c r="FD50" i="15"/>
  <c r="FD51" i="15"/>
  <c r="FD52" i="15"/>
  <c r="FD53" i="15"/>
  <c r="FD54" i="15"/>
  <c r="FD55" i="15"/>
  <c r="FD56" i="15"/>
  <c r="FD57" i="15"/>
  <c r="FD58" i="15"/>
  <c r="FD59" i="15"/>
  <c r="FD60" i="15"/>
  <c r="FD61" i="15"/>
  <c r="FD62" i="15"/>
  <c r="FD63" i="15"/>
  <c r="FD64" i="15"/>
  <c r="FD65" i="15"/>
  <c r="FD66" i="15"/>
  <c r="FD67" i="15"/>
  <c r="FD68" i="15"/>
  <c r="FD69" i="15"/>
  <c r="FD70" i="15"/>
  <c r="FD71" i="15"/>
  <c r="FD72" i="15"/>
  <c r="FD73" i="15"/>
  <c r="FD74" i="15"/>
  <c r="FD75" i="15"/>
  <c r="FD76" i="15"/>
  <c r="FD77" i="15"/>
  <c r="FD78" i="15"/>
  <c r="FD79" i="15"/>
  <c r="FD80" i="15"/>
  <c r="FD81" i="15"/>
  <c r="FD82" i="15"/>
  <c r="FD83" i="15"/>
  <c r="FD84" i="15"/>
  <c r="FD85" i="15"/>
  <c r="FD86" i="15"/>
  <c r="FD87" i="15"/>
  <c r="FD88" i="15"/>
  <c r="FD89" i="15"/>
  <c r="FD90" i="15"/>
  <c r="FD91" i="15"/>
  <c r="FD92" i="15"/>
  <c r="FD93" i="15"/>
  <c r="FD94" i="15"/>
  <c r="FD95" i="15"/>
  <c r="FD96" i="15"/>
  <c r="FD97" i="15"/>
  <c r="FD98" i="15"/>
  <c r="FD99" i="15"/>
  <c r="FD100" i="15"/>
  <c r="FD101" i="15"/>
  <c r="FD102" i="15"/>
  <c r="FD103" i="15"/>
  <c r="FD104" i="15"/>
  <c r="FD105" i="15"/>
  <c r="FD106" i="15"/>
  <c r="FD107" i="15"/>
  <c r="FD108" i="15"/>
  <c r="FD109" i="15"/>
  <c r="FD110" i="15"/>
  <c r="FD111" i="15"/>
  <c r="FD112" i="15"/>
  <c r="FD113" i="15"/>
  <c r="FD114" i="15"/>
  <c r="FD115" i="15"/>
  <c r="FD116" i="15"/>
  <c r="FD117" i="15"/>
  <c r="FD118" i="15"/>
  <c r="FD119" i="15"/>
  <c r="FD120" i="15"/>
  <c r="FD121" i="15"/>
  <c r="FD122" i="15"/>
  <c r="FD123" i="15"/>
  <c r="FD124" i="15"/>
  <c r="FD125" i="15"/>
  <c r="FD126" i="15"/>
  <c r="FD14" i="15"/>
  <c r="FC120" i="15" l="1"/>
  <c r="FC121" i="15"/>
  <c r="FC122" i="15"/>
  <c r="FC123" i="15"/>
  <c r="FC124" i="15"/>
  <c r="FC125" i="15"/>
  <c r="FC126" i="15"/>
  <c r="AU143" i="15" l="1"/>
  <c r="AT143" i="15"/>
  <c r="AS143" i="15"/>
  <c r="AR143" i="15"/>
  <c r="AQ143" i="15"/>
  <c r="AP143" i="15"/>
  <c r="AO143" i="15"/>
  <c r="AN143" i="15"/>
  <c r="AM143" i="15"/>
  <c r="AL143" i="15"/>
  <c r="AK143" i="15"/>
  <c r="AJ143" i="15"/>
  <c r="AI143" i="15"/>
  <c r="AH143" i="15"/>
  <c r="AG143" i="15"/>
  <c r="AF143" i="15"/>
  <c r="AE143" i="15"/>
  <c r="AD143" i="15"/>
  <c r="AC143" i="15"/>
  <c r="AB143" i="15"/>
  <c r="AA143" i="15"/>
  <c r="Z143" i="15"/>
  <c r="Y143" i="15"/>
  <c r="X143" i="15"/>
  <c r="W143" i="15"/>
  <c r="V143" i="15"/>
  <c r="U143" i="15"/>
  <c r="T143" i="15"/>
  <c r="S143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AU142" i="15"/>
  <c r="AT142" i="15"/>
  <c r="AS142" i="15"/>
  <c r="AR142" i="15"/>
  <c r="AQ142" i="15"/>
  <c r="AP142" i="15"/>
  <c r="AO142" i="15"/>
  <c r="AN142" i="15"/>
  <c r="AM142" i="15"/>
  <c r="AL142" i="15"/>
  <c r="AK142" i="15"/>
  <c r="AJ142" i="15"/>
  <c r="AI142" i="15"/>
  <c r="AH142" i="15"/>
  <c r="AG142" i="15"/>
  <c r="AF142" i="15"/>
  <c r="AE142" i="15"/>
  <c r="AD142" i="15"/>
  <c r="AC142" i="15"/>
  <c r="AB142" i="15"/>
  <c r="AA142" i="15"/>
  <c r="Z142" i="15"/>
  <c r="Y142" i="15"/>
  <c r="X142" i="15"/>
  <c r="W142" i="15"/>
  <c r="V142" i="15"/>
  <c r="U142" i="15"/>
  <c r="T142" i="15"/>
  <c r="S142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AU141" i="15"/>
  <c r="AT141" i="15"/>
  <c r="AS141" i="15"/>
  <c r="AR141" i="15"/>
  <c r="AQ141" i="15"/>
  <c r="AP141" i="15"/>
  <c r="AO141" i="15"/>
  <c r="AN141" i="15"/>
  <c r="AM141" i="15"/>
  <c r="AL141" i="15"/>
  <c r="AK141" i="15"/>
  <c r="AJ141" i="15"/>
  <c r="AI141" i="15"/>
  <c r="AH141" i="15"/>
  <c r="AG141" i="15"/>
  <c r="AF141" i="15"/>
  <c r="AE141" i="15"/>
  <c r="AD141" i="15"/>
  <c r="AC141" i="15"/>
  <c r="AB141" i="15"/>
  <c r="AA141" i="15"/>
  <c r="Z141" i="15"/>
  <c r="Y141" i="15"/>
  <c r="X141" i="15"/>
  <c r="W141" i="15"/>
  <c r="V141" i="15"/>
  <c r="U141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AU140" i="15"/>
  <c r="AT140" i="15"/>
  <c r="AS140" i="15"/>
  <c r="AR140" i="15"/>
  <c r="AQ140" i="15"/>
  <c r="AP140" i="15"/>
  <c r="AO140" i="15"/>
  <c r="AN140" i="15"/>
  <c r="AM140" i="15"/>
  <c r="AL140" i="15"/>
  <c r="AK140" i="15"/>
  <c r="AJ140" i="15"/>
  <c r="AI140" i="15"/>
  <c r="AH140" i="15"/>
  <c r="AG140" i="15"/>
  <c r="AF140" i="15"/>
  <c r="AE140" i="15"/>
  <c r="AD140" i="15"/>
  <c r="AC140" i="15"/>
  <c r="AB140" i="15"/>
  <c r="AA140" i="15"/>
  <c r="Z140" i="15"/>
  <c r="Y140" i="15"/>
  <c r="X140" i="15"/>
  <c r="W140" i="15"/>
  <c r="V140" i="15"/>
  <c r="U140" i="15"/>
  <c r="T140" i="15"/>
  <c r="S140" i="15"/>
  <c r="R140" i="15"/>
  <c r="Q140" i="15"/>
  <c r="P140" i="15"/>
  <c r="O140" i="15"/>
  <c r="N140" i="15"/>
  <c r="M140" i="15"/>
  <c r="L140" i="15"/>
  <c r="K140" i="15"/>
  <c r="J140" i="15"/>
  <c r="I140" i="15"/>
  <c r="H140" i="15"/>
  <c r="G140" i="15"/>
  <c r="AU139" i="15"/>
  <c r="AT139" i="15"/>
  <c r="AS139" i="15"/>
  <c r="AR139" i="15"/>
  <c r="AQ139" i="15"/>
  <c r="AP139" i="15"/>
  <c r="AO139" i="15"/>
  <c r="AN139" i="15"/>
  <c r="AM139" i="15"/>
  <c r="AL139" i="15"/>
  <c r="AK139" i="15"/>
  <c r="AJ139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AU138" i="15"/>
  <c r="AT138" i="15"/>
  <c r="AS138" i="15"/>
  <c r="AR138" i="15"/>
  <c r="AQ138" i="15"/>
  <c r="AP138" i="15"/>
  <c r="AO138" i="15"/>
  <c r="AN138" i="15"/>
  <c r="AM138" i="15"/>
  <c r="AL138" i="15"/>
  <c r="AK138" i="15"/>
  <c r="AJ138" i="15"/>
  <c r="AI138" i="15"/>
  <c r="AH138" i="15"/>
  <c r="AG138" i="15"/>
  <c r="AF138" i="15"/>
  <c r="AE138" i="15"/>
  <c r="AD138" i="15"/>
  <c r="AC138" i="15"/>
  <c r="AB138" i="15"/>
  <c r="AA138" i="15"/>
  <c r="Z138" i="15"/>
  <c r="Y138" i="15"/>
  <c r="X138" i="15"/>
  <c r="W138" i="15"/>
  <c r="V138" i="15"/>
  <c r="U138" i="15"/>
  <c r="T138" i="15"/>
  <c r="S138" i="15"/>
  <c r="R138" i="15"/>
  <c r="Q138" i="15"/>
  <c r="P138" i="15"/>
  <c r="O138" i="15"/>
  <c r="N138" i="15"/>
  <c r="M138" i="15"/>
  <c r="L138" i="15"/>
  <c r="K138" i="15"/>
  <c r="J138" i="15"/>
  <c r="I138" i="15"/>
  <c r="H138" i="15"/>
  <c r="G138" i="15"/>
  <c r="AU137" i="15"/>
  <c r="AT137" i="15"/>
  <c r="AS137" i="15"/>
  <c r="AR137" i="15"/>
  <c r="AQ137" i="15"/>
  <c r="AP137" i="15"/>
  <c r="AO137" i="15"/>
  <c r="AN137" i="15"/>
  <c r="AM137" i="15"/>
  <c r="AL137" i="15"/>
  <c r="AK137" i="15"/>
  <c r="AJ137" i="15"/>
  <c r="AI137" i="15"/>
  <c r="AH137" i="15"/>
  <c r="AG137" i="15"/>
  <c r="AF137" i="15"/>
  <c r="AE137" i="15"/>
  <c r="AD137" i="15"/>
  <c r="AC137" i="15"/>
  <c r="AB137" i="15"/>
  <c r="AA137" i="15"/>
  <c r="Z137" i="15"/>
  <c r="Y137" i="15"/>
  <c r="X137" i="15"/>
  <c r="W137" i="15"/>
  <c r="V137" i="15"/>
  <c r="U137" i="15"/>
  <c r="T137" i="15"/>
  <c r="S137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AU136" i="15"/>
  <c r="AT136" i="15"/>
  <c r="AS136" i="15"/>
  <c r="AR136" i="15"/>
  <c r="AQ136" i="15"/>
  <c r="AP136" i="15"/>
  <c r="AO136" i="15"/>
  <c r="AN136" i="15"/>
  <c r="AM136" i="15"/>
  <c r="AL136" i="15"/>
  <c r="AK136" i="15"/>
  <c r="AJ136" i="15"/>
  <c r="AI136" i="15"/>
  <c r="AH136" i="15"/>
  <c r="AG136" i="15"/>
  <c r="AF136" i="15"/>
  <c r="AE136" i="15"/>
  <c r="AD136" i="15"/>
  <c r="AC136" i="15"/>
  <c r="AB136" i="15"/>
  <c r="AA136" i="15"/>
  <c r="Z136" i="15"/>
  <c r="Y136" i="15"/>
  <c r="X136" i="15"/>
  <c r="W136" i="15"/>
  <c r="V136" i="15"/>
  <c r="U136" i="15"/>
  <c r="T136" i="15"/>
  <c r="S136" i="15"/>
  <c r="R136" i="15"/>
  <c r="Q136" i="15"/>
  <c r="P136" i="15"/>
  <c r="O136" i="15"/>
  <c r="N136" i="15"/>
  <c r="M136" i="15"/>
  <c r="L136" i="15"/>
  <c r="K136" i="15"/>
  <c r="J136" i="15"/>
  <c r="I136" i="15"/>
  <c r="H136" i="15"/>
  <c r="G136" i="15"/>
  <c r="AU135" i="15"/>
  <c r="AT135" i="15"/>
  <c r="AS135" i="15"/>
  <c r="AR135" i="15"/>
  <c r="AQ135" i="15"/>
  <c r="AP135" i="15"/>
  <c r="AO135" i="15"/>
  <c r="AN135" i="15"/>
  <c r="AM135" i="15"/>
  <c r="AL135" i="15"/>
  <c r="AK135" i="15"/>
  <c r="AJ135" i="15"/>
  <c r="AI135" i="15"/>
  <c r="AH135" i="15"/>
  <c r="AG135" i="15"/>
  <c r="AF135" i="15"/>
  <c r="AE135" i="15"/>
  <c r="AD135" i="15"/>
  <c r="AC135" i="15"/>
  <c r="AB135" i="15"/>
  <c r="AA135" i="15"/>
  <c r="Z135" i="15"/>
  <c r="Y135" i="15"/>
  <c r="X135" i="15"/>
  <c r="W135" i="15"/>
  <c r="V135" i="15"/>
  <c r="U135" i="15"/>
  <c r="T135" i="15"/>
  <c r="S135" i="15"/>
  <c r="R135" i="15"/>
  <c r="Q135" i="15"/>
  <c r="P135" i="15"/>
  <c r="O135" i="15"/>
  <c r="N135" i="15"/>
  <c r="M135" i="15"/>
  <c r="L135" i="15"/>
  <c r="K135" i="15"/>
  <c r="J135" i="15"/>
  <c r="I135" i="15"/>
  <c r="H135" i="15"/>
  <c r="G135" i="15"/>
  <c r="AU134" i="15"/>
  <c r="AT134" i="15"/>
  <c r="AS134" i="15"/>
  <c r="AR134" i="15"/>
  <c r="AQ134" i="15"/>
  <c r="AP134" i="15"/>
  <c r="AO134" i="15"/>
  <c r="AN134" i="15"/>
  <c r="AM134" i="15"/>
  <c r="AL134" i="15"/>
  <c r="AK134" i="15"/>
  <c r="AJ134" i="15"/>
  <c r="AI134" i="15"/>
  <c r="AH134" i="15"/>
  <c r="AG134" i="15"/>
  <c r="AF134" i="15"/>
  <c r="AE134" i="15"/>
  <c r="AD134" i="15"/>
  <c r="AC134" i="15"/>
  <c r="AB134" i="15"/>
  <c r="AA134" i="15"/>
  <c r="Z134" i="15"/>
  <c r="Y134" i="15"/>
  <c r="X134" i="15"/>
  <c r="W134" i="15"/>
  <c r="V134" i="15"/>
  <c r="U134" i="15"/>
  <c r="T134" i="15"/>
  <c r="S134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AU133" i="15"/>
  <c r="AT133" i="15"/>
  <c r="AS133" i="15"/>
  <c r="AR133" i="15"/>
  <c r="AQ133" i="15"/>
  <c r="AP133" i="15"/>
  <c r="AO133" i="15"/>
  <c r="AN133" i="15"/>
  <c r="AM133" i="15"/>
  <c r="AL133" i="15"/>
  <c r="AK133" i="15"/>
  <c r="AJ133" i="15"/>
  <c r="AI133" i="15"/>
  <c r="AH133" i="15"/>
  <c r="AG133" i="15"/>
  <c r="AF133" i="15"/>
  <c r="AE133" i="15"/>
  <c r="AD133" i="15"/>
  <c r="AC133" i="15"/>
  <c r="AB133" i="15"/>
  <c r="AA133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AU132" i="15"/>
  <c r="AT132" i="15"/>
  <c r="AS132" i="15"/>
  <c r="AR132" i="15"/>
  <c r="AQ132" i="15"/>
  <c r="AP132" i="15"/>
  <c r="AO132" i="15"/>
  <c r="AN132" i="15"/>
  <c r="AM132" i="15"/>
  <c r="AL132" i="15"/>
  <c r="AK132" i="15"/>
  <c r="AJ132" i="15"/>
  <c r="AI132" i="15"/>
  <c r="AH132" i="15"/>
  <c r="AG132" i="15"/>
  <c r="AF132" i="15"/>
  <c r="AE132" i="15"/>
  <c r="AD132" i="15"/>
  <c r="AC132" i="15"/>
  <c r="AB132" i="15"/>
  <c r="AA132" i="15"/>
  <c r="Z132" i="15"/>
  <c r="Y132" i="15"/>
  <c r="X132" i="15"/>
  <c r="W132" i="15"/>
  <c r="V132" i="15"/>
  <c r="U132" i="15"/>
  <c r="T132" i="15"/>
  <c r="S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AU131" i="15"/>
  <c r="AT131" i="15"/>
  <c r="AS131" i="15"/>
  <c r="AR131" i="15"/>
  <c r="AQ131" i="15"/>
  <c r="AP131" i="15"/>
  <c r="AO131" i="15"/>
  <c r="AN131" i="15"/>
  <c r="AM131" i="15"/>
  <c r="AL131" i="15"/>
  <c r="AK131" i="15"/>
  <c r="AJ131" i="15"/>
  <c r="AI131" i="15"/>
  <c r="AH131" i="15"/>
  <c r="AG131" i="15"/>
  <c r="AF131" i="15"/>
  <c r="AE131" i="15"/>
  <c r="AD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AU130" i="15"/>
  <c r="AT130" i="15"/>
  <c r="AS130" i="15"/>
  <c r="AR130" i="15"/>
  <c r="AQ130" i="15"/>
  <c r="AP130" i="15"/>
  <c r="AO130" i="15"/>
  <c r="AN130" i="15"/>
  <c r="AM130" i="15"/>
  <c r="AL130" i="15"/>
  <c r="AK130" i="15"/>
  <c r="AJ130" i="15"/>
  <c r="AI130" i="15"/>
  <c r="AH130" i="15"/>
  <c r="AG130" i="15"/>
  <c r="AF130" i="15"/>
  <c r="AE130" i="15"/>
  <c r="AD130" i="15"/>
  <c r="AC130" i="15"/>
  <c r="AB130" i="15"/>
  <c r="AA130" i="15"/>
  <c r="Z130" i="15"/>
  <c r="Y130" i="15"/>
  <c r="X130" i="15"/>
  <c r="W130" i="15"/>
  <c r="V130" i="15"/>
  <c r="U130" i="15"/>
  <c r="T130" i="15"/>
  <c r="S130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AU129" i="15"/>
  <c r="AT129" i="15"/>
  <c r="AS129" i="15"/>
  <c r="AR129" i="15"/>
  <c r="AQ129" i="15"/>
  <c r="AP129" i="15"/>
  <c r="AO129" i="15"/>
  <c r="AN129" i="15"/>
  <c r="AM129" i="15"/>
  <c r="AL129" i="15"/>
  <c r="AK129" i="15"/>
  <c r="AJ129" i="15"/>
  <c r="AI129" i="15"/>
  <c r="AH129" i="15"/>
  <c r="AG129" i="15"/>
  <c r="AF129" i="15"/>
  <c r="AE129" i="15"/>
  <c r="AD129" i="15"/>
  <c r="AC129" i="15"/>
  <c r="AB129" i="15"/>
  <c r="AA129" i="15"/>
  <c r="Z129" i="15"/>
  <c r="Y129" i="15"/>
  <c r="X129" i="15"/>
  <c r="W129" i="15"/>
  <c r="V129" i="15"/>
  <c r="U129" i="15"/>
  <c r="T129" i="15"/>
  <c r="S129" i="15"/>
  <c r="R129" i="15"/>
  <c r="Q129" i="15"/>
  <c r="P129" i="15"/>
  <c r="O129" i="15"/>
  <c r="N129" i="15"/>
  <c r="M129" i="15"/>
  <c r="L129" i="15"/>
  <c r="K129" i="15"/>
  <c r="J129" i="15"/>
  <c r="I129" i="15"/>
  <c r="H129" i="15"/>
  <c r="G129" i="15"/>
  <c r="AU128" i="15"/>
  <c r="AT128" i="15"/>
  <c r="AS128" i="15"/>
  <c r="AR128" i="15"/>
  <c r="AQ128" i="15"/>
  <c r="AP128" i="15"/>
  <c r="AO128" i="15"/>
  <c r="AN128" i="15"/>
  <c r="AM128" i="15"/>
  <c r="AL128" i="15"/>
  <c r="AK128" i="15"/>
  <c r="AJ128" i="15"/>
  <c r="AI128" i="15"/>
  <c r="AH128" i="15"/>
  <c r="AG128" i="15"/>
  <c r="AF128" i="15"/>
  <c r="AE128" i="15"/>
  <c r="AD128" i="15"/>
  <c r="AC128" i="15"/>
  <c r="AB128" i="15"/>
  <c r="AA128" i="15"/>
  <c r="Z128" i="15"/>
  <c r="Y128" i="15"/>
  <c r="X128" i="15"/>
  <c r="W128" i="15"/>
  <c r="V128" i="15"/>
  <c r="U128" i="15"/>
  <c r="T128" i="15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BL127" i="15"/>
  <c r="BK127" i="15"/>
  <c r="EE126" i="15"/>
  <c r="ED126" i="15"/>
  <c r="EC126" i="15"/>
  <c r="EB126" i="15"/>
  <c r="EA126" i="15"/>
  <c r="CQ126" i="15"/>
  <c r="CN126" i="15"/>
  <c r="BN126" i="15"/>
  <c r="BM126" i="15"/>
  <c r="BJ126" i="15"/>
  <c r="BI126" i="15"/>
  <c r="BH126" i="15"/>
  <c r="BG126" i="15"/>
  <c r="BF126" i="15"/>
  <c r="BE126" i="15"/>
  <c r="BD126" i="15"/>
  <c r="BC126" i="15"/>
  <c r="BB126" i="15"/>
  <c r="BA126" i="15"/>
  <c r="AZ126" i="15"/>
  <c r="AY126" i="15"/>
  <c r="AX126" i="15"/>
  <c r="AW126" i="15"/>
  <c r="EE125" i="15"/>
  <c r="ED125" i="15"/>
  <c r="EC125" i="15"/>
  <c r="EB125" i="15"/>
  <c r="EA125" i="15"/>
  <c r="CQ125" i="15"/>
  <c r="CN125" i="15"/>
  <c r="BN125" i="15"/>
  <c r="BM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X125" i="15"/>
  <c r="AW125" i="15"/>
  <c r="EE124" i="15"/>
  <c r="ED124" i="15"/>
  <c r="EC124" i="15"/>
  <c r="EB124" i="15"/>
  <c r="EA124" i="15"/>
  <c r="CQ124" i="15"/>
  <c r="CN124" i="15"/>
  <c r="BN124" i="15"/>
  <c r="BM124" i="15"/>
  <c r="BJ124" i="15"/>
  <c r="BI124" i="15"/>
  <c r="BH124" i="15"/>
  <c r="BG124" i="15"/>
  <c r="BF124" i="15"/>
  <c r="BE124" i="15"/>
  <c r="BD124" i="15"/>
  <c r="BC124" i="15"/>
  <c r="BB124" i="15"/>
  <c r="BA124" i="15"/>
  <c r="AZ124" i="15"/>
  <c r="AY124" i="15"/>
  <c r="AX124" i="15"/>
  <c r="AW124" i="15"/>
  <c r="EE123" i="15"/>
  <c r="ED123" i="15"/>
  <c r="EC123" i="15"/>
  <c r="EB123" i="15"/>
  <c r="EA123" i="15"/>
  <c r="DW123" i="15"/>
  <c r="DV123" i="15"/>
  <c r="DU123" i="15"/>
  <c r="CQ123" i="15"/>
  <c r="CN123" i="15"/>
  <c r="CJ123" i="15"/>
  <c r="CI123" i="15"/>
  <c r="CH123" i="15"/>
  <c r="BN123" i="15"/>
  <c r="BM123" i="15"/>
  <c r="BJ123" i="15"/>
  <c r="BI123" i="15"/>
  <c r="BH123" i="15"/>
  <c r="BG123" i="15"/>
  <c r="BF123" i="15"/>
  <c r="BE123" i="15"/>
  <c r="BD123" i="15"/>
  <c r="BC123" i="15"/>
  <c r="BB123" i="15"/>
  <c r="BA123" i="15"/>
  <c r="AZ123" i="15"/>
  <c r="AY123" i="15"/>
  <c r="AX123" i="15"/>
  <c r="AW123" i="15"/>
  <c r="EE122" i="15"/>
  <c r="ED122" i="15"/>
  <c r="EC122" i="15"/>
  <c r="EB122" i="15"/>
  <c r="EA122" i="15"/>
  <c r="DW122" i="15"/>
  <c r="DV122" i="15"/>
  <c r="DU122" i="15"/>
  <c r="DT122" i="15"/>
  <c r="DS122" i="15"/>
  <c r="DR122" i="15"/>
  <c r="DQ122" i="15"/>
  <c r="DP122" i="15"/>
  <c r="DO122" i="15"/>
  <c r="DN122" i="15"/>
  <c r="DM122" i="15"/>
  <c r="DL122" i="15"/>
  <c r="DK122" i="15"/>
  <c r="CQ122" i="15"/>
  <c r="CP122" i="15"/>
  <c r="CO122" i="15"/>
  <c r="CN122" i="15"/>
  <c r="CJ122" i="15"/>
  <c r="CI122" i="15"/>
  <c r="CH122" i="15"/>
  <c r="CF122" i="15"/>
  <c r="CE122" i="15"/>
  <c r="CA122" i="15"/>
  <c r="BZ122" i="15"/>
  <c r="BY122" i="15"/>
  <c r="BX122" i="15"/>
  <c r="BW122" i="15"/>
  <c r="BV122" i="15"/>
  <c r="BU122" i="15"/>
  <c r="BN122" i="15"/>
  <c r="BM122" i="15"/>
  <c r="BJ122" i="15"/>
  <c r="BI122" i="15"/>
  <c r="BH122" i="15"/>
  <c r="BG122" i="15"/>
  <c r="BF122" i="15"/>
  <c r="BE122" i="15"/>
  <c r="BD122" i="15"/>
  <c r="BC122" i="15"/>
  <c r="BB122" i="15"/>
  <c r="BA122" i="15"/>
  <c r="AZ122" i="15"/>
  <c r="AY122" i="15"/>
  <c r="AX122" i="15"/>
  <c r="AW122" i="15"/>
  <c r="EE121" i="15"/>
  <c r="ED121" i="15"/>
  <c r="EC121" i="15"/>
  <c r="EB121" i="15"/>
  <c r="EA121" i="15"/>
  <c r="DW121" i="15"/>
  <c r="DV121" i="15"/>
  <c r="DU121" i="15"/>
  <c r="DT121" i="15"/>
  <c r="DS121" i="15"/>
  <c r="DR121" i="15"/>
  <c r="DQ121" i="15"/>
  <c r="DP121" i="15"/>
  <c r="DO121" i="15"/>
  <c r="DN121" i="15"/>
  <c r="DM121" i="15"/>
  <c r="DL121" i="15"/>
  <c r="DK121" i="15"/>
  <c r="CQ121" i="15"/>
  <c r="CP121" i="15"/>
  <c r="CO121" i="15"/>
  <c r="CN121" i="15"/>
  <c r="CJ121" i="15"/>
  <c r="CI121" i="15"/>
  <c r="CH121" i="15"/>
  <c r="CF121" i="15"/>
  <c r="CE121" i="15"/>
  <c r="CA121" i="15"/>
  <c r="BZ121" i="15"/>
  <c r="BY121" i="15"/>
  <c r="BX121" i="15"/>
  <c r="BW121" i="15"/>
  <c r="BV121" i="15"/>
  <c r="BU121" i="15"/>
  <c r="BN121" i="15"/>
  <c r="BM121" i="15"/>
  <c r="BJ121" i="15"/>
  <c r="BI121" i="15"/>
  <c r="BH121" i="15"/>
  <c r="BG121" i="15"/>
  <c r="BF121" i="15"/>
  <c r="BE121" i="15"/>
  <c r="BD121" i="15"/>
  <c r="BC121" i="15"/>
  <c r="BB121" i="15"/>
  <c r="BA121" i="15"/>
  <c r="AZ121" i="15"/>
  <c r="AY121" i="15"/>
  <c r="AX121" i="15"/>
  <c r="AW121" i="15"/>
  <c r="EE120" i="15"/>
  <c r="ED120" i="15"/>
  <c r="EC120" i="15"/>
  <c r="EB120" i="15"/>
  <c r="EA120" i="15"/>
  <c r="DW120" i="15"/>
  <c r="DV120" i="15"/>
  <c r="DU120" i="15"/>
  <c r="DT120" i="15"/>
  <c r="DS120" i="15"/>
  <c r="DR120" i="15"/>
  <c r="DQ120" i="15"/>
  <c r="DP120" i="15"/>
  <c r="DO120" i="15"/>
  <c r="DN120" i="15"/>
  <c r="DM120" i="15"/>
  <c r="DL120" i="15"/>
  <c r="DK120" i="15"/>
  <c r="CQ120" i="15"/>
  <c r="CP120" i="15"/>
  <c r="CO120" i="15"/>
  <c r="CN120" i="15"/>
  <c r="CJ120" i="15"/>
  <c r="CI120" i="15"/>
  <c r="CH120" i="15"/>
  <c r="CF120" i="15"/>
  <c r="CE120" i="15"/>
  <c r="CA120" i="15"/>
  <c r="BZ120" i="15"/>
  <c r="BY120" i="15"/>
  <c r="BX120" i="15"/>
  <c r="BW120" i="15"/>
  <c r="BV120" i="15"/>
  <c r="BU120" i="15"/>
  <c r="BN120" i="15"/>
  <c r="BM120" i="15"/>
  <c r="BJ120" i="15"/>
  <c r="BI120" i="15"/>
  <c r="BH120" i="15"/>
  <c r="BG120" i="15"/>
  <c r="BF120" i="15"/>
  <c r="BE120" i="15"/>
  <c r="BD120" i="15"/>
  <c r="BC120" i="15"/>
  <c r="BB120" i="15"/>
  <c r="BA120" i="15"/>
  <c r="AZ120" i="15"/>
  <c r="AY120" i="15"/>
  <c r="AX120" i="15"/>
  <c r="AW120" i="15"/>
  <c r="EE119" i="15"/>
  <c r="ED119" i="15"/>
  <c r="EC119" i="15"/>
  <c r="EB119" i="15"/>
  <c r="EA119" i="15"/>
  <c r="DW119" i="15"/>
  <c r="DV119" i="15"/>
  <c r="DU119" i="15"/>
  <c r="DT119" i="15"/>
  <c r="DS119" i="15"/>
  <c r="DR119" i="15"/>
  <c r="DQ119" i="15"/>
  <c r="DP119" i="15"/>
  <c r="DO119" i="15"/>
  <c r="DN119" i="15"/>
  <c r="DM119" i="15"/>
  <c r="DL119" i="15"/>
  <c r="DK119" i="15"/>
  <c r="CQ119" i="15"/>
  <c r="CP119" i="15"/>
  <c r="CO119" i="15"/>
  <c r="CN119" i="15"/>
  <c r="CJ119" i="15"/>
  <c r="CI119" i="15"/>
  <c r="CH119" i="15"/>
  <c r="CF119" i="15"/>
  <c r="CE119" i="15"/>
  <c r="CA119" i="15"/>
  <c r="BZ119" i="15"/>
  <c r="BY119" i="15"/>
  <c r="BX119" i="15"/>
  <c r="BW119" i="15"/>
  <c r="BV119" i="15"/>
  <c r="BU119" i="15"/>
  <c r="BN119" i="15"/>
  <c r="BM119" i="15"/>
  <c r="BJ119" i="15"/>
  <c r="BI119" i="15"/>
  <c r="BH119" i="15"/>
  <c r="BG119" i="15"/>
  <c r="BF119" i="15"/>
  <c r="BE119" i="15"/>
  <c r="BD119" i="15"/>
  <c r="BC119" i="15"/>
  <c r="BB119" i="15"/>
  <c r="BA119" i="15"/>
  <c r="AZ119" i="15"/>
  <c r="AY119" i="15"/>
  <c r="AX119" i="15"/>
  <c r="AW119" i="15"/>
  <c r="EE118" i="15"/>
  <c r="ED118" i="15"/>
  <c r="EC118" i="15"/>
  <c r="EB118" i="15"/>
  <c r="EA118" i="15"/>
  <c r="DZ118" i="15"/>
  <c r="DY118" i="15"/>
  <c r="DX118" i="15"/>
  <c r="DW118" i="15"/>
  <c r="DV118" i="15"/>
  <c r="DU118" i="15"/>
  <c r="DT118" i="15"/>
  <c r="DS118" i="15"/>
  <c r="DR118" i="15"/>
  <c r="DQ118" i="15"/>
  <c r="DP118" i="15"/>
  <c r="DO118" i="15"/>
  <c r="DN118" i="15"/>
  <c r="DM118" i="15"/>
  <c r="DL118" i="15"/>
  <c r="DK118" i="15"/>
  <c r="CQ118" i="15"/>
  <c r="CP118" i="15"/>
  <c r="CO118" i="15"/>
  <c r="CN118" i="15"/>
  <c r="CM118" i="15"/>
  <c r="CL118" i="15"/>
  <c r="CK118" i="15"/>
  <c r="CJ118" i="15"/>
  <c r="CI118" i="15"/>
  <c r="CH118" i="15"/>
  <c r="CF118" i="15"/>
  <c r="CE118" i="15"/>
  <c r="CA118" i="15"/>
  <c r="BZ118" i="15"/>
  <c r="BY118" i="15"/>
  <c r="BX118" i="15"/>
  <c r="BW118" i="15"/>
  <c r="BV118" i="15"/>
  <c r="BU118" i="15"/>
  <c r="BN118" i="15"/>
  <c r="BM118" i="15"/>
  <c r="BJ118" i="15"/>
  <c r="BI118" i="15"/>
  <c r="BH118" i="15"/>
  <c r="BG118" i="15"/>
  <c r="BF118" i="15"/>
  <c r="BE118" i="15"/>
  <c r="BD118" i="15"/>
  <c r="BC118" i="15"/>
  <c r="BB118" i="15"/>
  <c r="BA118" i="15"/>
  <c r="AZ118" i="15"/>
  <c r="AY118" i="15"/>
  <c r="AX118" i="15"/>
  <c r="AW118" i="15"/>
  <c r="EE117" i="15"/>
  <c r="ED117" i="15"/>
  <c r="EC117" i="15"/>
  <c r="EB117" i="15"/>
  <c r="EA117" i="15"/>
  <c r="DZ117" i="15"/>
  <c r="DY117" i="15"/>
  <c r="DX117" i="15"/>
  <c r="DW117" i="15"/>
  <c r="DV117" i="15"/>
  <c r="DU117" i="15"/>
  <c r="DT117" i="15"/>
  <c r="DS117" i="15"/>
  <c r="DR117" i="15"/>
  <c r="DQ117" i="15"/>
  <c r="DP117" i="15"/>
  <c r="DO117" i="15"/>
  <c r="DN117" i="15"/>
  <c r="DM117" i="15"/>
  <c r="DL117" i="15"/>
  <c r="DK117" i="15"/>
  <c r="CQ117" i="15"/>
  <c r="CP117" i="15"/>
  <c r="CO117" i="15"/>
  <c r="CN117" i="15"/>
  <c r="CM117" i="15"/>
  <c r="CL117" i="15"/>
  <c r="CK117" i="15"/>
  <c r="CJ117" i="15"/>
  <c r="CI117" i="15"/>
  <c r="CH117" i="15"/>
  <c r="CF117" i="15"/>
  <c r="CE117" i="15"/>
  <c r="CC117" i="15"/>
  <c r="CB117" i="15"/>
  <c r="CA117" i="15"/>
  <c r="BZ117" i="15"/>
  <c r="BY117" i="15"/>
  <c r="BX117" i="15"/>
  <c r="BW117" i="15"/>
  <c r="BV117" i="15"/>
  <c r="BU117" i="15"/>
  <c r="BN117" i="15"/>
  <c r="BM117" i="15"/>
  <c r="BJ117" i="15"/>
  <c r="BI117" i="15"/>
  <c r="BH117" i="15"/>
  <c r="BG117" i="15"/>
  <c r="BF117" i="15"/>
  <c r="BE117" i="15"/>
  <c r="BD117" i="15"/>
  <c r="BC117" i="15"/>
  <c r="BB117" i="15"/>
  <c r="BA117" i="15"/>
  <c r="AZ117" i="15"/>
  <c r="AY117" i="15"/>
  <c r="AX117" i="15"/>
  <c r="AW117" i="15"/>
  <c r="EE116" i="15"/>
  <c r="ED116" i="15"/>
  <c r="EC116" i="15"/>
  <c r="EB116" i="15"/>
  <c r="EA116" i="15"/>
  <c r="DZ116" i="15"/>
  <c r="DY116" i="15"/>
  <c r="DX116" i="15"/>
  <c r="DW116" i="15"/>
  <c r="DV116" i="15"/>
  <c r="DU116" i="15"/>
  <c r="DT116" i="15"/>
  <c r="DS116" i="15"/>
  <c r="DR116" i="15"/>
  <c r="DQ116" i="15"/>
  <c r="DP116" i="15"/>
  <c r="DO116" i="15"/>
  <c r="DN116" i="15"/>
  <c r="DM116" i="15"/>
  <c r="DL116" i="15"/>
  <c r="DK116" i="15"/>
  <c r="CQ116" i="15"/>
  <c r="CP116" i="15"/>
  <c r="CO116" i="15"/>
  <c r="CN116" i="15"/>
  <c r="CM116" i="15"/>
  <c r="CL116" i="15"/>
  <c r="CK116" i="15"/>
  <c r="CJ116" i="15"/>
  <c r="CI116" i="15"/>
  <c r="CH116" i="15"/>
  <c r="CF116" i="15"/>
  <c r="CE116" i="15"/>
  <c r="CC116" i="15"/>
  <c r="CB116" i="15"/>
  <c r="CA116" i="15"/>
  <c r="BZ116" i="15"/>
  <c r="BY116" i="15"/>
  <c r="BX116" i="15"/>
  <c r="BW116" i="15"/>
  <c r="BV116" i="15"/>
  <c r="BU116" i="15"/>
  <c r="BN116" i="15"/>
  <c r="BM116" i="15"/>
  <c r="BJ116" i="15"/>
  <c r="BI116" i="15"/>
  <c r="BH116" i="15"/>
  <c r="BG116" i="15"/>
  <c r="BF116" i="15"/>
  <c r="BE116" i="15"/>
  <c r="BD116" i="15"/>
  <c r="BC116" i="15"/>
  <c r="BB116" i="15"/>
  <c r="BA116" i="15"/>
  <c r="AZ116" i="15"/>
  <c r="AY116" i="15"/>
  <c r="AX116" i="15"/>
  <c r="AW116" i="15"/>
  <c r="EE115" i="15"/>
  <c r="ED115" i="15"/>
  <c r="EC115" i="15"/>
  <c r="EB115" i="15"/>
  <c r="EA115" i="15"/>
  <c r="DZ115" i="15"/>
  <c r="DY115" i="15"/>
  <c r="DX115" i="15"/>
  <c r="DW115" i="15"/>
  <c r="DV115" i="15"/>
  <c r="DU115" i="15"/>
  <c r="DT115" i="15"/>
  <c r="DS115" i="15"/>
  <c r="DR115" i="15"/>
  <c r="DQ115" i="15"/>
  <c r="DP115" i="15"/>
  <c r="DO115" i="15"/>
  <c r="DN115" i="15"/>
  <c r="DM115" i="15"/>
  <c r="DL115" i="15"/>
  <c r="DK115" i="15"/>
  <c r="CQ115" i="15"/>
  <c r="CP115" i="15"/>
  <c r="CO115" i="15"/>
  <c r="CN115" i="15"/>
  <c r="CM115" i="15"/>
  <c r="CL115" i="15"/>
  <c r="CK115" i="15"/>
  <c r="CJ115" i="15"/>
  <c r="CI115" i="15"/>
  <c r="CH115" i="15"/>
  <c r="CF115" i="15"/>
  <c r="CE115" i="15"/>
  <c r="CC115" i="15"/>
  <c r="CB115" i="15"/>
  <c r="CA115" i="15"/>
  <c r="BZ115" i="15"/>
  <c r="BY115" i="15"/>
  <c r="BX115" i="15"/>
  <c r="BW115" i="15"/>
  <c r="BV115" i="15"/>
  <c r="BU115" i="15"/>
  <c r="BN115" i="15"/>
  <c r="BM115" i="15"/>
  <c r="BJ115" i="15"/>
  <c r="BI115" i="15"/>
  <c r="BH115" i="15"/>
  <c r="BG115" i="15"/>
  <c r="BF115" i="15"/>
  <c r="BE115" i="15"/>
  <c r="BD115" i="15"/>
  <c r="BC115" i="15"/>
  <c r="BB115" i="15"/>
  <c r="BA115" i="15"/>
  <c r="AZ115" i="15"/>
  <c r="AY115" i="15"/>
  <c r="AX115" i="15"/>
  <c r="AW115" i="15"/>
  <c r="EE114" i="15"/>
  <c r="ED114" i="15"/>
  <c r="EC114" i="15"/>
  <c r="EB114" i="15"/>
  <c r="EA114" i="15"/>
  <c r="DZ114" i="15"/>
  <c r="DY114" i="15"/>
  <c r="DX114" i="15"/>
  <c r="DW114" i="15"/>
  <c r="DV114" i="15"/>
  <c r="DU114" i="15"/>
  <c r="DT114" i="15"/>
  <c r="DS114" i="15"/>
  <c r="DR114" i="15"/>
  <c r="DQ114" i="15"/>
  <c r="DP114" i="15"/>
  <c r="DO114" i="15"/>
  <c r="DN114" i="15"/>
  <c r="DM114" i="15"/>
  <c r="DL114" i="15"/>
  <c r="DK114" i="15"/>
  <c r="CQ114" i="15"/>
  <c r="CP114" i="15"/>
  <c r="CO114" i="15"/>
  <c r="CN114" i="15"/>
  <c r="CM114" i="15"/>
  <c r="CL114" i="15"/>
  <c r="CK114" i="15"/>
  <c r="CJ114" i="15"/>
  <c r="CI114" i="15"/>
  <c r="CH114" i="15"/>
  <c r="CF114" i="15"/>
  <c r="CE114" i="15"/>
  <c r="CC114" i="15"/>
  <c r="CB114" i="15"/>
  <c r="CA114" i="15"/>
  <c r="BZ114" i="15"/>
  <c r="BY114" i="15"/>
  <c r="BX114" i="15"/>
  <c r="BW114" i="15"/>
  <c r="BV114" i="15"/>
  <c r="BU114" i="15"/>
  <c r="BN114" i="15"/>
  <c r="BM114" i="15"/>
  <c r="BJ114" i="15"/>
  <c r="BI114" i="15"/>
  <c r="BH114" i="15"/>
  <c r="BG114" i="15"/>
  <c r="BF114" i="15"/>
  <c r="BE114" i="15"/>
  <c r="BD114" i="15"/>
  <c r="BC114" i="15"/>
  <c r="BB114" i="15"/>
  <c r="BA114" i="15"/>
  <c r="AZ114" i="15"/>
  <c r="AY114" i="15"/>
  <c r="AX114" i="15"/>
  <c r="AW114" i="15"/>
  <c r="EE113" i="15"/>
  <c r="ED113" i="15"/>
  <c r="EC113" i="15"/>
  <c r="EB113" i="15"/>
  <c r="EA113" i="15"/>
  <c r="DZ113" i="15"/>
  <c r="DY113" i="15"/>
  <c r="DX113" i="15"/>
  <c r="DW113" i="15"/>
  <c r="DV113" i="15"/>
  <c r="DU113" i="15"/>
  <c r="DT113" i="15"/>
  <c r="DS113" i="15"/>
  <c r="DR113" i="15"/>
  <c r="DQ113" i="15"/>
  <c r="DP113" i="15"/>
  <c r="DO113" i="15"/>
  <c r="DN113" i="15"/>
  <c r="DM113" i="15"/>
  <c r="DL113" i="15"/>
  <c r="DK113" i="15"/>
  <c r="CQ113" i="15"/>
  <c r="CP113" i="15"/>
  <c r="CO113" i="15"/>
  <c r="CN113" i="15"/>
  <c r="CM113" i="15"/>
  <c r="CL113" i="15"/>
  <c r="CK113" i="15"/>
  <c r="CJ113" i="15"/>
  <c r="CI113" i="15"/>
  <c r="CH113" i="15"/>
  <c r="CF113" i="15"/>
  <c r="CE113" i="15"/>
  <c r="CC113" i="15"/>
  <c r="CB113" i="15"/>
  <c r="CA113" i="15"/>
  <c r="BZ113" i="15"/>
  <c r="BY113" i="15"/>
  <c r="BX113" i="15"/>
  <c r="BW113" i="15"/>
  <c r="BV113" i="15"/>
  <c r="BU113" i="15"/>
  <c r="BN113" i="15"/>
  <c r="BM113" i="15"/>
  <c r="BJ113" i="15"/>
  <c r="BI113" i="15"/>
  <c r="BH113" i="15"/>
  <c r="BG113" i="15"/>
  <c r="BF113" i="15"/>
  <c r="BE113" i="15"/>
  <c r="BD113" i="15"/>
  <c r="BC113" i="15"/>
  <c r="BB113" i="15"/>
  <c r="BA113" i="15"/>
  <c r="AZ113" i="15"/>
  <c r="AY113" i="15"/>
  <c r="AX113" i="15"/>
  <c r="AW113" i="15"/>
  <c r="EE112" i="15"/>
  <c r="ED112" i="15"/>
  <c r="EC112" i="15"/>
  <c r="EB112" i="15"/>
  <c r="EA112" i="15"/>
  <c r="DZ112" i="15"/>
  <c r="DY112" i="15"/>
  <c r="DX112" i="15"/>
  <c r="DW112" i="15"/>
  <c r="DV112" i="15"/>
  <c r="DU112" i="15"/>
  <c r="DT112" i="15"/>
  <c r="DS112" i="15"/>
  <c r="DR112" i="15"/>
  <c r="DQ112" i="15"/>
  <c r="DP112" i="15"/>
  <c r="DO112" i="15"/>
  <c r="DN112" i="15"/>
  <c r="DM112" i="15"/>
  <c r="DL112" i="15"/>
  <c r="DK112" i="15"/>
  <c r="CQ112" i="15"/>
  <c r="CP112" i="15"/>
  <c r="CO112" i="15"/>
  <c r="CN112" i="15"/>
  <c r="CM112" i="15"/>
  <c r="CL112" i="15"/>
  <c r="CK112" i="15"/>
  <c r="CJ112" i="15"/>
  <c r="CI112" i="15"/>
  <c r="CH112" i="15"/>
  <c r="CF112" i="15"/>
  <c r="CE112" i="15"/>
  <c r="CC112" i="15"/>
  <c r="CB112" i="15"/>
  <c r="CA112" i="15"/>
  <c r="BZ112" i="15"/>
  <c r="BY112" i="15"/>
  <c r="BX112" i="15"/>
  <c r="BW112" i="15"/>
  <c r="BV112" i="15"/>
  <c r="BU112" i="15"/>
  <c r="BN112" i="15"/>
  <c r="BM112" i="15"/>
  <c r="BJ112" i="15"/>
  <c r="BI112" i="15"/>
  <c r="BH112" i="15"/>
  <c r="BG112" i="15"/>
  <c r="BF112" i="15"/>
  <c r="BE112" i="15"/>
  <c r="BD112" i="15"/>
  <c r="BC112" i="15"/>
  <c r="BB112" i="15"/>
  <c r="BA112" i="15"/>
  <c r="AZ112" i="15"/>
  <c r="AY112" i="15"/>
  <c r="AX112" i="15"/>
  <c r="AW112" i="15"/>
  <c r="EE111" i="15"/>
  <c r="ED111" i="15"/>
  <c r="EC111" i="15"/>
  <c r="EB111" i="15"/>
  <c r="EA111" i="15"/>
  <c r="DZ111" i="15"/>
  <c r="DY111" i="15"/>
  <c r="DX111" i="15"/>
  <c r="DW111" i="15"/>
  <c r="DV111" i="15"/>
  <c r="DU111" i="15"/>
  <c r="DT111" i="15"/>
  <c r="DS111" i="15"/>
  <c r="DR111" i="15"/>
  <c r="DQ111" i="15"/>
  <c r="DP111" i="15"/>
  <c r="DO111" i="15"/>
  <c r="DN111" i="15"/>
  <c r="DM111" i="15"/>
  <c r="DL111" i="15"/>
  <c r="DK111" i="15"/>
  <c r="CQ111" i="15"/>
  <c r="CP111" i="15"/>
  <c r="CO111" i="15"/>
  <c r="CN111" i="15"/>
  <c r="CM111" i="15"/>
  <c r="CL111" i="15"/>
  <c r="CK111" i="15"/>
  <c r="CJ111" i="15"/>
  <c r="CI111" i="15"/>
  <c r="CH111" i="15"/>
  <c r="CF111" i="15"/>
  <c r="CE111" i="15"/>
  <c r="CC111" i="15"/>
  <c r="CB111" i="15"/>
  <c r="CA111" i="15"/>
  <c r="BZ111" i="15"/>
  <c r="BY111" i="15"/>
  <c r="BX111" i="15"/>
  <c r="BW111" i="15"/>
  <c r="BV111" i="15"/>
  <c r="BU111" i="15"/>
  <c r="BN111" i="15"/>
  <c r="BM111" i="15"/>
  <c r="BJ111" i="15"/>
  <c r="BI111" i="15"/>
  <c r="BH111" i="15"/>
  <c r="BG111" i="15"/>
  <c r="BF111" i="15"/>
  <c r="BE111" i="15"/>
  <c r="BD111" i="15"/>
  <c r="BC111" i="15"/>
  <c r="BB111" i="15"/>
  <c r="BA111" i="15"/>
  <c r="AZ111" i="15"/>
  <c r="AY111" i="15"/>
  <c r="AX111" i="15"/>
  <c r="AW111" i="15"/>
  <c r="EE110" i="15"/>
  <c r="ED110" i="15"/>
  <c r="EC110" i="15"/>
  <c r="EB110" i="15"/>
  <c r="EA110" i="15"/>
  <c r="DZ110" i="15"/>
  <c r="DY110" i="15"/>
  <c r="DX110" i="15"/>
  <c r="DW110" i="15"/>
  <c r="DV110" i="15"/>
  <c r="DU110" i="15"/>
  <c r="DT110" i="15"/>
  <c r="DS110" i="15"/>
  <c r="DR110" i="15"/>
  <c r="DQ110" i="15"/>
  <c r="DP110" i="15"/>
  <c r="DO110" i="15"/>
  <c r="DN110" i="15"/>
  <c r="DM110" i="15"/>
  <c r="DL110" i="15"/>
  <c r="DK110" i="15"/>
  <c r="CQ110" i="15"/>
  <c r="CP110" i="15"/>
  <c r="CO110" i="15"/>
  <c r="CN110" i="15"/>
  <c r="CM110" i="15"/>
  <c r="CL110" i="15"/>
  <c r="CK110" i="15"/>
  <c r="CJ110" i="15"/>
  <c r="CI110" i="15"/>
  <c r="CH110" i="15"/>
  <c r="CF110" i="15"/>
  <c r="CE110" i="15"/>
  <c r="CC110" i="15"/>
  <c r="CB110" i="15"/>
  <c r="CA110" i="15"/>
  <c r="BZ110" i="15"/>
  <c r="BY110" i="15"/>
  <c r="BX110" i="15"/>
  <c r="BW110" i="15"/>
  <c r="BV110" i="15"/>
  <c r="BU110" i="15"/>
  <c r="BN110" i="15"/>
  <c r="BM110" i="15"/>
  <c r="BJ110" i="15"/>
  <c r="BI110" i="15"/>
  <c r="BH110" i="15"/>
  <c r="BG110" i="15"/>
  <c r="BF110" i="15"/>
  <c r="BE110" i="15"/>
  <c r="BD110" i="15"/>
  <c r="BC110" i="15"/>
  <c r="BB110" i="15"/>
  <c r="BA110" i="15"/>
  <c r="AZ110" i="15"/>
  <c r="AY110" i="15"/>
  <c r="AX110" i="15"/>
  <c r="AW110" i="15"/>
  <c r="EK109" i="15"/>
  <c r="EJ109" i="15"/>
  <c r="EI109" i="15"/>
  <c r="EH109" i="15"/>
  <c r="EG109" i="15"/>
  <c r="EF109" i="15"/>
  <c r="EE109" i="15"/>
  <c r="ED109" i="15"/>
  <c r="EC109" i="15"/>
  <c r="EB109" i="15"/>
  <c r="EA109" i="15"/>
  <c r="DZ109" i="15"/>
  <c r="DY109" i="15"/>
  <c r="DX109" i="15"/>
  <c r="DW109" i="15"/>
  <c r="DV109" i="15"/>
  <c r="DU109" i="15"/>
  <c r="DT109" i="15"/>
  <c r="DS109" i="15"/>
  <c r="DR109" i="15"/>
  <c r="DQ109" i="15"/>
  <c r="DP109" i="15"/>
  <c r="DO109" i="15"/>
  <c r="DN109" i="15"/>
  <c r="DM109" i="15"/>
  <c r="DL109" i="15"/>
  <c r="DK109" i="15"/>
  <c r="CU109" i="15"/>
  <c r="CT109" i="15"/>
  <c r="CS109" i="15"/>
  <c r="CR109" i="15"/>
  <c r="CQ109" i="15"/>
  <c r="CP109" i="15"/>
  <c r="CO109" i="15"/>
  <c r="CN109" i="15"/>
  <c r="CM109" i="15"/>
  <c r="CL109" i="15"/>
  <c r="CK109" i="15"/>
  <c r="CJ109" i="15"/>
  <c r="CI109" i="15"/>
  <c r="CH109" i="15"/>
  <c r="CG109" i="15"/>
  <c r="CF109" i="15"/>
  <c r="CE109" i="15"/>
  <c r="CD109" i="15"/>
  <c r="CC109" i="15"/>
  <c r="CB109" i="15"/>
  <c r="CA109" i="15"/>
  <c r="BZ109" i="15"/>
  <c r="BY109" i="15"/>
  <c r="BX109" i="15"/>
  <c r="BW109" i="15"/>
  <c r="BV109" i="15"/>
  <c r="BU109" i="15"/>
  <c r="BN109" i="15"/>
  <c r="BM109" i="15"/>
  <c r="BJ109" i="15"/>
  <c r="BI109" i="15"/>
  <c r="BH109" i="15"/>
  <c r="BG109" i="15"/>
  <c r="BF109" i="15"/>
  <c r="BE109" i="15"/>
  <c r="BD109" i="15"/>
  <c r="BC109" i="15"/>
  <c r="BB109" i="15"/>
  <c r="BA109" i="15"/>
  <c r="AZ109" i="15"/>
  <c r="AY109" i="15"/>
  <c r="AX109" i="15"/>
  <c r="AW109" i="15"/>
  <c r="EL108" i="15"/>
  <c r="EK108" i="15"/>
  <c r="EJ108" i="15"/>
  <c r="EI108" i="15"/>
  <c r="EH108" i="15"/>
  <c r="EG108" i="15"/>
  <c r="EF108" i="15"/>
  <c r="EE108" i="15"/>
  <c r="ED108" i="15"/>
  <c r="EC108" i="15"/>
  <c r="EB108" i="15"/>
  <c r="EA108" i="15"/>
  <c r="DZ108" i="15"/>
  <c r="DY108" i="15"/>
  <c r="DX108" i="15"/>
  <c r="DW108" i="15"/>
  <c r="DV108" i="15"/>
  <c r="DU108" i="15"/>
  <c r="DT108" i="15"/>
  <c r="DS108" i="15"/>
  <c r="DR108" i="15"/>
  <c r="DQ108" i="15"/>
  <c r="DP108" i="15"/>
  <c r="DO108" i="15"/>
  <c r="DN108" i="15"/>
  <c r="DM108" i="15"/>
  <c r="DL108" i="15"/>
  <c r="DK108" i="15"/>
  <c r="CV108" i="15"/>
  <c r="CU108" i="15"/>
  <c r="CT108" i="15"/>
  <c r="CS108" i="15"/>
  <c r="CR108" i="15"/>
  <c r="CQ108" i="15"/>
  <c r="CP108" i="15"/>
  <c r="CO108" i="15"/>
  <c r="CN108" i="15"/>
  <c r="CM108" i="15"/>
  <c r="CL108" i="15"/>
  <c r="CK108" i="15"/>
  <c r="CJ108" i="15"/>
  <c r="CI108" i="15"/>
  <c r="CH108" i="15"/>
  <c r="CG108" i="15"/>
  <c r="CF108" i="15"/>
  <c r="CE108" i="15"/>
  <c r="CD108" i="15"/>
  <c r="CC108" i="15"/>
  <c r="CB108" i="15"/>
  <c r="CA108" i="15"/>
  <c r="BZ108" i="15"/>
  <c r="BY108" i="15"/>
  <c r="BX108" i="15"/>
  <c r="BW108" i="15"/>
  <c r="BV108" i="15"/>
  <c r="BU108" i="15"/>
  <c r="BN108" i="15"/>
  <c r="BM108" i="15"/>
  <c r="BJ108" i="15"/>
  <c r="BI108" i="15"/>
  <c r="BH108" i="15"/>
  <c r="BG108" i="15"/>
  <c r="BF108" i="15"/>
  <c r="BE108" i="15"/>
  <c r="BD108" i="15"/>
  <c r="BC108" i="15"/>
  <c r="BB108" i="15"/>
  <c r="BA108" i="15"/>
  <c r="AZ108" i="15"/>
  <c r="AY108" i="15"/>
  <c r="AX108" i="15"/>
  <c r="AW108" i="15"/>
  <c r="EL107" i="15"/>
  <c r="EK107" i="15"/>
  <c r="EJ107" i="15"/>
  <c r="EI107" i="15"/>
  <c r="EH107" i="15"/>
  <c r="EG107" i="15"/>
  <c r="EF107" i="15"/>
  <c r="EE107" i="15"/>
  <c r="ED107" i="15"/>
  <c r="EC107" i="15"/>
  <c r="EB107" i="15"/>
  <c r="EA107" i="15"/>
  <c r="DZ107" i="15"/>
  <c r="DY107" i="15"/>
  <c r="DX107" i="15"/>
  <c r="DW107" i="15"/>
  <c r="DV107" i="15"/>
  <c r="DU107" i="15"/>
  <c r="DT107" i="15"/>
  <c r="DS107" i="15"/>
  <c r="DR107" i="15"/>
  <c r="DQ107" i="15"/>
  <c r="DP107" i="15"/>
  <c r="DO107" i="15"/>
  <c r="DN107" i="15"/>
  <c r="DM107" i="15"/>
  <c r="DL107" i="15"/>
  <c r="DK107" i="15"/>
  <c r="CV107" i="15"/>
  <c r="CU107" i="15"/>
  <c r="CT107" i="15"/>
  <c r="CS107" i="15"/>
  <c r="CR107" i="15"/>
  <c r="CQ107" i="15"/>
  <c r="CP107" i="15"/>
  <c r="CO107" i="15"/>
  <c r="CN107" i="15"/>
  <c r="CM107" i="15"/>
  <c r="CL107" i="15"/>
  <c r="CK107" i="15"/>
  <c r="CJ107" i="15"/>
  <c r="CI107" i="15"/>
  <c r="CH107" i="15"/>
  <c r="CG107" i="15"/>
  <c r="CF107" i="15"/>
  <c r="CE107" i="15"/>
  <c r="CD107" i="15"/>
  <c r="CC107" i="15"/>
  <c r="CB107" i="15"/>
  <c r="CA107" i="15"/>
  <c r="BZ107" i="15"/>
  <c r="BY107" i="15"/>
  <c r="BX107" i="15"/>
  <c r="BW107" i="15"/>
  <c r="BV107" i="15"/>
  <c r="BU107" i="15"/>
  <c r="BN107" i="15"/>
  <c r="BM107" i="15"/>
  <c r="BJ107" i="15"/>
  <c r="BI107" i="15"/>
  <c r="BH107" i="15"/>
  <c r="BG107" i="15"/>
  <c r="BF107" i="15"/>
  <c r="BE107" i="15"/>
  <c r="BD107" i="15"/>
  <c r="BC107" i="15"/>
  <c r="BB107" i="15"/>
  <c r="BA107" i="15"/>
  <c r="AZ107" i="15"/>
  <c r="AY107" i="15"/>
  <c r="AX107" i="15"/>
  <c r="AW107" i="15"/>
  <c r="EL106" i="15"/>
  <c r="EK106" i="15"/>
  <c r="EJ106" i="15"/>
  <c r="EI106" i="15"/>
  <c r="EH106" i="15"/>
  <c r="EG106" i="15"/>
  <c r="EF106" i="15"/>
  <c r="EE106" i="15"/>
  <c r="ED106" i="15"/>
  <c r="EC106" i="15"/>
  <c r="EB106" i="15"/>
  <c r="EA106" i="15"/>
  <c r="DZ106" i="15"/>
  <c r="DY106" i="15"/>
  <c r="DX106" i="15"/>
  <c r="DW106" i="15"/>
  <c r="DV106" i="15"/>
  <c r="DU106" i="15"/>
  <c r="DT106" i="15"/>
  <c r="DS106" i="15"/>
  <c r="DR106" i="15"/>
  <c r="DQ106" i="15"/>
  <c r="DP106" i="15"/>
  <c r="DO106" i="15"/>
  <c r="DN106" i="15"/>
  <c r="DM106" i="15"/>
  <c r="DL106" i="15"/>
  <c r="DK106" i="15"/>
  <c r="CV106" i="15"/>
  <c r="CU106" i="15"/>
  <c r="CT106" i="15"/>
  <c r="CS106" i="15"/>
  <c r="CR106" i="15"/>
  <c r="CQ106" i="15"/>
  <c r="CP106" i="15"/>
  <c r="CO106" i="15"/>
  <c r="CN106" i="15"/>
  <c r="CM106" i="15"/>
  <c r="CL106" i="15"/>
  <c r="CK106" i="15"/>
  <c r="CJ106" i="15"/>
  <c r="CI106" i="15"/>
  <c r="CH106" i="15"/>
  <c r="CG106" i="15"/>
  <c r="CF106" i="15"/>
  <c r="CE106" i="15"/>
  <c r="CD106" i="15"/>
  <c r="CC106" i="15"/>
  <c r="CB106" i="15"/>
  <c r="CA106" i="15"/>
  <c r="BZ106" i="15"/>
  <c r="BY106" i="15"/>
  <c r="BX106" i="15"/>
  <c r="BW106" i="15"/>
  <c r="BV106" i="15"/>
  <c r="BU106" i="15"/>
  <c r="BN106" i="15"/>
  <c r="BM106" i="15"/>
  <c r="BJ106" i="15"/>
  <c r="BI106" i="15"/>
  <c r="BH106" i="15"/>
  <c r="BG106" i="15"/>
  <c r="BF106" i="15"/>
  <c r="BE106" i="15"/>
  <c r="BD106" i="15"/>
  <c r="BC106" i="15"/>
  <c r="BB106" i="15"/>
  <c r="BA106" i="15"/>
  <c r="AZ106" i="15"/>
  <c r="AY106" i="15"/>
  <c r="AX106" i="15"/>
  <c r="AW106" i="15"/>
  <c r="EL105" i="15"/>
  <c r="EK105" i="15"/>
  <c r="EJ105" i="15"/>
  <c r="EI105" i="15"/>
  <c r="EH105" i="15"/>
  <c r="EG105" i="15"/>
  <c r="EF105" i="15"/>
  <c r="EE105" i="15"/>
  <c r="ED105" i="15"/>
  <c r="EC105" i="15"/>
  <c r="EB105" i="15"/>
  <c r="EA105" i="15"/>
  <c r="DZ105" i="15"/>
  <c r="DY105" i="15"/>
  <c r="DX105" i="15"/>
  <c r="DW105" i="15"/>
  <c r="DV105" i="15"/>
  <c r="DU105" i="15"/>
  <c r="DT105" i="15"/>
  <c r="DS105" i="15"/>
  <c r="DR105" i="15"/>
  <c r="DQ105" i="15"/>
  <c r="DP105" i="15"/>
  <c r="DO105" i="15"/>
  <c r="DN105" i="15"/>
  <c r="DM105" i="15"/>
  <c r="DL105" i="15"/>
  <c r="DK105" i="15"/>
  <c r="CV105" i="15"/>
  <c r="CU105" i="15"/>
  <c r="CT105" i="15"/>
  <c r="CS105" i="15"/>
  <c r="CR105" i="15"/>
  <c r="CQ105" i="15"/>
  <c r="CP105" i="15"/>
  <c r="CO105" i="15"/>
  <c r="CN105" i="15"/>
  <c r="CM105" i="15"/>
  <c r="CL105" i="15"/>
  <c r="CK105" i="15"/>
  <c r="CJ105" i="15"/>
  <c r="CI105" i="15"/>
  <c r="CH105" i="15"/>
  <c r="CG105" i="15"/>
  <c r="CF105" i="15"/>
  <c r="CE105" i="15"/>
  <c r="CD105" i="15"/>
  <c r="CC105" i="15"/>
  <c r="CB105" i="15"/>
  <c r="CA105" i="15"/>
  <c r="BZ105" i="15"/>
  <c r="BY105" i="15"/>
  <c r="BX105" i="15"/>
  <c r="BW105" i="15"/>
  <c r="BV105" i="15"/>
  <c r="BU105" i="15"/>
  <c r="BN105" i="15"/>
  <c r="BM105" i="15"/>
  <c r="BJ105" i="15"/>
  <c r="BI105" i="15"/>
  <c r="BH105" i="15"/>
  <c r="BG105" i="15"/>
  <c r="BF105" i="15"/>
  <c r="BE105" i="15"/>
  <c r="BD105" i="15"/>
  <c r="BC105" i="15"/>
  <c r="BB105" i="15"/>
  <c r="BA105" i="15"/>
  <c r="AZ105" i="15"/>
  <c r="AY105" i="15"/>
  <c r="AX105" i="15"/>
  <c r="AW105" i="15"/>
  <c r="EL104" i="15"/>
  <c r="EK104" i="15"/>
  <c r="EJ104" i="15"/>
  <c r="EI104" i="15"/>
  <c r="EH104" i="15"/>
  <c r="EG104" i="15"/>
  <c r="EF104" i="15"/>
  <c r="EE104" i="15"/>
  <c r="ED104" i="15"/>
  <c r="EC104" i="15"/>
  <c r="EB104" i="15"/>
  <c r="EA104" i="15"/>
  <c r="DZ104" i="15"/>
  <c r="DY104" i="15"/>
  <c r="DX104" i="15"/>
  <c r="DW104" i="15"/>
  <c r="DV104" i="15"/>
  <c r="DU104" i="15"/>
  <c r="DT104" i="15"/>
  <c r="DS104" i="15"/>
  <c r="DR104" i="15"/>
  <c r="DQ104" i="15"/>
  <c r="DP104" i="15"/>
  <c r="DO104" i="15"/>
  <c r="DN104" i="15"/>
  <c r="DM104" i="15"/>
  <c r="DL104" i="15"/>
  <c r="DK104" i="15"/>
  <c r="CV104" i="15"/>
  <c r="CU104" i="15"/>
  <c r="CT104" i="15"/>
  <c r="CS104" i="15"/>
  <c r="CR104" i="15"/>
  <c r="CQ104" i="15"/>
  <c r="CP104" i="15"/>
  <c r="CO104" i="15"/>
  <c r="CN104" i="15"/>
  <c r="CM104" i="15"/>
  <c r="CL104" i="15"/>
  <c r="CK104" i="15"/>
  <c r="CJ104" i="15"/>
  <c r="CI104" i="15"/>
  <c r="CH104" i="15"/>
  <c r="CG104" i="15"/>
  <c r="CF104" i="15"/>
  <c r="CE104" i="15"/>
  <c r="CD104" i="15"/>
  <c r="CC104" i="15"/>
  <c r="CB104" i="15"/>
  <c r="CA104" i="15"/>
  <c r="BZ104" i="15"/>
  <c r="BY104" i="15"/>
  <c r="BX104" i="15"/>
  <c r="BW104" i="15"/>
  <c r="BV104" i="15"/>
  <c r="BU104" i="15"/>
  <c r="BN104" i="15"/>
  <c r="BM104" i="15"/>
  <c r="BJ104" i="15"/>
  <c r="BI104" i="15"/>
  <c r="BH104" i="15"/>
  <c r="BG104" i="15"/>
  <c r="BF104" i="15"/>
  <c r="BE104" i="15"/>
  <c r="BD104" i="15"/>
  <c r="BC104" i="15"/>
  <c r="BB104" i="15"/>
  <c r="BA104" i="15"/>
  <c r="AZ104" i="15"/>
  <c r="AY104" i="15"/>
  <c r="AX104" i="15"/>
  <c r="AW104" i="15"/>
  <c r="EQ103" i="15"/>
  <c r="EP103" i="15"/>
  <c r="EO103" i="15"/>
  <c r="EN103" i="15"/>
  <c r="EM103" i="15"/>
  <c r="EL103" i="15"/>
  <c r="EK103" i="15"/>
  <c r="EJ103" i="15"/>
  <c r="EI103" i="15"/>
  <c r="EH103" i="15"/>
  <c r="EG103" i="15"/>
  <c r="EF103" i="15"/>
  <c r="EE103" i="15"/>
  <c r="ED103" i="15"/>
  <c r="EC103" i="15"/>
  <c r="EB103" i="15"/>
  <c r="EA103" i="15"/>
  <c r="DZ103" i="15"/>
  <c r="DY103" i="15"/>
  <c r="DX103" i="15"/>
  <c r="DW103" i="15"/>
  <c r="DV103" i="15"/>
  <c r="DU103" i="15"/>
  <c r="DT103" i="15"/>
  <c r="DS103" i="15"/>
  <c r="DR103" i="15"/>
  <c r="DQ103" i="15"/>
  <c r="DP103" i="15"/>
  <c r="DO103" i="15"/>
  <c r="DN103" i="15"/>
  <c r="DM103" i="15"/>
  <c r="DL103" i="15"/>
  <c r="DK103" i="15"/>
  <c r="DD103" i="15"/>
  <c r="DC103" i="15"/>
  <c r="DB103" i="15"/>
  <c r="DA103" i="15"/>
  <c r="CZ103" i="15"/>
  <c r="CY103" i="15"/>
  <c r="CX103" i="15"/>
  <c r="CW103" i="15"/>
  <c r="CV103" i="15"/>
  <c r="CU103" i="15"/>
  <c r="CT103" i="15"/>
  <c r="CS103" i="15"/>
  <c r="CR103" i="15"/>
  <c r="CQ103" i="15"/>
  <c r="CP103" i="15"/>
  <c r="CO103" i="15"/>
  <c r="CN103" i="15"/>
  <c r="CM103" i="15"/>
  <c r="CL103" i="15"/>
  <c r="CK103" i="15"/>
  <c r="CJ103" i="15"/>
  <c r="CI103" i="15"/>
  <c r="CH103" i="15"/>
  <c r="CG103" i="15"/>
  <c r="CF103" i="15"/>
  <c r="CE103" i="15"/>
  <c r="CD103" i="15"/>
  <c r="CC103" i="15"/>
  <c r="CB103" i="15"/>
  <c r="CA103" i="15"/>
  <c r="BZ103" i="15"/>
  <c r="BY103" i="15"/>
  <c r="BX103" i="15"/>
  <c r="BW103" i="15"/>
  <c r="BV103" i="15"/>
  <c r="BU103" i="15"/>
  <c r="BN103" i="15"/>
  <c r="BM103" i="15"/>
  <c r="BJ103" i="15"/>
  <c r="BI103" i="15"/>
  <c r="BH103" i="15"/>
  <c r="BG103" i="15"/>
  <c r="BF103" i="15"/>
  <c r="BE103" i="15"/>
  <c r="BD103" i="15"/>
  <c r="BC103" i="15"/>
  <c r="BB103" i="15"/>
  <c r="BA103" i="15"/>
  <c r="AZ103" i="15"/>
  <c r="AY103" i="15"/>
  <c r="AX103" i="15"/>
  <c r="AW103" i="15"/>
  <c r="F103" i="15"/>
  <c r="EQ102" i="15"/>
  <c r="EP102" i="15"/>
  <c r="EO102" i="15"/>
  <c r="EN102" i="15"/>
  <c r="EM102" i="15"/>
  <c r="EL102" i="15"/>
  <c r="EK102" i="15"/>
  <c r="EJ102" i="15"/>
  <c r="EI102" i="15"/>
  <c r="EH102" i="15"/>
  <c r="EG102" i="15"/>
  <c r="EF102" i="15"/>
  <c r="EE102" i="15"/>
  <c r="ED102" i="15"/>
  <c r="EC102" i="15"/>
  <c r="EB102" i="15"/>
  <c r="EA102" i="15"/>
  <c r="DZ102" i="15"/>
  <c r="DY102" i="15"/>
  <c r="DX102" i="15"/>
  <c r="DW102" i="15"/>
  <c r="DV102" i="15"/>
  <c r="DU102" i="15"/>
  <c r="DT102" i="15"/>
  <c r="DS102" i="15"/>
  <c r="DR102" i="15"/>
  <c r="DQ102" i="15"/>
  <c r="DP102" i="15"/>
  <c r="DO102" i="15"/>
  <c r="DN102" i="15"/>
  <c r="DM102" i="15"/>
  <c r="DL102" i="15"/>
  <c r="DK102" i="15"/>
  <c r="DD102" i="15"/>
  <c r="DC102" i="15"/>
  <c r="DB102" i="15"/>
  <c r="DA102" i="15"/>
  <c r="CZ102" i="15"/>
  <c r="CY102" i="15"/>
  <c r="CX102" i="15"/>
  <c r="CW102" i="15"/>
  <c r="CV102" i="15"/>
  <c r="CU102" i="15"/>
  <c r="CT102" i="15"/>
  <c r="CS102" i="15"/>
  <c r="CR102" i="15"/>
  <c r="CQ102" i="15"/>
  <c r="CP102" i="15"/>
  <c r="CO102" i="15"/>
  <c r="CN102" i="15"/>
  <c r="CM102" i="15"/>
  <c r="CL102" i="15"/>
  <c r="CK102" i="15"/>
  <c r="CJ102" i="15"/>
  <c r="CI102" i="15"/>
  <c r="CH102" i="15"/>
  <c r="CG102" i="15"/>
  <c r="CF102" i="15"/>
  <c r="CE102" i="15"/>
  <c r="CD102" i="15"/>
  <c r="CC102" i="15"/>
  <c r="CB102" i="15"/>
  <c r="CA102" i="15"/>
  <c r="BZ102" i="15"/>
  <c r="BY102" i="15"/>
  <c r="BX102" i="15"/>
  <c r="BW102" i="15"/>
  <c r="BV102" i="15"/>
  <c r="BU102" i="15"/>
  <c r="BN102" i="15"/>
  <c r="BM102" i="15"/>
  <c r="BJ102" i="15"/>
  <c r="BI102" i="15"/>
  <c r="BH102" i="15"/>
  <c r="BG102" i="15"/>
  <c r="BF102" i="15"/>
  <c r="BE102" i="15"/>
  <c r="BD102" i="15"/>
  <c r="BC102" i="15"/>
  <c r="BB102" i="15"/>
  <c r="BA102" i="15"/>
  <c r="AZ102" i="15"/>
  <c r="AY102" i="15"/>
  <c r="AX102" i="15"/>
  <c r="AW102" i="15"/>
  <c r="F102" i="15"/>
  <c r="EQ101" i="15"/>
  <c r="EP101" i="15"/>
  <c r="EO101" i="15"/>
  <c r="EN101" i="15"/>
  <c r="EM101" i="15"/>
  <c r="EL101" i="15"/>
  <c r="EK101" i="15"/>
  <c r="EJ101" i="15"/>
  <c r="EI101" i="15"/>
  <c r="EH101" i="15"/>
  <c r="EG101" i="15"/>
  <c r="EF101" i="15"/>
  <c r="EE101" i="15"/>
  <c r="ED101" i="15"/>
  <c r="EC101" i="15"/>
  <c r="EB101" i="15"/>
  <c r="EA101" i="15"/>
  <c r="DZ101" i="15"/>
  <c r="DY101" i="15"/>
  <c r="DX101" i="15"/>
  <c r="DW101" i="15"/>
  <c r="DV101" i="15"/>
  <c r="DU101" i="15"/>
  <c r="DT101" i="15"/>
  <c r="DS101" i="15"/>
  <c r="DR101" i="15"/>
  <c r="DQ101" i="15"/>
  <c r="DP101" i="15"/>
  <c r="DO101" i="15"/>
  <c r="DN101" i="15"/>
  <c r="DM101" i="15"/>
  <c r="DL101" i="15"/>
  <c r="DK101" i="15"/>
  <c r="DD101" i="15"/>
  <c r="DC101" i="15"/>
  <c r="DB101" i="15"/>
  <c r="DA101" i="15"/>
  <c r="CZ101" i="15"/>
  <c r="CY101" i="15"/>
  <c r="CX101" i="15"/>
  <c r="CW101" i="15"/>
  <c r="CV101" i="15"/>
  <c r="CU101" i="15"/>
  <c r="CT101" i="15"/>
  <c r="CS101" i="15"/>
  <c r="CR101" i="15"/>
  <c r="CQ101" i="15"/>
  <c r="CP101" i="15"/>
  <c r="CO101" i="15"/>
  <c r="CN101" i="15"/>
  <c r="CM101" i="15"/>
  <c r="CL101" i="15"/>
  <c r="CK101" i="15"/>
  <c r="CJ101" i="15"/>
  <c r="CI101" i="15"/>
  <c r="CH101" i="15"/>
  <c r="CG101" i="15"/>
  <c r="CF101" i="15"/>
  <c r="CE101" i="15"/>
  <c r="CD101" i="15"/>
  <c r="CC101" i="15"/>
  <c r="CB101" i="15"/>
  <c r="CA101" i="15"/>
  <c r="BZ101" i="15"/>
  <c r="BY101" i="15"/>
  <c r="BX101" i="15"/>
  <c r="BW101" i="15"/>
  <c r="BV101" i="15"/>
  <c r="BU101" i="15"/>
  <c r="BN101" i="15"/>
  <c r="BM101" i="15"/>
  <c r="BJ101" i="15"/>
  <c r="BI101" i="15"/>
  <c r="BH101" i="15"/>
  <c r="BG101" i="15"/>
  <c r="BF101" i="15"/>
  <c r="BE101" i="15"/>
  <c r="BD101" i="15"/>
  <c r="BC101" i="15"/>
  <c r="BB101" i="15"/>
  <c r="BA101" i="15"/>
  <c r="AZ101" i="15"/>
  <c r="AY101" i="15"/>
  <c r="AX101" i="15"/>
  <c r="AW101" i="15"/>
  <c r="F101" i="15"/>
  <c r="EQ100" i="15"/>
  <c r="EP100" i="15"/>
  <c r="EO100" i="15"/>
  <c r="EN100" i="15"/>
  <c r="EM100" i="15"/>
  <c r="EL100" i="15"/>
  <c r="EK100" i="15"/>
  <c r="EJ100" i="15"/>
  <c r="EI100" i="15"/>
  <c r="EH100" i="15"/>
  <c r="EG100" i="15"/>
  <c r="EF100" i="15"/>
  <c r="EE100" i="15"/>
  <c r="ED100" i="15"/>
  <c r="EC100" i="15"/>
  <c r="EB100" i="15"/>
  <c r="EA100" i="15"/>
  <c r="DZ100" i="15"/>
  <c r="DY100" i="15"/>
  <c r="DX100" i="15"/>
  <c r="DW100" i="15"/>
  <c r="DV100" i="15"/>
  <c r="DU100" i="15"/>
  <c r="DT100" i="15"/>
  <c r="DS100" i="15"/>
  <c r="DR100" i="15"/>
  <c r="DQ100" i="15"/>
  <c r="DP100" i="15"/>
  <c r="DO100" i="15"/>
  <c r="DN100" i="15"/>
  <c r="DM100" i="15"/>
  <c r="DL100" i="15"/>
  <c r="DK100" i="15"/>
  <c r="DD100" i="15"/>
  <c r="DC100" i="15"/>
  <c r="DB100" i="15"/>
  <c r="DA100" i="15"/>
  <c r="CZ100" i="15"/>
  <c r="CY100" i="15"/>
  <c r="CX100" i="15"/>
  <c r="CW100" i="15"/>
  <c r="CV100" i="15"/>
  <c r="CU100" i="15"/>
  <c r="CT100" i="15"/>
  <c r="CS100" i="15"/>
  <c r="CR100" i="15"/>
  <c r="CQ100" i="15"/>
  <c r="CP100" i="15"/>
  <c r="CO100" i="15"/>
  <c r="CN100" i="15"/>
  <c r="CM100" i="15"/>
  <c r="CL100" i="15"/>
  <c r="CK100" i="15"/>
  <c r="CJ100" i="15"/>
  <c r="CI100" i="15"/>
  <c r="CH100" i="15"/>
  <c r="CG100" i="15"/>
  <c r="CF100" i="15"/>
  <c r="CE100" i="15"/>
  <c r="CD100" i="15"/>
  <c r="CC100" i="15"/>
  <c r="CB100" i="15"/>
  <c r="CA100" i="15"/>
  <c r="BZ100" i="15"/>
  <c r="BY100" i="15"/>
  <c r="BX100" i="15"/>
  <c r="BW100" i="15"/>
  <c r="BV100" i="15"/>
  <c r="BU100" i="15"/>
  <c r="BN100" i="15"/>
  <c r="BM100" i="15"/>
  <c r="BJ100" i="15"/>
  <c r="BI100" i="15"/>
  <c r="BH100" i="15"/>
  <c r="BG100" i="15"/>
  <c r="BF100" i="15"/>
  <c r="BE100" i="15"/>
  <c r="BD100" i="15"/>
  <c r="BC100" i="15"/>
  <c r="BB100" i="15"/>
  <c r="BA100" i="15"/>
  <c r="AZ100" i="15"/>
  <c r="AY100" i="15"/>
  <c r="AX100" i="15"/>
  <c r="AW100" i="15"/>
  <c r="F100" i="15"/>
  <c r="EQ99" i="15"/>
  <c r="EP99" i="15"/>
  <c r="EO99" i="15"/>
  <c r="EN99" i="15"/>
  <c r="EM99" i="15"/>
  <c r="EL99" i="15"/>
  <c r="EK99" i="15"/>
  <c r="EJ99" i="15"/>
  <c r="EI99" i="15"/>
  <c r="EH99" i="15"/>
  <c r="EG99" i="15"/>
  <c r="EF99" i="15"/>
  <c r="EE99" i="15"/>
  <c r="ED99" i="15"/>
  <c r="EC99" i="15"/>
  <c r="EB99" i="15"/>
  <c r="EA99" i="15"/>
  <c r="DZ99" i="15"/>
  <c r="DY99" i="15"/>
  <c r="DX99" i="15"/>
  <c r="DW99" i="15"/>
  <c r="DV99" i="15"/>
  <c r="DU99" i="15"/>
  <c r="DT99" i="15"/>
  <c r="DS99" i="15"/>
  <c r="DR99" i="15"/>
  <c r="DQ99" i="15"/>
  <c r="DP99" i="15"/>
  <c r="DO99" i="15"/>
  <c r="DN99" i="15"/>
  <c r="DM99" i="15"/>
  <c r="DL99" i="15"/>
  <c r="DK99" i="15"/>
  <c r="DD99" i="15"/>
  <c r="DC99" i="15"/>
  <c r="DB99" i="15"/>
  <c r="DA99" i="15"/>
  <c r="CZ99" i="15"/>
  <c r="CY99" i="15"/>
  <c r="CX99" i="15"/>
  <c r="CW99" i="15"/>
  <c r="CV99" i="15"/>
  <c r="CU99" i="15"/>
  <c r="CT99" i="15"/>
  <c r="CS99" i="15"/>
  <c r="CR99" i="15"/>
  <c r="CQ99" i="15"/>
  <c r="CP99" i="15"/>
  <c r="CO99" i="15"/>
  <c r="CN99" i="15"/>
  <c r="CM99" i="15"/>
  <c r="CL99" i="15"/>
  <c r="CK99" i="15"/>
  <c r="CJ99" i="15"/>
  <c r="CI99" i="15"/>
  <c r="CH99" i="15"/>
  <c r="CG99" i="15"/>
  <c r="CF99" i="15"/>
  <c r="CE99" i="15"/>
  <c r="CD99" i="15"/>
  <c r="CC99" i="15"/>
  <c r="CB99" i="15"/>
  <c r="CA99" i="15"/>
  <c r="BZ99" i="15"/>
  <c r="BY99" i="15"/>
  <c r="BX99" i="15"/>
  <c r="BW99" i="15"/>
  <c r="BV99" i="15"/>
  <c r="BU99" i="15"/>
  <c r="BN99" i="15"/>
  <c r="BM99" i="15"/>
  <c r="BJ99" i="15"/>
  <c r="BI99" i="15"/>
  <c r="BH99" i="15"/>
  <c r="BG99" i="15"/>
  <c r="BF99" i="15"/>
  <c r="BE99" i="15"/>
  <c r="BD99" i="15"/>
  <c r="BC99" i="15"/>
  <c r="BB99" i="15"/>
  <c r="BA99" i="15"/>
  <c r="AZ99" i="15"/>
  <c r="AY99" i="15"/>
  <c r="AX99" i="15"/>
  <c r="AW99" i="15"/>
  <c r="F99" i="15"/>
  <c r="EQ98" i="15"/>
  <c r="EP98" i="15"/>
  <c r="EO98" i="15"/>
  <c r="EN98" i="15"/>
  <c r="EM98" i="15"/>
  <c r="EL98" i="15"/>
  <c r="EK98" i="15"/>
  <c r="EJ98" i="15"/>
  <c r="EI98" i="15"/>
  <c r="EH98" i="15"/>
  <c r="EG98" i="15"/>
  <c r="EF98" i="15"/>
  <c r="EE98" i="15"/>
  <c r="ED98" i="15"/>
  <c r="EC98" i="15"/>
  <c r="EB98" i="15"/>
  <c r="EA98" i="15"/>
  <c r="DZ98" i="15"/>
  <c r="DY98" i="15"/>
  <c r="DX98" i="15"/>
  <c r="DW98" i="15"/>
  <c r="DV98" i="15"/>
  <c r="DU98" i="15"/>
  <c r="DT98" i="15"/>
  <c r="DS98" i="15"/>
  <c r="DR98" i="15"/>
  <c r="DQ98" i="15"/>
  <c r="DP98" i="15"/>
  <c r="DO98" i="15"/>
  <c r="DN98" i="15"/>
  <c r="DM98" i="15"/>
  <c r="DL98" i="15"/>
  <c r="DK98" i="15"/>
  <c r="DD98" i="15"/>
  <c r="DC98" i="15"/>
  <c r="DB98" i="15"/>
  <c r="DA98" i="15"/>
  <c r="CZ98" i="15"/>
  <c r="CY98" i="15"/>
  <c r="CX98" i="15"/>
  <c r="CW98" i="15"/>
  <c r="CV98" i="15"/>
  <c r="CU98" i="15"/>
  <c r="CT98" i="15"/>
  <c r="CS98" i="15"/>
  <c r="CR98" i="15"/>
  <c r="CQ98" i="15"/>
  <c r="CP98" i="15"/>
  <c r="CO98" i="15"/>
  <c r="CN98" i="15"/>
  <c r="CM98" i="15"/>
  <c r="CL98" i="15"/>
  <c r="CK98" i="15"/>
  <c r="CJ98" i="15"/>
  <c r="CI98" i="15"/>
  <c r="CH98" i="15"/>
  <c r="CG98" i="15"/>
  <c r="CF98" i="15"/>
  <c r="CE98" i="15"/>
  <c r="CD98" i="15"/>
  <c r="CC98" i="15"/>
  <c r="CB98" i="15"/>
  <c r="CA98" i="15"/>
  <c r="BZ98" i="15"/>
  <c r="BY98" i="15"/>
  <c r="BX98" i="15"/>
  <c r="BW98" i="15"/>
  <c r="BV98" i="15"/>
  <c r="BU98" i="15"/>
  <c r="BN98" i="15"/>
  <c r="BM98" i="15"/>
  <c r="BJ98" i="15"/>
  <c r="BI98" i="15"/>
  <c r="BH98" i="15"/>
  <c r="BG98" i="15"/>
  <c r="BF98" i="15"/>
  <c r="BE98" i="15"/>
  <c r="BD98" i="15"/>
  <c r="BC98" i="15"/>
  <c r="BB98" i="15"/>
  <c r="BA98" i="15"/>
  <c r="AZ98" i="15"/>
  <c r="AY98" i="15"/>
  <c r="AX98" i="15"/>
  <c r="AW98" i="15"/>
  <c r="F98" i="15"/>
  <c r="EQ97" i="15"/>
  <c r="EP97" i="15"/>
  <c r="EO97" i="15"/>
  <c r="EN97" i="15"/>
  <c r="EM97" i="15"/>
  <c r="EL97" i="15"/>
  <c r="EK97" i="15"/>
  <c r="EJ97" i="15"/>
  <c r="EI97" i="15"/>
  <c r="EH97" i="15"/>
  <c r="EG97" i="15"/>
  <c r="EF97" i="15"/>
  <c r="EE97" i="15"/>
  <c r="ED97" i="15"/>
  <c r="EC97" i="15"/>
  <c r="EB97" i="15"/>
  <c r="EA97" i="15"/>
  <c r="DZ97" i="15"/>
  <c r="DY97" i="15"/>
  <c r="DX97" i="15"/>
  <c r="DW97" i="15"/>
  <c r="DV97" i="15"/>
  <c r="DU97" i="15"/>
  <c r="DT97" i="15"/>
  <c r="DS97" i="15"/>
  <c r="DR97" i="15"/>
  <c r="DQ97" i="15"/>
  <c r="DP97" i="15"/>
  <c r="DO97" i="15"/>
  <c r="DN97" i="15"/>
  <c r="DM97" i="15"/>
  <c r="DL97" i="15"/>
  <c r="DK97" i="15"/>
  <c r="DD97" i="15"/>
  <c r="DC97" i="15"/>
  <c r="DB97" i="15"/>
  <c r="DA97" i="15"/>
  <c r="CZ97" i="15"/>
  <c r="CY97" i="15"/>
  <c r="CX97" i="15"/>
  <c r="CW97" i="15"/>
  <c r="CV97" i="15"/>
  <c r="CU97" i="15"/>
  <c r="CT97" i="15"/>
  <c r="CS97" i="15"/>
  <c r="CR97" i="15"/>
  <c r="CQ97" i="15"/>
  <c r="CP97" i="15"/>
  <c r="CO97" i="15"/>
  <c r="CN97" i="15"/>
  <c r="CM97" i="15"/>
  <c r="CL97" i="15"/>
  <c r="CK97" i="15"/>
  <c r="CJ97" i="15"/>
  <c r="CI97" i="15"/>
  <c r="CH97" i="15"/>
  <c r="CG97" i="15"/>
  <c r="CF97" i="15"/>
  <c r="CE97" i="15"/>
  <c r="CD97" i="15"/>
  <c r="CC97" i="15"/>
  <c r="CB97" i="15"/>
  <c r="CA97" i="15"/>
  <c r="BZ97" i="15"/>
  <c r="BY97" i="15"/>
  <c r="BX97" i="15"/>
  <c r="BW97" i="15"/>
  <c r="BV97" i="15"/>
  <c r="BU97" i="15"/>
  <c r="BN97" i="15"/>
  <c r="BM97" i="15"/>
  <c r="BJ97" i="15"/>
  <c r="BI97" i="15"/>
  <c r="BH97" i="15"/>
  <c r="BG97" i="15"/>
  <c r="BF97" i="15"/>
  <c r="BE97" i="15"/>
  <c r="BD97" i="15"/>
  <c r="BC97" i="15"/>
  <c r="BB97" i="15"/>
  <c r="BA97" i="15"/>
  <c r="AZ97" i="15"/>
  <c r="AY97" i="15"/>
  <c r="AX97" i="15"/>
  <c r="AW97" i="15"/>
  <c r="F97" i="15"/>
  <c r="EQ96" i="15"/>
  <c r="EP96" i="15"/>
  <c r="EO96" i="15"/>
  <c r="EN96" i="15"/>
  <c r="EM96" i="15"/>
  <c r="EL96" i="15"/>
  <c r="EK96" i="15"/>
  <c r="EJ96" i="15"/>
  <c r="EI96" i="15"/>
  <c r="EH96" i="15"/>
  <c r="EG96" i="15"/>
  <c r="EF96" i="15"/>
  <c r="EE96" i="15"/>
  <c r="ED96" i="15"/>
  <c r="EC96" i="15"/>
  <c r="EB96" i="15"/>
  <c r="EA96" i="15"/>
  <c r="DZ96" i="15"/>
  <c r="DY96" i="15"/>
  <c r="DX96" i="15"/>
  <c r="DW96" i="15"/>
  <c r="DV96" i="15"/>
  <c r="DU96" i="15"/>
  <c r="DT96" i="15"/>
  <c r="DS96" i="15"/>
  <c r="DR96" i="15"/>
  <c r="DQ96" i="15"/>
  <c r="DP96" i="15"/>
  <c r="DO96" i="15"/>
  <c r="DN96" i="15"/>
  <c r="DM96" i="15"/>
  <c r="DL96" i="15"/>
  <c r="DK96" i="15"/>
  <c r="DD96" i="15"/>
  <c r="DC96" i="15"/>
  <c r="DB96" i="15"/>
  <c r="DA96" i="15"/>
  <c r="CZ96" i="15"/>
  <c r="CY96" i="15"/>
  <c r="CX96" i="15"/>
  <c r="CW96" i="15"/>
  <c r="CV96" i="15"/>
  <c r="CU96" i="15"/>
  <c r="CT96" i="15"/>
  <c r="CS96" i="15"/>
  <c r="CR96" i="15"/>
  <c r="CQ96" i="15"/>
  <c r="CP96" i="15"/>
  <c r="CO96" i="15"/>
  <c r="CN96" i="15"/>
  <c r="CM96" i="15"/>
  <c r="CL96" i="15"/>
  <c r="CK96" i="15"/>
  <c r="CJ96" i="15"/>
  <c r="CI96" i="15"/>
  <c r="CH96" i="15"/>
  <c r="CG96" i="15"/>
  <c r="CF96" i="15"/>
  <c r="CE96" i="15"/>
  <c r="CD96" i="15"/>
  <c r="CC96" i="15"/>
  <c r="CB96" i="15"/>
  <c r="CA96" i="15"/>
  <c r="BZ96" i="15"/>
  <c r="BY96" i="15"/>
  <c r="BX96" i="15"/>
  <c r="BW96" i="15"/>
  <c r="BV96" i="15"/>
  <c r="BU96" i="15"/>
  <c r="BN96" i="15"/>
  <c r="BM96" i="15"/>
  <c r="BJ96" i="15"/>
  <c r="BI96" i="15"/>
  <c r="BH96" i="15"/>
  <c r="BG96" i="15"/>
  <c r="BF96" i="15"/>
  <c r="BE96" i="15"/>
  <c r="BD96" i="15"/>
  <c r="BC96" i="15"/>
  <c r="BB96" i="15"/>
  <c r="BA96" i="15"/>
  <c r="AZ96" i="15"/>
  <c r="AY96" i="15"/>
  <c r="AX96" i="15"/>
  <c r="AW96" i="15"/>
  <c r="F96" i="15"/>
  <c r="EQ95" i="15"/>
  <c r="EP95" i="15"/>
  <c r="EO95" i="15"/>
  <c r="EN95" i="15"/>
  <c r="EM95" i="15"/>
  <c r="EL95" i="15"/>
  <c r="EK95" i="15"/>
  <c r="EJ95" i="15"/>
  <c r="EI95" i="15"/>
  <c r="EH95" i="15"/>
  <c r="EG95" i="15"/>
  <c r="EF95" i="15"/>
  <c r="EE95" i="15"/>
  <c r="ED95" i="15"/>
  <c r="EC95" i="15"/>
  <c r="EB95" i="15"/>
  <c r="EA95" i="15"/>
  <c r="DZ95" i="15"/>
  <c r="DY95" i="15"/>
  <c r="DX95" i="15"/>
  <c r="DW95" i="15"/>
  <c r="DV95" i="15"/>
  <c r="DU95" i="15"/>
  <c r="DT95" i="15"/>
  <c r="DS95" i="15"/>
  <c r="DR95" i="15"/>
  <c r="DQ95" i="15"/>
  <c r="DP95" i="15"/>
  <c r="DO95" i="15"/>
  <c r="DN95" i="15"/>
  <c r="DM95" i="15"/>
  <c r="DL95" i="15"/>
  <c r="DK95" i="15"/>
  <c r="DD95" i="15"/>
  <c r="DC95" i="15"/>
  <c r="DB95" i="15"/>
  <c r="DA95" i="15"/>
  <c r="CZ95" i="15"/>
  <c r="CY95" i="15"/>
  <c r="CX95" i="15"/>
  <c r="CW95" i="15"/>
  <c r="CV95" i="15"/>
  <c r="CU95" i="15"/>
  <c r="CT95" i="15"/>
  <c r="CS95" i="15"/>
  <c r="CR95" i="15"/>
  <c r="CQ95" i="15"/>
  <c r="CP95" i="15"/>
  <c r="CO95" i="15"/>
  <c r="CN95" i="15"/>
  <c r="CM95" i="15"/>
  <c r="CL95" i="15"/>
  <c r="CK95" i="15"/>
  <c r="CJ95" i="15"/>
  <c r="CI95" i="15"/>
  <c r="CH95" i="15"/>
  <c r="CG95" i="15"/>
  <c r="CF95" i="15"/>
  <c r="CE95" i="15"/>
  <c r="CD95" i="15"/>
  <c r="CC95" i="15"/>
  <c r="CB95" i="15"/>
  <c r="CA95" i="15"/>
  <c r="BZ95" i="15"/>
  <c r="BY95" i="15"/>
  <c r="BX95" i="15"/>
  <c r="BW95" i="15"/>
  <c r="BV95" i="15"/>
  <c r="BU95" i="15"/>
  <c r="BN95" i="15"/>
  <c r="BM95" i="15"/>
  <c r="BJ95" i="15"/>
  <c r="BI95" i="15"/>
  <c r="BH95" i="15"/>
  <c r="BG95" i="15"/>
  <c r="BF95" i="15"/>
  <c r="BE95" i="15"/>
  <c r="BD95" i="15"/>
  <c r="BC95" i="15"/>
  <c r="BB95" i="15"/>
  <c r="BA95" i="15"/>
  <c r="AZ95" i="15"/>
  <c r="AY95" i="15"/>
  <c r="AX95" i="15"/>
  <c r="AW95" i="15"/>
  <c r="F95" i="15"/>
  <c r="EQ94" i="15"/>
  <c r="EP94" i="15"/>
  <c r="EO94" i="15"/>
  <c r="EN94" i="15"/>
  <c r="EM94" i="15"/>
  <c r="EL94" i="15"/>
  <c r="EK94" i="15"/>
  <c r="EJ94" i="15"/>
  <c r="EI94" i="15"/>
  <c r="EH94" i="15"/>
  <c r="EG94" i="15"/>
  <c r="EF94" i="15"/>
  <c r="EE94" i="15"/>
  <c r="ED94" i="15"/>
  <c r="EC94" i="15"/>
  <c r="EB94" i="15"/>
  <c r="EA94" i="15"/>
  <c r="DZ94" i="15"/>
  <c r="DY94" i="15"/>
  <c r="DX94" i="15"/>
  <c r="DW94" i="15"/>
  <c r="DV94" i="15"/>
  <c r="DU94" i="15"/>
  <c r="DT94" i="15"/>
  <c r="DS94" i="15"/>
  <c r="DR94" i="15"/>
  <c r="DQ94" i="15"/>
  <c r="DP94" i="15"/>
  <c r="DO94" i="15"/>
  <c r="DN94" i="15"/>
  <c r="DM94" i="15"/>
  <c r="DL94" i="15"/>
  <c r="DK94" i="15"/>
  <c r="DD94" i="15"/>
  <c r="DC94" i="15"/>
  <c r="DB94" i="15"/>
  <c r="DA94" i="15"/>
  <c r="CZ94" i="15"/>
  <c r="CY94" i="15"/>
  <c r="CX94" i="15"/>
  <c r="CW94" i="15"/>
  <c r="CV94" i="15"/>
  <c r="CU94" i="15"/>
  <c r="CT94" i="15"/>
  <c r="CS94" i="15"/>
  <c r="CR94" i="15"/>
  <c r="CQ94" i="15"/>
  <c r="CP94" i="15"/>
  <c r="CO94" i="15"/>
  <c r="CN94" i="15"/>
  <c r="CM94" i="15"/>
  <c r="CL94" i="15"/>
  <c r="CK94" i="15"/>
  <c r="CJ94" i="15"/>
  <c r="CI94" i="15"/>
  <c r="CH94" i="15"/>
  <c r="CG94" i="15"/>
  <c r="CF94" i="15"/>
  <c r="CE94" i="15"/>
  <c r="CD94" i="15"/>
  <c r="CC94" i="15"/>
  <c r="CB94" i="15"/>
  <c r="CA94" i="15"/>
  <c r="BZ94" i="15"/>
  <c r="BY94" i="15"/>
  <c r="BX94" i="15"/>
  <c r="BW94" i="15"/>
  <c r="BV94" i="15"/>
  <c r="BU94" i="15"/>
  <c r="BN94" i="15"/>
  <c r="BM94" i="15"/>
  <c r="BJ94" i="15"/>
  <c r="BI94" i="15"/>
  <c r="BH94" i="15"/>
  <c r="BG94" i="15"/>
  <c r="BF94" i="15"/>
  <c r="BE94" i="15"/>
  <c r="BD94" i="15"/>
  <c r="BC94" i="15"/>
  <c r="BB94" i="15"/>
  <c r="BA94" i="15"/>
  <c r="AZ94" i="15"/>
  <c r="AY94" i="15"/>
  <c r="AX94" i="15"/>
  <c r="AW94" i="15"/>
  <c r="F94" i="15"/>
  <c r="EQ93" i="15"/>
  <c r="EP93" i="15"/>
  <c r="EO93" i="15"/>
  <c r="EN93" i="15"/>
  <c r="EM93" i="15"/>
  <c r="EL93" i="15"/>
  <c r="EK93" i="15"/>
  <c r="EJ93" i="15"/>
  <c r="EI93" i="15"/>
  <c r="EH93" i="15"/>
  <c r="EG93" i="15"/>
  <c r="EF93" i="15"/>
  <c r="EE93" i="15"/>
  <c r="ED93" i="15"/>
  <c r="EC93" i="15"/>
  <c r="EB93" i="15"/>
  <c r="EA93" i="15"/>
  <c r="DZ93" i="15"/>
  <c r="DY93" i="15"/>
  <c r="DX93" i="15"/>
  <c r="DW93" i="15"/>
  <c r="DV93" i="15"/>
  <c r="DU93" i="15"/>
  <c r="DT93" i="15"/>
  <c r="DS93" i="15"/>
  <c r="DR93" i="15"/>
  <c r="DQ93" i="15"/>
  <c r="DP93" i="15"/>
  <c r="DO93" i="15"/>
  <c r="DN93" i="15"/>
  <c r="DM93" i="15"/>
  <c r="DL93" i="15"/>
  <c r="DK93" i="15"/>
  <c r="DD93" i="15"/>
  <c r="DC93" i="15"/>
  <c r="DB93" i="15"/>
  <c r="DA93" i="15"/>
  <c r="CZ93" i="15"/>
  <c r="CY93" i="15"/>
  <c r="CX93" i="15"/>
  <c r="CW93" i="15"/>
  <c r="CV93" i="15"/>
  <c r="CU93" i="15"/>
  <c r="CT93" i="15"/>
  <c r="CS93" i="15"/>
  <c r="CR93" i="15"/>
  <c r="CQ93" i="15"/>
  <c r="CP93" i="15"/>
  <c r="CO93" i="15"/>
  <c r="CN93" i="15"/>
  <c r="CM93" i="15"/>
  <c r="CL93" i="15"/>
  <c r="CK93" i="15"/>
  <c r="CJ93" i="15"/>
  <c r="CI93" i="15"/>
  <c r="CH93" i="15"/>
  <c r="CG93" i="15"/>
  <c r="CF93" i="15"/>
  <c r="CE93" i="15"/>
  <c r="CD93" i="15"/>
  <c r="CC93" i="15"/>
  <c r="CB93" i="15"/>
  <c r="CA93" i="15"/>
  <c r="BZ93" i="15"/>
  <c r="BY93" i="15"/>
  <c r="BX93" i="15"/>
  <c r="BW93" i="15"/>
  <c r="BV93" i="15"/>
  <c r="BU93" i="15"/>
  <c r="BN93" i="15"/>
  <c r="BM93" i="15"/>
  <c r="BJ93" i="15"/>
  <c r="BI93" i="15"/>
  <c r="BH93" i="15"/>
  <c r="BG93" i="15"/>
  <c r="BF93" i="15"/>
  <c r="BE93" i="15"/>
  <c r="BD93" i="15"/>
  <c r="BC93" i="15"/>
  <c r="BB93" i="15"/>
  <c r="BA93" i="15"/>
  <c r="AZ93" i="15"/>
  <c r="AY93" i="15"/>
  <c r="AX93" i="15"/>
  <c r="AW93" i="15"/>
  <c r="F93" i="15"/>
  <c r="EQ92" i="15"/>
  <c r="EP92" i="15"/>
  <c r="EO92" i="15"/>
  <c r="EN92" i="15"/>
  <c r="EM92" i="15"/>
  <c r="EL92" i="15"/>
  <c r="EK92" i="15"/>
  <c r="EJ92" i="15"/>
  <c r="EI92" i="15"/>
  <c r="EH92" i="15"/>
  <c r="EG92" i="15"/>
  <c r="EF92" i="15"/>
  <c r="EE92" i="15"/>
  <c r="ED92" i="15"/>
  <c r="EC92" i="15"/>
  <c r="EB92" i="15"/>
  <c r="EA92" i="15"/>
  <c r="DZ92" i="15"/>
  <c r="DY92" i="15"/>
  <c r="DX92" i="15"/>
  <c r="DW92" i="15"/>
  <c r="DV92" i="15"/>
  <c r="DU92" i="15"/>
  <c r="DT92" i="15"/>
  <c r="DS92" i="15"/>
  <c r="DR92" i="15"/>
  <c r="DQ92" i="15"/>
  <c r="DP92" i="15"/>
  <c r="DO92" i="15"/>
  <c r="DN92" i="15"/>
  <c r="DM92" i="15"/>
  <c r="DL92" i="15"/>
  <c r="DK92" i="15"/>
  <c r="DD92" i="15"/>
  <c r="DC92" i="15"/>
  <c r="DB92" i="15"/>
  <c r="DA92" i="15"/>
  <c r="CZ92" i="15"/>
  <c r="CY92" i="15"/>
  <c r="CX92" i="15"/>
  <c r="CW92" i="15"/>
  <c r="CV92" i="15"/>
  <c r="CU92" i="15"/>
  <c r="CT92" i="15"/>
  <c r="CS92" i="15"/>
  <c r="CR92" i="15"/>
  <c r="CQ92" i="15"/>
  <c r="CP92" i="15"/>
  <c r="CO92" i="15"/>
  <c r="CN92" i="15"/>
  <c r="CM92" i="15"/>
  <c r="CL92" i="15"/>
  <c r="CK92" i="15"/>
  <c r="CJ92" i="15"/>
  <c r="CI92" i="15"/>
  <c r="CH92" i="15"/>
  <c r="CG92" i="15"/>
  <c r="CF92" i="15"/>
  <c r="CE92" i="15"/>
  <c r="CD92" i="15"/>
  <c r="CC92" i="15"/>
  <c r="CB92" i="15"/>
  <c r="CA92" i="15"/>
  <c r="BZ92" i="15"/>
  <c r="BY92" i="15"/>
  <c r="BX92" i="15"/>
  <c r="BW92" i="15"/>
  <c r="BV92" i="15"/>
  <c r="BU92" i="15"/>
  <c r="BN92" i="15"/>
  <c r="BM92" i="15"/>
  <c r="BJ92" i="15"/>
  <c r="BI92" i="15"/>
  <c r="BH92" i="15"/>
  <c r="BG92" i="15"/>
  <c r="BF92" i="15"/>
  <c r="BE92" i="15"/>
  <c r="BD92" i="15"/>
  <c r="BC92" i="15"/>
  <c r="BB92" i="15"/>
  <c r="BA92" i="15"/>
  <c r="AZ92" i="15"/>
  <c r="AY92" i="15"/>
  <c r="AX92" i="15"/>
  <c r="AW92" i="15"/>
  <c r="F92" i="15"/>
  <c r="EQ91" i="15"/>
  <c r="EP91" i="15"/>
  <c r="EO91" i="15"/>
  <c r="EN91" i="15"/>
  <c r="EM91" i="15"/>
  <c r="EL91" i="15"/>
  <c r="EK91" i="15"/>
  <c r="EJ91" i="15"/>
  <c r="EI91" i="15"/>
  <c r="EH91" i="15"/>
  <c r="EG91" i="15"/>
  <c r="EF91" i="15"/>
  <c r="EE91" i="15"/>
  <c r="ED91" i="15"/>
  <c r="EC91" i="15"/>
  <c r="EB91" i="15"/>
  <c r="EA91" i="15"/>
  <c r="DZ91" i="15"/>
  <c r="DY91" i="15"/>
  <c r="DX91" i="15"/>
  <c r="DW91" i="15"/>
  <c r="DV91" i="15"/>
  <c r="DU91" i="15"/>
  <c r="DT91" i="15"/>
  <c r="DS91" i="15"/>
  <c r="DR91" i="15"/>
  <c r="DQ91" i="15"/>
  <c r="DP91" i="15"/>
  <c r="DO91" i="15"/>
  <c r="DN91" i="15"/>
  <c r="DM91" i="15"/>
  <c r="DL91" i="15"/>
  <c r="DK91" i="15"/>
  <c r="DD91" i="15"/>
  <c r="DC91" i="15"/>
  <c r="DB91" i="15"/>
  <c r="DA91" i="15"/>
  <c r="CZ91" i="15"/>
  <c r="CY91" i="15"/>
  <c r="CX91" i="15"/>
  <c r="CW91" i="15"/>
  <c r="CV91" i="15"/>
  <c r="CU91" i="15"/>
  <c r="CT91" i="15"/>
  <c r="CS91" i="15"/>
  <c r="CR91" i="15"/>
  <c r="CQ91" i="15"/>
  <c r="CP91" i="15"/>
  <c r="CO91" i="15"/>
  <c r="CN91" i="15"/>
  <c r="CM91" i="15"/>
  <c r="CL91" i="15"/>
  <c r="CK91" i="15"/>
  <c r="CJ91" i="15"/>
  <c r="CI91" i="15"/>
  <c r="CH91" i="15"/>
  <c r="CG91" i="15"/>
  <c r="CF91" i="15"/>
  <c r="CE91" i="15"/>
  <c r="CD91" i="15"/>
  <c r="CC91" i="15"/>
  <c r="CB91" i="15"/>
  <c r="CA91" i="15"/>
  <c r="BZ91" i="15"/>
  <c r="BY91" i="15"/>
  <c r="BX91" i="15"/>
  <c r="BW91" i="15"/>
  <c r="BV91" i="15"/>
  <c r="BU91" i="15"/>
  <c r="BN91" i="15"/>
  <c r="BM91" i="15"/>
  <c r="BJ91" i="15"/>
  <c r="BI91" i="15"/>
  <c r="BH91" i="15"/>
  <c r="BG91" i="15"/>
  <c r="BF91" i="15"/>
  <c r="BE91" i="15"/>
  <c r="BD91" i="15"/>
  <c r="BC91" i="15"/>
  <c r="BB91" i="15"/>
  <c r="BA91" i="15"/>
  <c r="AZ91" i="15"/>
  <c r="AY91" i="15"/>
  <c r="AX91" i="15"/>
  <c r="AW91" i="15"/>
  <c r="F91" i="15"/>
  <c r="EQ90" i="15"/>
  <c r="EP90" i="15"/>
  <c r="EO90" i="15"/>
  <c r="EN90" i="15"/>
  <c r="EM90" i="15"/>
  <c r="EL90" i="15"/>
  <c r="EK90" i="15"/>
  <c r="EJ90" i="15"/>
  <c r="EI90" i="15"/>
  <c r="EH90" i="15"/>
  <c r="EG90" i="15"/>
  <c r="EF90" i="15"/>
  <c r="EE90" i="15"/>
  <c r="ED90" i="15"/>
  <c r="EC90" i="15"/>
  <c r="EB90" i="15"/>
  <c r="EA90" i="15"/>
  <c r="DZ90" i="15"/>
  <c r="DY90" i="15"/>
  <c r="DX90" i="15"/>
  <c r="DW90" i="15"/>
  <c r="DV90" i="15"/>
  <c r="DU90" i="15"/>
  <c r="DT90" i="15"/>
  <c r="DS90" i="15"/>
  <c r="DR90" i="15"/>
  <c r="DQ90" i="15"/>
  <c r="DP90" i="15"/>
  <c r="DO90" i="15"/>
  <c r="DN90" i="15"/>
  <c r="DM90" i="15"/>
  <c r="DL90" i="15"/>
  <c r="DK90" i="15"/>
  <c r="DD90" i="15"/>
  <c r="DC90" i="15"/>
  <c r="DB90" i="15"/>
  <c r="DA90" i="15"/>
  <c r="CZ90" i="15"/>
  <c r="CY90" i="15"/>
  <c r="CX90" i="15"/>
  <c r="CW90" i="15"/>
  <c r="CV90" i="15"/>
  <c r="CU90" i="15"/>
  <c r="CT90" i="15"/>
  <c r="CS90" i="15"/>
  <c r="CR90" i="15"/>
  <c r="CQ90" i="15"/>
  <c r="CP90" i="15"/>
  <c r="CO90" i="15"/>
  <c r="CN90" i="15"/>
  <c r="CM90" i="15"/>
  <c r="CL90" i="15"/>
  <c r="CK90" i="15"/>
  <c r="CJ90" i="15"/>
  <c r="CI90" i="15"/>
  <c r="CH90" i="15"/>
  <c r="CG90" i="15"/>
  <c r="CF90" i="15"/>
  <c r="CE90" i="15"/>
  <c r="CD90" i="15"/>
  <c r="CC90" i="15"/>
  <c r="CB90" i="15"/>
  <c r="CA90" i="15"/>
  <c r="BZ90" i="15"/>
  <c r="BY90" i="15"/>
  <c r="BX90" i="15"/>
  <c r="BW90" i="15"/>
  <c r="BV90" i="15"/>
  <c r="BU90" i="15"/>
  <c r="BN90" i="15"/>
  <c r="BM90" i="15"/>
  <c r="BJ90" i="15"/>
  <c r="BI90" i="15"/>
  <c r="BH90" i="15"/>
  <c r="BG90" i="15"/>
  <c r="BF90" i="15"/>
  <c r="BE90" i="15"/>
  <c r="BD90" i="15"/>
  <c r="BC90" i="15"/>
  <c r="BB90" i="15"/>
  <c r="BA90" i="15"/>
  <c r="AZ90" i="15"/>
  <c r="AY90" i="15"/>
  <c r="AX90" i="15"/>
  <c r="AW90" i="15"/>
  <c r="F90" i="15"/>
  <c r="EQ89" i="15"/>
  <c r="EP89" i="15"/>
  <c r="EO89" i="15"/>
  <c r="EN89" i="15"/>
  <c r="EM89" i="15"/>
  <c r="EL89" i="15"/>
  <c r="EK89" i="15"/>
  <c r="EJ89" i="15"/>
  <c r="EI89" i="15"/>
  <c r="EH89" i="15"/>
  <c r="EG89" i="15"/>
  <c r="EF89" i="15"/>
  <c r="EE89" i="15"/>
  <c r="ED89" i="15"/>
  <c r="EC89" i="15"/>
  <c r="EB89" i="15"/>
  <c r="EA89" i="15"/>
  <c r="DZ89" i="15"/>
  <c r="DY89" i="15"/>
  <c r="DX89" i="15"/>
  <c r="DW89" i="15"/>
  <c r="DV89" i="15"/>
  <c r="DU89" i="15"/>
  <c r="DT89" i="15"/>
  <c r="DS89" i="15"/>
  <c r="DR89" i="15"/>
  <c r="DQ89" i="15"/>
  <c r="DP89" i="15"/>
  <c r="DO89" i="15"/>
  <c r="DN89" i="15"/>
  <c r="DM89" i="15"/>
  <c r="DL89" i="15"/>
  <c r="DK89" i="15"/>
  <c r="DD89" i="15"/>
  <c r="DC89" i="15"/>
  <c r="DB89" i="15"/>
  <c r="DA89" i="15"/>
  <c r="CZ89" i="15"/>
  <c r="CY89" i="15"/>
  <c r="CX89" i="15"/>
  <c r="CW89" i="15"/>
  <c r="CV89" i="15"/>
  <c r="CU89" i="15"/>
  <c r="CT89" i="15"/>
  <c r="CS89" i="15"/>
  <c r="CR89" i="15"/>
  <c r="CQ89" i="15"/>
  <c r="CP89" i="15"/>
  <c r="CO89" i="15"/>
  <c r="CN89" i="15"/>
  <c r="CM89" i="15"/>
  <c r="CL89" i="15"/>
  <c r="CK89" i="15"/>
  <c r="CJ89" i="15"/>
  <c r="CI89" i="15"/>
  <c r="CH89" i="15"/>
  <c r="CG89" i="15"/>
  <c r="CF89" i="15"/>
  <c r="CE89" i="15"/>
  <c r="CD89" i="15"/>
  <c r="CC89" i="15"/>
  <c r="CB89" i="15"/>
  <c r="CA89" i="15"/>
  <c r="BZ89" i="15"/>
  <c r="BY89" i="15"/>
  <c r="BX89" i="15"/>
  <c r="BW89" i="15"/>
  <c r="BV89" i="15"/>
  <c r="BU89" i="15"/>
  <c r="BN89" i="15"/>
  <c r="BM89" i="15"/>
  <c r="BJ89" i="15"/>
  <c r="BI89" i="15"/>
  <c r="BH89" i="15"/>
  <c r="BG89" i="15"/>
  <c r="BF89" i="15"/>
  <c r="BE89" i="15"/>
  <c r="BD89" i="15"/>
  <c r="BC89" i="15"/>
  <c r="BB89" i="15"/>
  <c r="BA89" i="15"/>
  <c r="AZ89" i="15"/>
  <c r="AY89" i="15"/>
  <c r="AX89" i="15"/>
  <c r="AW89" i="15"/>
  <c r="F89" i="15"/>
  <c r="EQ88" i="15"/>
  <c r="EP88" i="15"/>
  <c r="EO88" i="15"/>
  <c r="EN88" i="15"/>
  <c r="EM88" i="15"/>
  <c r="EL88" i="15"/>
  <c r="EK88" i="15"/>
  <c r="EJ88" i="15"/>
  <c r="EI88" i="15"/>
  <c r="EH88" i="15"/>
  <c r="EG88" i="15"/>
  <c r="EF88" i="15"/>
  <c r="EE88" i="15"/>
  <c r="ED88" i="15"/>
  <c r="EC88" i="15"/>
  <c r="EB88" i="15"/>
  <c r="EA88" i="15"/>
  <c r="DZ88" i="15"/>
  <c r="DY88" i="15"/>
  <c r="DX88" i="15"/>
  <c r="DW88" i="15"/>
  <c r="DV88" i="15"/>
  <c r="DU88" i="15"/>
  <c r="DT88" i="15"/>
  <c r="DS88" i="15"/>
  <c r="DR88" i="15"/>
  <c r="DQ88" i="15"/>
  <c r="DP88" i="15"/>
  <c r="DO88" i="15"/>
  <c r="DN88" i="15"/>
  <c r="DM88" i="15"/>
  <c r="DL88" i="15"/>
  <c r="DK88" i="15"/>
  <c r="DD88" i="15"/>
  <c r="DC88" i="15"/>
  <c r="DB88" i="15"/>
  <c r="DA88" i="15"/>
  <c r="CZ88" i="15"/>
  <c r="CY88" i="15"/>
  <c r="CX88" i="15"/>
  <c r="CW88" i="15"/>
  <c r="CV88" i="15"/>
  <c r="CU88" i="15"/>
  <c r="CT88" i="15"/>
  <c r="CS88" i="15"/>
  <c r="CR88" i="15"/>
  <c r="CQ88" i="15"/>
  <c r="CP88" i="15"/>
  <c r="CO88" i="15"/>
  <c r="CN88" i="15"/>
  <c r="CM88" i="15"/>
  <c r="CL88" i="15"/>
  <c r="CK88" i="15"/>
  <c r="CJ88" i="15"/>
  <c r="CI88" i="15"/>
  <c r="CH88" i="15"/>
  <c r="CG88" i="15"/>
  <c r="CF88" i="15"/>
  <c r="CE88" i="15"/>
  <c r="CD88" i="15"/>
  <c r="CC88" i="15"/>
  <c r="CB88" i="15"/>
  <c r="CA88" i="15"/>
  <c r="BZ88" i="15"/>
  <c r="BY88" i="15"/>
  <c r="BX88" i="15"/>
  <c r="BW88" i="15"/>
  <c r="BV88" i="15"/>
  <c r="BU88" i="15"/>
  <c r="BN88" i="15"/>
  <c r="BM88" i="15"/>
  <c r="BJ88" i="15"/>
  <c r="BI88" i="15"/>
  <c r="BH88" i="15"/>
  <c r="BG88" i="15"/>
  <c r="BF88" i="15"/>
  <c r="BE88" i="15"/>
  <c r="BD88" i="15"/>
  <c r="BC88" i="15"/>
  <c r="BB88" i="15"/>
  <c r="BA88" i="15"/>
  <c r="AZ88" i="15"/>
  <c r="AY88" i="15"/>
  <c r="AX88" i="15"/>
  <c r="AW88" i="15"/>
  <c r="F88" i="15"/>
  <c r="EQ87" i="15"/>
  <c r="EP87" i="15"/>
  <c r="EO87" i="15"/>
  <c r="EN87" i="15"/>
  <c r="EM87" i="15"/>
  <c r="EL87" i="15"/>
  <c r="EK87" i="15"/>
  <c r="EJ87" i="15"/>
  <c r="EI87" i="15"/>
  <c r="EH87" i="15"/>
  <c r="EG87" i="15"/>
  <c r="EF87" i="15"/>
  <c r="EE87" i="15"/>
  <c r="ED87" i="15"/>
  <c r="EC87" i="15"/>
  <c r="EB87" i="15"/>
  <c r="EA87" i="15"/>
  <c r="DZ87" i="15"/>
  <c r="DY87" i="15"/>
  <c r="DX87" i="15"/>
  <c r="DW87" i="15"/>
  <c r="DV87" i="15"/>
  <c r="DU87" i="15"/>
  <c r="DT87" i="15"/>
  <c r="DS87" i="15"/>
  <c r="DR87" i="15"/>
  <c r="DQ87" i="15"/>
  <c r="DP87" i="15"/>
  <c r="DO87" i="15"/>
  <c r="DN87" i="15"/>
  <c r="DM87" i="15"/>
  <c r="DL87" i="15"/>
  <c r="DK87" i="15"/>
  <c r="DD87" i="15"/>
  <c r="DC87" i="15"/>
  <c r="DB87" i="15"/>
  <c r="DA87" i="15"/>
  <c r="CZ87" i="15"/>
  <c r="CY87" i="15"/>
  <c r="CX87" i="15"/>
  <c r="CW87" i="15"/>
  <c r="CV87" i="15"/>
  <c r="CU87" i="15"/>
  <c r="CT87" i="15"/>
  <c r="CS87" i="15"/>
  <c r="CR87" i="15"/>
  <c r="CQ87" i="15"/>
  <c r="CP87" i="15"/>
  <c r="CO87" i="15"/>
  <c r="CN87" i="15"/>
  <c r="CM87" i="15"/>
  <c r="CL87" i="15"/>
  <c r="CK87" i="15"/>
  <c r="CJ87" i="15"/>
  <c r="CI87" i="15"/>
  <c r="CH87" i="15"/>
  <c r="CG87" i="15"/>
  <c r="CF87" i="15"/>
  <c r="CE87" i="15"/>
  <c r="CD87" i="15"/>
  <c r="CC87" i="15"/>
  <c r="CB87" i="15"/>
  <c r="CA87" i="15"/>
  <c r="BZ87" i="15"/>
  <c r="BY87" i="15"/>
  <c r="BX87" i="15"/>
  <c r="BW87" i="15"/>
  <c r="BV87" i="15"/>
  <c r="BU87" i="15"/>
  <c r="BN87" i="15"/>
  <c r="BM87" i="15"/>
  <c r="BJ87" i="15"/>
  <c r="BI87" i="15"/>
  <c r="BH87" i="15"/>
  <c r="BG87" i="15"/>
  <c r="BF87" i="15"/>
  <c r="BE87" i="15"/>
  <c r="BD87" i="15"/>
  <c r="BC87" i="15"/>
  <c r="BB87" i="15"/>
  <c r="BA87" i="15"/>
  <c r="AZ87" i="15"/>
  <c r="AY87" i="15"/>
  <c r="AX87" i="15"/>
  <c r="AW87" i="15"/>
  <c r="F87" i="15"/>
  <c r="EQ86" i="15"/>
  <c r="EP86" i="15"/>
  <c r="EO86" i="15"/>
  <c r="EN86" i="15"/>
  <c r="EM86" i="15"/>
  <c r="EL86" i="15"/>
  <c r="EK86" i="15"/>
  <c r="EJ86" i="15"/>
  <c r="EI86" i="15"/>
  <c r="EH86" i="15"/>
  <c r="EG86" i="15"/>
  <c r="EF86" i="15"/>
  <c r="EE86" i="15"/>
  <c r="ED86" i="15"/>
  <c r="EC86" i="15"/>
  <c r="EB86" i="15"/>
  <c r="EA86" i="15"/>
  <c r="DZ86" i="15"/>
  <c r="DY86" i="15"/>
  <c r="DX86" i="15"/>
  <c r="DW86" i="15"/>
  <c r="DV86" i="15"/>
  <c r="DU86" i="15"/>
  <c r="DT86" i="15"/>
  <c r="DS86" i="15"/>
  <c r="DR86" i="15"/>
  <c r="DQ86" i="15"/>
  <c r="DP86" i="15"/>
  <c r="DO86" i="15"/>
  <c r="DN86" i="15"/>
  <c r="DM86" i="15"/>
  <c r="DL86" i="15"/>
  <c r="DK86" i="15"/>
  <c r="DD86" i="15"/>
  <c r="DC86" i="15"/>
  <c r="DB86" i="15"/>
  <c r="DA86" i="15"/>
  <c r="CZ86" i="15"/>
  <c r="CY86" i="15"/>
  <c r="CX86" i="15"/>
  <c r="CW86" i="15"/>
  <c r="CV86" i="15"/>
  <c r="CU86" i="15"/>
  <c r="CT86" i="15"/>
  <c r="CS86" i="15"/>
  <c r="CR86" i="15"/>
  <c r="CQ86" i="15"/>
  <c r="CP86" i="15"/>
  <c r="CO86" i="15"/>
  <c r="CN86" i="15"/>
  <c r="CM86" i="15"/>
  <c r="CL86" i="15"/>
  <c r="CK86" i="15"/>
  <c r="CJ86" i="15"/>
  <c r="CI86" i="15"/>
  <c r="CH86" i="15"/>
  <c r="CG86" i="15"/>
  <c r="CF86" i="15"/>
  <c r="CE86" i="15"/>
  <c r="CD86" i="15"/>
  <c r="CC86" i="15"/>
  <c r="CB86" i="15"/>
  <c r="CA86" i="15"/>
  <c r="BZ86" i="15"/>
  <c r="BY86" i="15"/>
  <c r="BX86" i="15"/>
  <c r="BW86" i="15"/>
  <c r="BV86" i="15"/>
  <c r="BU86" i="15"/>
  <c r="BN86" i="15"/>
  <c r="BM86" i="15"/>
  <c r="BJ86" i="15"/>
  <c r="BI86" i="15"/>
  <c r="BH86" i="15"/>
  <c r="BG86" i="15"/>
  <c r="BF86" i="15"/>
  <c r="BE86" i="15"/>
  <c r="BD86" i="15"/>
  <c r="BC86" i="15"/>
  <c r="BB86" i="15"/>
  <c r="BA86" i="15"/>
  <c r="AZ86" i="15"/>
  <c r="AY86" i="15"/>
  <c r="AX86" i="15"/>
  <c r="AW86" i="15"/>
  <c r="F86" i="15"/>
  <c r="EQ85" i="15"/>
  <c r="EP85" i="15"/>
  <c r="EO85" i="15"/>
  <c r="EN85" i="15"/>
  <c r="EM85" i="15"/>
  <c r="EL85" i="15"/>
  <c r="EK85" i="15"/>
  <c r="EJ85" i="15"/>
  <c r="EI85" i="15"/>
  <c r="EH85" i="15"/>
  <c r="EG85" i="15"/>
  <c r="EF85" i="15"/>
  <c r="EE85" i="15"/>
  <c r="ED85" i="15"/>
  <c r="EC85" i="15"/>
  <c r="EB85" i="15"/>
  <c r="EA85" i="15"/>
  <c r="DZ85" i="15"/>
  <c r="DY85" i="15"/>
  <c r="DX85" i="15"/>
  <c r="DW85" i="15"/>
  <c r="DV85" i="15"/>
  <c r="DU85" i="15"/>
  <c r="DT85" i="15"/>
  <c r="DS85" i="15"/>
  <c r="DR85" i="15"/>
  <c r="DQ85" i="15"/>
  <c r="DP85" i="15"/>
  <c r="DO85" i="15"/>
  <c r="DN85" i="15"/>
  <c r="DM85" i="15"/>
  <c r="DL85" i="15"/>
  <c r="DK85" i="15"/>
  <c r="DD85" i="15"/>
  <c r="DC85" i="15"/>
  <c r="DB85" i="15"/>
  <c r="DA85" i="15"/>
  <c r="CZ85" i="15"/>
  <c r="CY85" i="15"/>
  <c r="CX85" i="15"/>
  <c r="CW85" i="15"/>
  <c r="CV85" i="15"/>
  <c r="CU85" i="15"/>
  <c r="CT85" i="15"/>
  <c r="CS85" i="15"/>
  <c r="CR85" i="15"/>
  <c r="CQ85" i="15"/>
  <c r="CP85" i="15"/>
  <c r="CO85" i="15"/>
  <c r="CN85" i="15"/>
  <c r="CM85" i="15"/>
  <c r="CL85" i="15"/>
  <c r="CK85" i="15"/>
  <c r="CJ85" i="15"/>
  <c r="CI85" i="15"/>
  <c r="CH85" i="15"/>
  <c r="CG85" i="15"/>
  <c r="CF85" i="15"/>
  <c r="CE85" i="15"/>
  <c r="CD85" i="15"/>
  <c r="CC85" i="15"/>
  <c r="CB85" i="15"/>
  <c r="CA85" i="15"/>
  <c r="BZ85" i="15"/>
  <c r="BY85" i="15"/>
  <c r="BX85" i="15"/>
  <c r="BW85" i="15"/>
  <c r="BV85" i="15"/>
  <c r="BU85" i="15"/>
  <c r="BN85" i="15"/>
  <c r="BM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AX85" i="15"/>
  <c r="AW85" i="15"/>
  <c r="F85" i="15"/>
  <c r="EQ84" i="15"/>
  <c r="EP84" i="15"/>
  <c r="EO84" i="15"/>
  <c r="EN84" i="15"/>
  <c r="EM84" i="15"/>
  <c r="EL84" i="15"/>
  <c r="EK84" i="15"/>
  <c r="EJ84" i="15"/>
  <c r="EI84" i="15"/>
  <c r="EH84" i="15"/>
  <c r="EG84" i="15"/>
  <c r="EF84" i="15"/>
  <c r="EE84" i="15"/>
  <c r="ED84" i="15"/>
  <c r="EC84" i="15"/>
  <c r="EB84" i="15"/>
  <c r="EA84" i="15"/>
  <c r="DZ84" i="15"/>
  <c r="DY84" i="15"/>
  <c r="DX84" i="15"/>
  <c r="DW84" i="15"/>
  <c r="DV84" i="15"/>
  <c r="DU84" i="15"/>
  <c r="DT84" i="15"/>
  <c r="DS84" i="15"/>
  <c r="DR84" i="15"/>
  <c r="DQ84" i="15"/>
  <c r="DP84" i="15"/>
  <c r="DO84" i="15"/>
  <c r="DN84" i="15"/>
  <c r="DM84" i="15"/>
  <c r="DL84" i="15"/>
  <c r="DK84" i="15"/>
  <c r="DD84" i="15"/>
  <c r="DC84" i="15"/>
  <c r="DB84" i="15"/>
  <c r="DA84" i="15"/>
  <c r="CZ84" i="15"/>
  <c r="CY84" i="15"/>
  <c r="CX84" i="15"/>
  <c r="CW84" i="15"/>
  <c r="CV84" i="15"/>
  <c r="CU84" i="15"/>
  <c r="CT84" i="15"/>
  <c r="CS84" i="15"/>
  <c r="CR84" i="15"/>
  <c r="CQ84" i="15"/>
  <c r="CP84" i="15"/>
  <c r="CO84" i="15"/>
  <c r="CN84" i="15"/>
  <c r="CM84" i="15"/>
  <c r="CL84" i="15"/>
  <c r="CK84" i="15"/>
  <c r="CJ84" i="15"/>
  <c r="CI84" i="15"/>
  <c r="CH84" i="15"/>
  <c r="CG84" i="15"/>
  <c r="CF84" i="15"/>
  <c r="CE84" i="15"/>
  <c r="CD84" i="15"/>
  <c r="CC84" i="15"/>
  <c r="CB84" i="15"/>
  <c r="CA84" i="15"/>
  <c r="BZ84" i="15"/>
  <c r="BY84" i="15"/>
  <c r="BX84" i="15"/>
  <c r="BW84" i="15"/>
  <c r="BV84" i="15"/>
  <c r="BU84" i="15"/>
  <c r="BN84" i="15"/>
  <c r="BM84" i="15"/>
  <c r="BJ84" i="15"/>
  <c r="BI84" i="15"/>
  <c r="BH84" i="15"/>
  <c r="BG84" i="15"/>
  <c r="BF84" i="15"/>
  <c r="BE84" i="15"/>
  <c r="BD84" i="15"/>
  <c r="BC84" i="15"/>
  <c r="BB84" i="15"/>
  <c r="BA84" i="15"/>
  <c r="AZ84" i="15"/>
  <c r="AY84" i="15"/>
  <c r="AX84" i="15"/>
  <c r="AW84" i="15"/>
  <c r="F84" i="15"/>
  <c r="EQ83" i="15"/>
  <c r="EP83" i="15"/>
  <c r="EO83" i="15"/>
  <c r="EN83" i="15"/>
  <c r="EM83" i="15"/>
  <c r="EL83" i="15"/>
  <c r="EK83" i="15"/>
  <c r="EJ83" i="15"/>
  <c r="EI83" i="15"/>
  <c r="EH83" i="15"/>
  <c r="EG83" i="15"/>
  <c r="EF83" i="15"/>
  <c r="EE83" i="15"/>
  <c r="ED83" i="15"/>
  <c r="EC83" i="15"/>
  <c r="EB83" i="15"/>
  <c r="EA83" i="15"/>
  <c r="DZ83" i="15"/>
  <c r="DY83" i="15"/>
  <c r="DX83" i="15"/>
  <c r="DW83" i="15"/>
  <c r="DV83" i="15"/>
  <c r="DU83" i="15"/>
  <c r="DT83" i="15"/>
  <c r="DS83" i="15"/>
  <c r="DR83" i="15"/>
  <c r="DQ83" i="15"/>
  <c r="DP83" i="15"/>
  <c r="DO83" i="15"/>
  <c r="DN83" i="15"/>
  <c r="DM83" i="15"/>
  <c r="DL83" i="15"/>
  <c r="DK83" i="15"/>
  <c r="DD83" i="15"/>
  <c r="DC83" i="15"/>
  <c r="DB83" i="15"/>
  <c r="DA83" i="15"/>
  <c r="CZ83" i="15"/>
  <c r="CY83" i="15"/>
  <c r="CX83" i="15"/>
  <c r="CW83" i="15"/>
  <c r="CV83" i="15"/>
  <c r="CU83" i="15"/>
  <c r="CT83" i="15"/>
  <c r="CS83" i="15"/>
  <c r="CR83" i="15"/>
  <c r="CQ83" i="15"/>
  <c r="CP83" i="15"/>
  <c r="CO83" i="15"/>
  <c r="CN83" i="15"/>
  <c r="CM83" i="15"/>
  <c r="CL83" i="15"/>
  <c r="CK83" i="15"/>
  <c r="CJ83" i="15"/>
  <c r="CI83" i="15"/>
  <c r="CH83" i="15"/>
  <c r="CG83" i="15"/>
  <c r="CF83" i="15"/>
  <c r="CE83" i="15"/>
  <c r="CD83" i="15"/>
  <c r="CC83" i="15"/>
  <c r="CB83" i="15"/>
  <c r="CA83" i="15"/>
  <c r="BZ83" i="15"/>
  <c r="BY83" i="15"/>
  <c r="BX83" i="15"/>
  <c r="BW83" i="15"/>
  <c r="BV83" i="15"/>
  <c r="BU83" i="15"/>
  <c r="BN83" i="15"/>
  <c r="BM83" i="15"/>
  <c r="BJ83" i="15"/>
  <c r="BI83" i="15"/>
  <c r="BH83" i="15"/>
  <c r="BG83" i="15"/>
  <c r="BF83" i="15"/>
  <c r="BE83" i="15"/>
  <c r="BD83" i="15"/>
  <c r="BC83" i="15"/>
  <c r="BB83" i="15"/>
  <c r="BA83" i="15"/>
  <c r="AZ83" i="15"/>
  <c r="AY83" i="15"/>
  <c r="AX83" i="15"/>
  <c r="AW83" i="15"/>
  <c r="F83" i="15"/>
  <c r="EQ82" i="15"/>
  <c r="EP82" i="15"/>
  <c r="EO82" i="15"/>
  <c r="EN82" i="15"/>
  <c r="EM82" i="15"/>
  <c r="EL82" i="15"/>
  <c r="EK82" i="15"/>
  <c r="EJ82" i="15"/>
  <c r="EI82" i="15"/>
  <c r="EH82" i="15"/>
  <c r="EG82" i="15"/>
  <c r="EF82" i="15"/>
  <c r="EE82" i="15"/>
  <c r="ED82" i="15"/>
  <c r="EC82" i="15"/>
  <c r="EB82" i="15"/>
  <c r="EA82" i="15"/>
  <c r="DZ82" i="15"/>
  <c r="DY82" i="15"/>
  <c r="DX82" i="15"/>
  <c r="DW82" i="15"/>
  <c r="DV82" i="15"/>
  <c r="DU82" i="15"/>
  <c r="DT82" i="15"/>
  <c r="DS82" i="15"/>
  <c r="DR82" i="15"/>
  <c r="DQ82" i="15"/>
  <c r="DP82" i="15"/>
  <c r="DO82" i="15"/>
  <c r="DN82" i="15"/>
  <c r="DM82" i="15"/>
  <c r="DL82" i="15"/>
  <c r="DK82" i="15"/>
  <c r="DD82" i="15"/>
  <c r="DC82" i="15"/>
  <c r="DB82" i="15"/>
  <c r="DA82" i="15"/>
  <c r="CZ82" i="15"/>
  <c r="CY82" i="15"/>
  <c r="CX82" i="15"/>
  <c r="CW82" i="15"/>
  <c r="CV82" i="15"/>
  <c r="CU82" i="15"/>
  <c r="CT82" i="15"/>
  <c r="CS82" i="15"/>
  <c r="CR82" i="15"/>
  <c r="CQ82" i="15"/>
  <c r="CP82" i="15"/>
  <c r="CO82" i="15"/>
  <c r="CN82" i="15"/>
  <c r="CM82" i="15"/>
  <c r="CL82" i="15"/>
  <c r="CK82" i="15"/>
  <c r="CJ82" i="15"/>
  <c r="CI82" i="15"/>
  <c r="CH82" i="15"/>
  <c r="CG82" i="15"/>
  <c r="CF82" i="15"/>
  <c r="CE82" i="15"/>
  <c r="CD82" i="15"/>
  <c r="CC82" i="15"/>
  <c r="CB82" i="15"/>
  <c r="CA82" i="15"/>
  <c r="BZ82" i="15"/>
  <c r="BY82" i="15"/>
  <c r="BX82" i="15"/>
  <c r="BW82" i="15"/>
  <c r="BV82" i="15"/>
  <c r="BU82" i="15"/>
  <c r="BN82" i="15"/>
  <c r="BM82" i="15"/>
  <c r="BJ82" i="15"/>
  <c r="BI82" i="15"/>
  <c r="BH82" i="15"/>
  <c r="BG82" i="15"/>
  <c r="BF82" i="15"/>
  <c r="BE82" i="15"/>
  <c r="BD82" i="15"/>
  <c r="BC82" i="15"/>
  <c r="BB82" i="15"/>
  <c r="BA82" i="15"/>
  <c r="AZ82" i="15"/>
  <c r="AY82" i="15"/>
  <c r="AX82" i="15"/>
  <c r="AW82" i="15"/>
  <c r="F82" i="15"/>
  <c r="EQ81" i="15"/>
  <c r="EP81" i="15"/>
  <c r="EO81" i="15"/>
  <c r="EN81" i="15"/>
  <c r="EM81" i="15"/>
  <c r="EL81" i="15"/>
  <c r="EK81" i="15"/>
  <c r="EJ81" i="15"/>
  <c r="EI81" i="15"/>
  <c r="EH81" i="15"/>
  <c r="EG81" i="15"/>
  <c r="EF81" i="15"/>
  <c r="EE81" i="15"/>
  <c r="ED81" i="15"/>
  <c r="EC81" i="15"/>
  <c r="EB81" i="15"/>
  <c r="EA81" i="15"/>
  <c r="DZ81" i="15"/>
  <c r="DY81" i="15"/>
  <c r="DX81" i="15"/>
  <c r="DW81" i="15"/>
  <c r="DV81" i="15"/>
  <c r="DU81" i="15"/>
  <c r="DT81" i="15"/>
  <c r="DS81" i="15"/>
  <c r="DR81" i="15"/>
  <c r="DQ81" i="15"/>
  <c r="DP81" i="15"/>
  <c r="DO81" i="15"/>
  <c r="DN81" i="15"/>
  <c r="DM81" i="15"/>
  <c r="DL81" i="15"/>
  <c r="DK81" i="15"/>
  <c r="DD81" i="15"/>
  <c r="DC81" i="15"/>
  <c r="DB81" i="15"/>
  <c r="DA81" i="15"/>
  <c r="CZ81" i="15"/>
  <c r="CY81" i="15"/>
  <c r="CX81" i="15"/>
  <c r="CW81" i="15"/>
  <c r="CV81" i="15"/>
  <c r="CU81" i="15"/>
  <c r="CT81" i="15"/>
  <c r="CS81" i="15"/>
  <c r="CR81" i="15"/>
  <c r="CQ81" i="15"/>
  <c r="CP81" i="15"/>
  <c r="CO81" i="15"/>
  <c r="CN81" i="15"/>
  <c r="CM81" i="15"/>
  <c r="CL81" i="15"/>
  <c r="CK81" i="15"/>
  <c r="CJ81" i="15"/>
  <c r="CI81" i="15"/>
  <c r="CH81" i="15"/>
  <c r="CG81" i="15"/>
  <c r="CF81" i="15"/>
  <c r="CE81" i="15"/>
  <c r="CD81" i="15"/>
  <c r="CC81" i="15"/>
  <c r="CB81" i="15"/>
  <c r="CA81" i="15"/>
  <c r="BZ81" i="15"/>
  <c r="BY81" i="15"/>
  <c r="BX81" i="15"/>
  <c r="BW81" i="15"/>
  <c r="BV81" i="15"/>
  <c r="BU81" i="15"/>
  <c r="BN81" i="15"/>
  <c r="BM81" i="15"/>
  <c r="BJ81" i="15"/>
  <c r="BI81" i="15"/>
  <c r="BH81" i="15"/>
  <c r="BG81" i="15"/>
  <c r="BF81" i="15"/>
  <c r="BE81" i="15"/>
  <c r="BD81" i="15"/>
  <c r="BC81" i="15"/>
  <c r="BB81" i="15"/>
  <c r="BA81" i="15"/>
  <c r="AZ81" i="15"/>
  <c r="AY81" i="15"/>
  <c r="AX81" i="15"/>
  <c r="AW81" i="15"/>
  <c r="F81" i="15"/>
  <c r="EQ80" i="15"/>
  <c r="EP80" i="15"/>
  <c r="EO80" i="15"/>
  <c r="EN80" i="15"/>
  <c r="EM80" i="15"/>
  <c r="EL80" i="15"/>
  <c r="EK80" i="15"/>
  <c r="EJ80" i="15"/>
  <c r="EI80" i="15"/>
  <c r="EH80" i="15"/>
  <c r="EG80" i="15"/>
  <c r="EF80" i="15"/>
  <c r="EE80" i="15"/>
  <c r="ED80" i="15"/>
  <c r="EC80" i="15"/>
  <c r="EB80" i="15"/>
  <c r="EA80" i="15"/>
  <c r="DZ80" i="15"/>
  <c r="DY80" i="15"/>
  <c r="DX80" i="15"/>
  <c r="DW80" i="15"/>
  <c r="DV80" i="15"/>
  <c r="DU80" i="15"/>
  <c r="DT80" i="15"/>
  <c r="DS80" i="15"/>
  <c r="DR80" i="15"/>
  <c r="DQ80" i="15"/>
  <c r="DP80" i="15"/>
  <c r="DO80" i="15"/>
  <c r="DN80" i="15"/>
  <c r="DM80" i="15"/>
  <c r="DL80" i="15"/>
  <c r="DK80" i="15"/>
  <c r="DD80" i="15"/>
  <c r="DC80" i="15"/>
  <c r="DB80" i="15"/>
  <c r="DA80" i="15"/>
  <c r="CZ80" i="15"/>
  <c r="CY80" i="15"/>
  <c r="CX80" i="15"/>
  <c r="CW80" i="15"/>
  <c r="CV80" i="15"/>
  <c r="CU80" i="15"/>
  <c r="CT80" i="15"/>
  <c r="CS80" i="15"/>
  <c r="CR80" i="15"/>
  <c r="CQ80" i="15"/>
  <c r="CP80" i="15"/>
  <c r="CO80" i="15"/>
  <c r="CN80" i="15"/>
  <c r="CM80" i="15"/>
  <c r="CL80" i="15"/>
  <c r="CK80" i="15"/>
  <c r="CJ80" i="15"/>
  <c r="CI80" i="15"/>
  <c r="CH80" i="15"/>
  <c r="CG80" i="15"/>
  <c r="CF80" i="15"/>
  <c r="CE80" i="15"/>
  <c r="CD80" i="15"/>
  <c r="CC80" i="15"/>
  <c r="CB80" i="15"/>
  <c r="CA80" i="15"/>
  <c r="BZ80" i="15"/>
  <c r="BY80" i="15"/>
  <c r="BX80" i="15"/>
  <c r="BW80" i="15"/>
  <c r="BV80" i="15"/>
  <c r="BU80" i="15"/>
  <c r="BN80" i="15"/>
  <c r="BM80" i="15"/>
  <c r="BJ80" i="15"/>
  <c r="BI80" i="15"/>
  <c r="BH80" i="15"/>
  <c r="BG80" i="15"/>
  <c r="BF80" i="15"/>
  <c r="BE80" i="15"/>
  <c r="BD80" i="15"/>
  <c r="BC80" i="15"/>
  <c r="BB80" i="15"/>
  <c r="BA80" i="15"/>
  <c r="AZ80" i="15"/>
  <c r="AY80" i="15"/>
  <c r="AX80" i="15"/>
  <c r="AW80" i="15"/>
  <c r="F80" i="15"/>
  <c r="EQ79" i="15"/>
  <c r="EP79" i="15"/>
  <c r="EO79" i="15"/>
  <c r="EN79" i="15"/>
  <c r="EM79" i="15"/>
  <c r="EL79" i="15"/>
  <c r="EK79" i="15"/>
  <c r="EJ79" i="15"/>
  <c r="EI79" i="15"/>
  <c r="EH79" i="15"/>
  <c r="EG79" i="15"/>
  <c r="EF79" i="15"/>
  <c r="EE79" i="15"/>
  <c r="ED79" i="15"/>
  <c r="EC79" i="15"/>
  <c r="EB79" i="15"/>
  <c r="EA79" i="15"/>
  <c r="DZ79" i="15"/>
  <c r="DY79" i="15"/>
  <c r="DX79" i="15"/>
  <c r="DW79" i="15"/>
  <c r="DV79" i="15"/>
  <c r="DU79" i="15"/>
  <c r="DT79" i="15"/>
  <c r="DS79" i="15"/>
  <c r="DR79" i="15"/>
  <c r="DQ79" i="15"/>
  <c r="DP79" i="15"/>
  <c r="DO79" i="15"/>
  <c r="DN79" i="15"/>
  <c r="DM79" i="15"/>
  <c r="DL79" i="15"/>
  <c r="DK79" i="15"/>
  <c r="DD79" i="15"/>
  <c r="DC79" i="15"/>
  <c r="DB79" i="15"/>
  <c r="DA79" i="15"/>
  <c r="CZ79" i="15"/>
  <c r="CY79" i="15"/>
  <c r="CX79" i="15"/>
  <c r="CW79" i="15"/>
  <c r="CV79" i="15"/>
  <c r="CU79" i="15"/>
  <c r="CT79" i="15"/>
  <c r="CS79" i="15"/>
  <c r="CR79" i="15"/>
  <c r="CQ79" i="15"/>
  <c r="CP79" i="15"/>
  <c r="CO79" i="15"/>
  <c r="CN79" i="15"/>
  <c r="CM79" i="15"/>
  <c r="CL79" i="15"/>
  <c r="CK79" i="15"/>
  <c r="CJ79" i="15"/>
  <c r="CI79" i="15"/>
  <c r="CH79" i="15"/>
  <c r="CG79" i="15"/>
  <c r="CF79" i="15"/>
  <c r="CE79" i="15"/>
  <c r="CD79" i="15"/>
  <c r="CC79" i="15"/>
  <c r="CB79" i="15"/>
  <c r="CA79" i="15"/>
  <c r="BZ79" i="15"/>
  <c r="BY79" i="15"/>
  <c r="BX79" i="15"/>
  <c r="BW79" i="15"/>
  <c r="BV79" i="15"/>
  <c r="BU79" i="15"/>
  <c r="BN79" i="15"/>
  <c r="BM79" i="15"/>
  <c r="BJ79" i="15"/>
  <c r="BI79" i="15"/>
  <c r="BH79" i="15"/>
  <c r="BG79" i="15"/>
  <c r="BF79" i="15"/>
  <c r="BE79" i="15"/>
  <c r="BD79" i="15"/>
  <c r="BC79" i="15"/>
  <c r="BB79" i="15"/>
  <c r="BA79" i="15"/>
  <c r="AZ79" i="15"/>
  <c r="AY79" i="15"/>
  <c r="AX79" i="15"/>
  <c r="AW79" i="15"/>
  <c r="F79" i="15"/>
  <c r="EQ78" i="15"/>
  <c r="EP78" i="15"/>
  <c r="EO78" i="15"/>
  <c r="EN78" i="15"/>
  <c r="EM78" i="15"/>
  <c r="EL78" i="15"/>
  <c r="EK78" i="15"/>
  <c r="EJ78" i="15"/>
  <c r="EI78" i="15"/>
  <c r="EH78" i="15"/>
  <c r="EG78" i="15"/>
  <c r="EF78" i="15"/>
  <c r="EE78" i="15"/>
  <c r="ED78" i="15"/>
  <c r="EC78" i="15"/>
  <c r="EB78" i="15"/>
  <c r="EA78" i="15"/>
  <c r="DZ78" i="15"/>
  <c r="DY78" i="15"/>
  <c r="DX78" i="15"/>
  <c r="DW78" i="15"/>
  <c r="DV78" i="15"/>
  <c r="DU78" i="15"/>
  <c r="DT78" i="15"/>
  <c r="DS78" i="15"/>
  <c r="DR78" i="15"/>
  <c r="DQ78" i="15"/>
  <c r="DP78" i="15"/>
  <c r="DO78" i="15"/>
  <c r="DN78" i="15"/>
  <c r="DM78" i="15"/>
  <c r="DL78" i="15"/>
  <c r="DK78" i="15"/>
  <c r="DD78" i="15"/>
  <c r="DC78" i="15"/>
  <c r="DB78" i="15"/>
  <c r="DA78" i="15"/>
  <c r="CZ78" i="15"/>
  <c r="CY78" i="15"/>
  <c r="CX78" i="15"/>
  <c r="CW78" i="15"/>
  <c r="CV78" i="15"/>
  <c r="CU78" i="15"/>
  <c r="CT78" i="15"/>
  <c r="CS78" i="15"/>
  <c r="CR78" i="15"/>
  <c r="CQ78" i="15"/>
  <c r="CP78" i="15"/>
  <c r="CO78" i="15"/>
  <c r="CN78" i="15"/>
  <c r="CM78" i="15"/>
  <c r="CL78" i="15"/>
  <c r="CK78" i="15"/>
  <c r="CJ78" i="15"/>
  <c r="CI78" i="15"/>
  <c r="CH78" i="15"/>
  <c r="CG78" i="15"/>
  <c r="CF78" i="15"/>
  <c r="CE78" i="15"/>
  <c r="CD78" i="15"/>
  <c r="CC78" i="15"/>
  <c r="CB78" i="15"/>
  <c r="CA78" i="15"/>
  <c r="BZ78" i="15"/>
  <c r="BY78" i="15"/>
  <c r="BX78" i="15"/>
  <c r="BW78" i="15"/>
  <c r="BV78" i="15"/>
  <c r="BU78" i="15"/>
  <c r="BN78" i="15"/>
  <c r="BM78" i="15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AX78" i="15"/>
  <c r="AW78" i="15"/>
  <c r="F78" i="15"/>
  <c r="EQ77" i="15"/>
  <c r="EP77" i="15"/>
  <c r="EO77" i="15"/>
  <c r="EN77" i="15"/>
  <c r="EM77" i="15"/>
  <c r="EL77" i="15"/>
  <c r="EK77" i="15"/>
  <c r="EJ77" i="15"/>
  <c r="EI77" i="15"/>
  <c r="EH77" i="15"/>
  <c r="EG77" i="15"/>
  <c r="EF77" i="15"/>
  <c r="EE77" i="15"/>
  <c r="ED77" i="15"/>
  <c r="EC77" i="15"/>
  <c r="EB77" i="15"/>
  <c r="EA77" i="15"/>
  <c r="DZ77" i="15"/>
  <c r="DY77" i="15"/>
  <c r="DX77" i="15"/>
  <c r="DW77" i="15"/>
  <c r="DV77" i="15"/>
  <c r="DU77" i="15"/>
  <c r="DT77" i="15"/>
  <c r="DS77" i="15"/>
  <c r="DR77" i="15"/>
  <c r="DQ77" i="15"/>
  <c r="DP77" i="15"/>
  <c r="DO77" i="15"/>
  <c r="DN77" i="15"/>
  <c r="DM77" i="15"/>
  <c r="DL77" i="15"/>
  <c r="DK77" i="15"/>
  <c r="DD77" i="15"/>
  <c r="DC77" i="15"/>
  <c r="DB77" i="15"/>
  <c r="DA77" i="15"/>
  <c r="CZ77" i="15"/>
  <c r="CY77" i="15"/>
  <c r="CX77" i="15"/>
  <c r="CW77" i="15"/>
  <c r="CV77" i="15"/>
  <c r="CU77" i="15"/>
  <c r="CT77" i="15"/>
  <c r="CS77" i="15"/>
  <c r="CR77" i="15"/>
  <c r="CQ77" i="15"/>
  <c r="CP77" i="15"/>
  <c r="CO77" i="15"/>
  <c r="CN77" i="15"/>
  <c r="CM77" i="15"/>
  <c r="CL77" i="15"/>
  <c r="CK77" i="15"/>
  <c r="CJ77" i="15"/>
  <c r="CI77" i="15"/>
  <c r="CH77" i="15"/>
  <c r="CG77" i="15"/>
  <c r="CF77" i="15"/>
  <c r="CE77" i="15"/>
  <c r="CD77" i="15"/>
  <c r="CC77" i="15"/>
  <c r="CB77" i="15"/>
  <c r="CA77" i="15"/>
  <c r="BZ77" i="15"/>
  <c r="BY77" i="15"/>
  <c r="BX77" i="15"/>
  <c r="BW77" i="15"/>
  <c r="BV77" i="15"/>
  <c r="BU77" i="15"/>
  <c r="BN77" i="15"/>
  <c r="BM77" i="15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AX77" i="15"/>
  <c r="AW77" i="15"/>
  <c r="F77" i="15"/>
  <c r="EQ76" i="15"/>
  <c r="EP76" i="15"/>
  <c r="EO76" i="15"/>
  <c r="EN76" i="15"/>
  <c r="EM76" i="15"/>
  <c r="EL76" i="15"/>
  <c r="EK76" i="15"/>
  <c r="EJ76" i="15"/>
  <c r="EI76" i="15"/>
  <c r="EH76" i="15"/>
  <c r="EG76" i="15"/>
  <c r="EF76" i="15"/>
  <c r="EE76" i="15"/>
  <c r="ED76" i="15"/>
  <c r="EC76" i="15"/>
  <c r="EB76" i="15"/>
  <c r="EA76" i="15"/>
  <c r="DZ76" i="15"/>
  <c r="DY76" i="15"/>
  <c r="DX76" i="15"/>
  <c r="DW76" i="15"/>
  <c r="DV76" i="15"/>
  <c r="DU76" i="15"/>
  <c r="DT76" i="15"/>
  <c r="DS76" i="15"/>
  <c r="DR76" i="15"/>
  <c r="DQ76" i="15"/>
  <c r="DP76" i="15"/>
  <c r="DO76" i="15"/>
  <c r="DN76" i="15"/>
  <c r="DM76" i="15"/>
  <c r="DL76" i="15"/>
  <c r="DK76" i="15"/>
  <c r="DD76" i="15"/>
  <c r="DC76" i="15"/>
  <c r="DB76" i="15"/>
  <c r="DA76" i="15"/>
  <c r="CZ76" i="15"/>
  <c r="CY76" i="15"/>
  <c r="CX76" i="15"/>
  <c r="CW76" i="15"/>
  <c r="CV76" i="15"/>
  <c r="CU76" i="15"/>
  <c r="CT76" i="15"/>
  <c r="CS76" i="15"/>
  <c r="CR76" i="15"/>
  <c r="CQ76" i="15"/>
  <c r="CP76" i="15"/>
  <c r="CO76" i="15"/>
  <c r="CN76" i="15"/>
  <c r="CM76" i="15"/>
  <c r="CL76" i="15"/>
  <c r="CK76" i="15"/>
  <c r="CJ76" i="15"/>
  <c r="CI76" i="15"/>
  <c r="CH76" i="15"/>
  <c r="CG76" i="15"/>
  <c r="CF76" i="15"/>
  <c r="CE76" i="15"/>
  <c r="CD76" i="15"/>
  <c r="CC76" i="15"/>
  <c r="CB76" i="15"/>
  <c r="CA76" i="15"/>
  <c r="BZ76" i="15"/>
  <c r="BY76" i="15"/>
  <c r="BX76" i="15"/>
  <c r="BW76" i="15"/>
  <c r="BV76" i="15"/>
  <c r="BU76" i="15"/>
  <c r="BN76" i="15"/>
  <c r="BM76" i="15"/>
  <c r="BJ76" i="15"/>
  <c r="BI76" i="15"/>
  <c r="BH76" i="15"/>
  <c r="BG76" i="15"/>
  <c r="BF76" i="15"/>
  <c r="BE76" i="15"/>
  <c r="BD76" i="15"/>
  <c r="BC76" i="15"/>
  <c r="BB76" i="15"/>
  <c r="BA76" i="15"/>
  <c r="AZ76" i="15"/>
  <c r="AY76" i="15"/>
  <c r="AX76" i="15"/>
  <c r="AW76" i="15"/>
  <c r="F76" i="15"/>
  <c r="EQ75" i="15"/>
  <c r="EP75" i="15"/>
  <c r="EO75" i="15"/>
  <c r="EN75" i="15"/>
  <c r="EM75" i="15"/>
  <c r="EL75" i="15"/>
  <c r="EK75" i="15"/>
  <c r="EJ75" i="15"/>
  <c r="EI75" i="15"/>
  <c r="EH75" i="15"/>
  <c r="EG75" i="15"/>
  <c r="EF75" i="15"/>
  <c r="EE75" i="15"/>
  <c r="ED75" i="15"/>
  <c r="EC75" i="15"/>
  <c r="EB75" i="15"/>
  <c r="EA75" i="15"/>
  <c r="DZ75" i="15"/>
  <c r="DY75" i="15"/>
  <c r="DX75" i="15"/>
  <c r="DW75" i="15"/>
  <c r="DV75" i="15"/>
  <c r="DU75" i="15"/>
  <c r="DT75" i="15"/>
  <c r="DS75" i="15"/>
  <c r="DR75" i="15"/>
  <c r="DQ75" i="15"/>
  <c r="DP75" i="15"/>
  <c r="DO75" i="15"/>
  <c r="DN75" i="15"/>
  <c r="DM75" i="15"/>
  <c r="DL75" i="15"/>
  <c r="DK75" i="15"/>
  <c r="DD75" i="15"/>
  <c r="DC75" i="15"/>
  <c r="DB75" i="15"/>
  <c r="DA75" i="15"/>
  <c r="CZ75" i="15"/>
  <c r="CY75" i="15"/>
  <c r="CX75" i="15"/>
  <c r="CW75" i="15"/>
  <c r="CV75" i="15"/>
  <c r="CU75" i="15"/>
  <c r="CT75" i="15"/>
  <c r="CS75" i="15"/>
  <c r="CR75" i="15"/>
  <c r="CQ75" i="15"/>
  <c r="CP75" i="15"/>
  <c r="CO75" i="15"/>
  <c r="CN75" i="15"/>
  <c r="CM75" i="15"/>
  <c r="CL75" i="15"/>
  <c r="CK75" i="15"/>
  <c r="CJ75" i="15"/>
  <c r="CI75" i="15"/>
  <c r="CH75" i="15"/>
  <c r="CG75" i="15"/>
  <c r="CF75" i="15"/>
  <c r="CE75" i="15"/>
  <c r="CD75" i="15"/>
  <c r="CC75" i="15"/>
  <c r="CB75" i="15"/>
  <c r="CA75" i="15"/>
  <c r="BZ75" i="15"/>
  <c r="BY75" i="15"/>
  <c r="BX75" i="15"/>
  <c r="BW75" i="15"/>
  <c r="BV75" i="15"/>
  <c r="BU75" i="15"/>
  <c r="BN75" i="15"/>
  <c r="BM75" i="15"/>
  <c r="BJ75" i="15"/>
  <c r="BI75" i="15"/>
  <c r="BH75" i="15"/>
  <c r="BG75" i="15"/>
  <c r="BF75" i="15"/>
  <c r="BE75" i="15"/>
  <c r="BD75" i="15"/>
  <c r="BC75" i="15"/>
  <c r="BB75" i="15"/>
  <c r="BA75" i="15"/>
  <c r="AZ75" i="15"/>
  <c r="AY75" i="15"/>
  <c r="AX75" i="15"/>
  <c r="AW75" i="15"/>
  <c r="F75" i="15"/>
  <c r="EQ74" i="15"/>
  <c r="EP74" i="15"/>
  <c r="EO74" i="15"/>
  <c r="EN74" i="15"/>
  <c r="EM74" i="15"/>
  <c r="EL74" i="15"/>
  <c r="EK74" i="15"/>
  <c r="EJ74" i="15"/>
  <c r="EI74" i="15"/>
  <c r="EH74" i="15"/>
  <c r="EG74" i="15"/>
  <c r="EF74" i="15"/>
  <c r="EE74" i="15"/>
  <c r="ED74" i="15"/>
  <c r="EC74" i="15"/>
  <c r="EB74" i="15"/>
  <c r="EA74" i="15"/>
  <c r="DZ74" i="15"/>
  <c r="DY74" i="15"/>
  <c r="DX74" i="15"/>
  <c r="DW74" i="15"/>
  <c r="DV74" i="15"/>
  <c r="DU74" i="15"/>
  <c r="DT74" i="15"/>
  <c r="DS74" i="15"/>
  <c r="DR74" i="15"/>
  <c r="DQ74" i="15"/>
  <c r="DP74" i="15"/>
  <c r="DO74" i="15"/>
  <c r="DN74" i="15"/>
  <c r="DM74" i="15"/>
  <c r="DL74" i="15"/>
  <c r="DK74" i="15"/>
  <c r="DD74" i="15"/>
  <c r="DC74" i="15"/>
  <c r="DB74" i="15"/>
  <c r="DA74" i="15"/>
  <c r="CZ74" i="15"/>
  <c r="CY74" i="15"/>
  <c r="CX74" i="15"/>
  <c r="CW74" i="15"/>
  <c r="CV74" i="15"/>
  <c r="CU74" i="15"/>
  <c r="CT74" i="15"/>
  <c r="CS74" i="15"/>
  <c r="CR74" i="15"/>
  <c r="CQ74" i="15"/>
  <c r="CP74" i="15"/>
  <c r="CO74" i="15"/>
  <c r="CN74" i="15"/>
  <c r="CM74" i="15"/>
  <c r="CL74" i="15"/>
  <c r="CK74" i="15"/>
  <c r="CJ74" i="15"/>
  <c r="CI74" i="15"/>
  <c r="CH74" i="15"/>
  <c r="CG74" i="15"/>
  <c r="CF74" i="15"/>
  <c r="CE74" i="15"/>
  <c r="CD74" i="15"/>
  <c r="CC74" i="15"/>
  <c r="CB74" i="15"/>
  <c r="CA74" i="15"/>
  <c r="BZ74" i="15"/>
  <c r="BY74" i="15"/>
  <c r="BX74" i="15"/>
  <c r="BW74" i="15"/>
  <c r="BV74" i="15"/>
  <c r="BU74" i="15"/>
  <c r="BN74" i="15"/>
  <c r="BM74" i="15"/>
  <c r="BJ74" i="15"/>
  <c r="BI74" i="15"/>
  <c r="BH74" i="15"/>
  <c r="BG74" i="15"/>
  <c r="BF74" i="15"/>
  <c r="BE74" i="15"/>
  <c r="BD74" i="15"/>
  <c r="BC74" i="15"/>
  <c r="BB74" i="15"/>
  <c r="BA74" i="15"/>
  <c r="AZ74" i="15"/>
  <c r="AY74" i="15"/>
  <c r="AX74" i="15"/>
  <c r="AW74" i="15"/>
  <c r="F74" i="15"/>
  <c r="EQ73" i="15"/>
  <c r="EP73" i="15"/>
  <c r="EO73" i="15"/>
  <c r="EN73" i="15"/>
  <c r="EM73" i="15"/>
  <c r="EL73" i="15"/>
  <c r="EK73" i="15"/>
  <c r="EJ73" i="15"/>
  <c r="EI73" i="15"/>
  <c r="EH73" i="15"/>
  <c r="EG73" i="15"/>
  <c r="EF73" i="15"/>
  <c r="EE73" i="15"/>
  <c r="ED73" i="15"/>
  <c r="EC73" i="15"/>
  <c r="EB73" i="15"/>
  <c r="EA73" i="15"/>
  <c r="DZ73" i="15"/>
  <c r="DY73" i="15"/>
  <c r="DX73" i="15"/>
  <c r="DW73" i="15"/>
  <c r="DV73" i="15"/>
  <c r="DU73" i="15"/>
  <c r="DT73" i="15"/>
  <c r="DS73" i="15"/>
  <c r="DR73" i="15"/>
  <c r="DQ73" i="15"/>
  <c r="DP73" i="15"/>
  <c r="DO73" i="15"/>
  <c r="DN73" i="15"/>
  <c r="DM73" i="15"/>
  <c r="DL73" i="15"/>
  <c r="DK73" i="15"/>
  <c r="DD73" i="15"/>
  <c r="DC73" i="15"/>
  <c r="DB73" i="15"/>
  <c r="DA73" i="15"/>
  <c r="CZ73" i="15"/>
  <c r="CY73" i="15"/>
  <c r="CX73" i="15"/>
  <c r="CW73" i="15"/>
  <c r="CV73" i="15"/>
  <c r="CU73" i="15"/>
  <c r="CT73" i="15"/>
  <c r="CS73" i="15"/>
  <c r="CR73" i="15"/>
  <c r="CQ73" i="15"/>
  <c r="CP73" i="15"/>
  <c r="CO73" i="15"/>
  <c r="CN73" i="15"/>
  <c r="CM73" i="15"/>
  <c r="CL73" i="15"/>
  <c r="CK73" i="15"/>
  <c r="CJ73" i="15"/>
  <c r="CI73" i="15"/>
  <c r="CH73" i="15"/>
  <c r="CG73" i="15"/>
  <c r="CF73" i="15"/>
  <c r="CE73" i="15"/>
  <c r="CD73" i="15"/>
  <c r="CC73" i="15"/>
  <c r="CB73" i="15"/>
  <c r="CA73" i="15"/>
  <c r="BZ73" i="15"/>
  <c r="BY73" i="15"/>
  <c r="BX73" i="15"/>
  <c r="BW73" i="15"/>
  <c r="BV73" i="15"/>
  <c r="BU73" i="15"/>
  <c r="BN73" i="15"/>
  <c r="BM73" i="15"/>
  <c r="BJ73" i="15"/>
  <c r="BI73" i="15"/>
  <c r="BH73" i="15"/>
  <c r="BG73" i="15"/>
  <c r="BF73" i="15"/>
  <c r="BE73" i="15"/>
  <c r="BD73" i="15"/>
  <c r="BC73" i="15"/>
  <c r="BB73" i="15"/>
  <c r="BA73" i="15"/>
  <c r="AZ73" i="15"/>
  <c r="AY73" i="15"/>
  <c r="AX73" i="15"/>
  <c r="AW73" i="15"/>
  <c r="F73" i="15"/>
  <c r="EQ72" i="15"/>
  <c r="EP72" i="15"/>
  <c r="EO72" i="15"/>
  <c r="EN72" i="15"/>
  <c r="EM72" i="15"/>
  <c r="EL72" i="15"/>
  <c r="EK72" i="15"/>
  <c r="EJ72" i="15"/>
  <c r="EI72" i="15"/>
  <c r="EH72" i="15"/>
  <c r="EG72" i="15"/>
  <c r="EF72" i="15"/>
  <c r="EE72" i="15"/>
  <c r="ED72" i="15"/>
  <c r="EC72" i="15"/>
  <c r="EB72" i="15"/>
  <c r="EA72" i="15"/>
  <c r="DZ72" i="15"/>
  <c r="DY72" i="15"/>
  <c r="DX72" i="15"/>
  <c r="DW72" i="15"/>
  <c r="DV72" i="15"/>
  <c r="DU72" i="15"/>
  <c r="DT72" i="15"/>
  <c r="DS72" i="15"/>
  <c r="DR72" i="15"/>
  <c r="DQ72" i="15"/>
  <c r="DP72" i="15"/>
  <c r="DO72" i="15"/>
  <c r="DN72" i="15"/>
  <c r="DM72" i="15"/>
  <c r="DL72" i="15"/>
  <c r="DK72" i="15"/>
  <c r="DD72" i="15"/>
  <c r="DC72" i="15"/>
  <c r="DB72" i="15"/>
  <c r="DA72" i="15"/>
  <c r="CZ72" i="15"/>
  <c r="CY72" i="15"/>
  <c r="CX72" i="15"/>
  <c r="CW72" i="15"/>
  <c r="CV72" i="15"/>
  <c r="CU72" i="15"/>
  <c r="CT72" i="15"/>
  <c r="CS72" i="15"/>
  <c r="CR72" i="15"/>
  <c r="CQ72" i="15"/>
  <c r="CP72" i="15"/>
  <c r="CO72" i="15"/>
  <c r="CN72" i="15"/>
  <c r="CM72" i="15"/>
  <c r="CL72" i="15"/>
  <c r="CK72" i="15"/>
  <c r="CJ72" i="15"/>
  <c r="CI72" i="15"/>
  <c r="CH72" i="15"/>
  <c r="CG72" i="15"/>
  <c r="CF72" i="15"/>
  <c r="CE72" i="15"/>
  <c r="CD72" i="15"/>
  <c r="CC72" i="15"/>
  <c r="CB72" i="15"/>
  <c r="CA72" i="15"/>
  <c r="BZ72" i="15"/>
  <c r="BY72" i="15"/>
  <c r="BX72" i="15"/>
  <c r="BW72" i="15"/>
  <c r="BV72" i="15"/>
  <c r="BU72" i="15"/>
  <c r="BN72" i="15"/>
  <c r="BM72" i="15"/>
  <c r="BJ72" i="15"/>
  <c r="BI72" i="15"/>
  <c r="BH72" i="15"/>
  <c r="BG72" i="15"/>
  <c r="BF72" i="15"/>
  <c r="BE72" i="15"/>
  <c r="BD72" i="15"/>
  <c r="BC72" i="15"/>
  <c r="BB72" i="15"/>
  <c r="BA72" i="15"/>
  <c r="AZ72" i="15"/>
  <c r="AY72" i="15"/>
  <c r="AX72" i="15"/>
  <c r="AW72" i="15"/>
  <c r="F72" i="15"/>
  <c r="EQ71" i="15"/>
  <c r="EP71" i="15"/>
  <c r="EO71" i="15"/>
  <c r="EN71" i="15"/>
  <c r="EM71" i="15"/>
  <c r="EL71" i="15"/>
  <c r="EK71" i="15"/>
  <c r="EJ71" i="15"/>
  <c r="EI71" i="15"/>
  <c r="EH71" i="15"/>
  <c r="EG71" i="15"/>
  <c r="EF71" i="15"/>
  <c r="EE71" i="15"/>
  <c r="ED71" i="15"/>
  <c r="EC71" i="15"/>
  <c r="EB71" i="15"/>
  <c r="EA71" i="15"/>
  <c r="DZ71" i="15"/>
  <c r="DY71" i="15"/>
  <c r="DX71" i="15"/>
  <c r="DW71" i="15"/>
  <c r="DV71" i="15"/>
  <c r="DU71" i="15"/>
  <c r="DT71" i="15"/>
  <c r="DS71" i="15"/>
  <c r="DR71" i="15"/>
  <c r="DQ71" i="15"/>
  <c r="DP71" i="15"/>
  <c r="DO71" i="15"/>
  <c r="DN71" i="15"/>
  <c r="DM71" i="15"/>
  <c r="DL71" i="15"/>
  <c r="DK71" i="15"/>
  <c r="DD71" i="15"/>
  <c r="DC71" i="15"/>
  <c r="DB71" i="15"/>
  <c r="DA71" i="15"/>
  <c r="CZ71" i="15"/>
  <c r="CY71" i="15"/>
  <c r="CX71" i="15"/>
  <c r="CW71" i="15"/>
  <c r="CV71" i="15"/>
  <c r="CU71" i="15"/>
  <c r="CT71" i="15"/>
  <c r="CS71" i="15"/>
  <c r="CR71" i="15"/>
  <c r="CQ71" i="15"/>
  <c r="CP71" i="15"/>
  <c r="CO71" i="15"/>
  <c r="CN71" i="15"/>
  <c r="CM71" i="15"/>
  <c r="CL71" i="15"/>
  <c r="CK71" i="15"/>
  <c r="CJ71" i="15"/>
  <c r="CI71" i="15"/>
  <c r="CH71" i="15"/>
  <c r="CG71" i="15"/>
  <c r="CF71" i="15"/>
  <c r="CE71" i="15"/>
  <c r="CD71" i="15"/>
  <c r="CC71" i="15"/>
  <c r="CB71" i="15"/>
  <c r="CA71" i="15"/>
  <c r="BZ71" i="15"/>
  <c r="BY71" i="15"/>
  <c r="BX71" i="15"/>
  <c r="BW71" i="15"/>
  <c r="BV71" i="15"/>
  <c r="BU71" i="15"/>
  <c r="BN71" i="15"/>
  <c r="BM71" i="15"/>
  <c r="BJ71" i="15"/>
  <c r="BI71" i="15"/>
  <c r="BH71" i="15"/>
  <c r="BG71" i="15"/>
  <c r="BF71" i="15"/>
  <c r="BE71" i="15"/>
  <c r="BD71" i="15"/>
  <c r="BC71" i="15"/>
  <c r="BB71" i="15"/>
  <c r="BA71" i="15"/>
  <c r="AZ71" i="15"/>
  <c r="AY71" i="15"/>
  <c r="AX71" i="15"/>
  <c r="AW71" i="15"/>
  <c r="F71" i="15"/>
  <c r="EQ70" i="15"/>
  <c r="EP70" i="15"/>
  <c r="EO70" i="15"/>
  <c r="EN70" i="15"/>
  <c r="EM70" i="15"/>
  <c r="EL70" i="15"/>
  <c r="EK70" i="15"/>
  <c r="EJ70" i="15"/>
  <c r="EI70" i="15"/>
  <c r="EH70" i="15"/>
  <c r="EG70" i="15"/>
  <c r="EF70" i="15"/>
  <c r="EE70" i="15"/>
  <c r="ED70" i="15"/>
  <c r="EC70" i="15"/>
  <c r="EB70" i="15"/>
  <c r="EA70" i="15"/>
  <c r="DZ70" i="15"/>
  <c r="DY70" i="15"/>
  <c r="DX70" i="15"/>
  <c r="DW70" i="15"/>
  <c r="DV70" i="15"/>
  <c r="DU70" i="15"/>
  <c r="DT70" i="15"/>
  <c r="DS70" i="15"/>
  <c r="DR70" i="15"/>
  <c r="DQ70" i="15"/>
  <c r="DP70" i="15"/>
  <c r="DO70" i="15"/>
  <c r="DN70" i="15"/>
  <c r="DM70" i="15"/>
  <c r="DL70" i="15"/>
  <c r="DK70" i="15"/>
  <c r="DD70" i="15"/>
  <c r="DC70" i="15"/>
  <c r="DB70" i="15"/>
  <c r="DA70" i="15"/>
  <c r="CZ70" i="15"/>
  <c r="CY70" i="15"/>
  <c r="CX70" i="15"/>
  <c r="CW70" i="15"/>
  <c r="CV70" i="15"/>
  <c r="CU70" i="15"/>
  <c r="CT70" i="15"/>
  <c r="CS70" i="15"/>
  <c r="CR70" i="15"/>
  <c r="CQ70" i="15"/>
  <c r="CP70" i="15"/>
  <c r="CO70" i="15"/>
  <c r="CN70" i="15"/>
  <c r="CM70" i="15"/>
  <c r="CL70" i="15"/>
  <c r="CK70" i="15"/>
  <c r="CJ70" i="15"/>
  <c r="CI70" i="15"/>
  <c r="CH70" i="15"/>
  <c r="CG70" i="15"/>
  <c r="CF70" i="15"/>
  <c r="CE70" i="15"/>
  <c r="CD70" i="15"/>
  <c r="CC70" i="15"/>
  <c r="CB70" i="15"/>
  <c r="CA70" i="15"/>
  <c r="BZ70" i="15"/>
  <c r="BY70" i="15"/>
  <c r="BX70" i="15"/>
  <c r="BW70" i="15"/>
  <c r="BV70" i="15"/>
  <c r="BU70" i="15"/>
  <c r="BN70" i="15"/>
  <c r="BM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F70" i="15"/>
  <c r="EQ69" i="15"/>
  <c r="EP69" i="15"/>
  <c r="EO69" i="15"/>
  <c r="EN69" i="15"/>
  <c r="EM69" i="15"/>
  <c r="EL69" i="15"/>
  <c r="EK69" i="15"/>
  <c r="EJ69" i="15"/>
  <c r="EI69" i="15"/>
  <c r="EH69" i="15"/>
  <c r="EG69" i="15"/>
  <c r="EF69" i="15"/>
  <c r="EE69" i="15"/>
  <c r="ED69" i="15"/>
  <c r="EC69" i="15"/>
  <c r="EB69" i="15"/>
  <c r="EA69" i="15"/>
  <c r="DZ69" i="15"/>
  <c r="DY69" i="15"/>
  <c r="DX69" i="15"/>
  <c r="DW69" i="15"/>
  <c r="DV69" i="15"/>
  <c r="DU69" i="15"/>
  <c r="DT69" i="15"/>
  <c r="DS69" i="15"/>
  <c r="DR69" i="15"/>
  <c r="DQ69" i="15"/>
  <c r="DP69" i="15"/>
  <c r="DO69" i="15"/>
  <c r="DN69" i="15"/>
  <c r="DM69" i="15"/>
  <c r="DL69" i="15"/>
  <c r="DK69" i="15"/>
  <c r="DD69" i="15"/>
  <c r="DC69" i="15"/>
  <c r="DB69" i="15"/>
  <c r="DA69" i="15"/>
  <c r="CZ69" i="15"/>
  <c r="CY69" i="15"/>
  <c r="CX69" i="15"/>
  <c r="CW69" i="15"/>
  <c r="CV69" i="15"/>
  <c r="CU69" i="15"/>
  <c r="CT69" i="15"/>
  <c r="CS69" i="15"/>
  <c r="CR69" i="15"/>
  <c r="CQ69" i="15"/>
  <c r="CP69" i="15"/>
  <c r="CO69" i="15"/>
  <c r="CN69" i="15"/>
  <c r="CM69" i="15"/>
  <c r="CL69" i="15"/>
  <c r="CK69" i="15"/>
  <c r="CJ69" i="15"/>
  <c r="CI69" i="15"/>
  <c r="CH69" i="15"/>
  <c r="CG69" i="15"/>
  <c r="CF69" i="15"/>
  <c r="CE69" i="15"/>
  <c r="CD69" i="15"/>
  <c r="CC69" i="15"/>
  <c r="CB69" i="15"/>
  <c r="CA69" i="15"/>
  <c r="BZ69" i="15"/>
  <c r="BY69" i="15"/>
  <c r="BX69" i="15"/>
  <c r="BW69" i="15"/>
  <c r="BV69" i="15"/>
  <c r="BU69" i="15"/>
  <c r="BN69" i="15"/>
  <c r="BM69" i="15"/>
  <c r="BJ69" i="15"/>
  <c r="BI69" i="15"/>
  <c r="BH69" i="15"/>
  <c r="BG69" i="15"/>
  <c r="BF69" i="15"/>
  <c r="BE69" i="15"/>
  <c r="BD69" i="15"/>
  <c r="BC69" i="15"/>
  <c r="BB69" i="15"/>
  <c r="BA69" i="15"/>
  <c r="AZ69" i="15"/>
  <c r="AY69" i="15"/>
  <c r="AX69" i="15"/>
  <c r="AW69" i="15"/>
  <c r="F69" i="15"/>
  <c r="EQ68" i="15"/>
  <c r="EP68" i="15"/>
  <c r="EO68" i="15"/>
  <c r="EN68" i="15"/>
  <c r="EM68" i="15"/>
  <c r="EL68" i="15"/>
  <c r="EK68" i="15"/>
  <c r="EJ68" i="15"/>
  <c r="EI68" i="15"/>
  <c r="EH68" i="15"/>
  <c r="EG68" i="15"/>
  <c r="EF68" i="15"/>
  <c r="EE68" i="15"/>
  <c r="ED68" i="15"/>
  <c r="EC68" i="15"/>
  <c r="EB68" i="15"/>
  <c r="EA68" i="15"/>
  <c r="DZ68" i="15"/>
  <c r="DY68" i="15"/>
  <c r="DX68" i="15"/>
  <c r="DW68" i="15"/>
  <c r="DV68" i="15"/>
  <c r="DU68" i="15"/>
  <c r="DT68" i="15"/>
  <c r="DS68" i="15"/>
  <c r="DR68" i="15"/>
  <c r="DQ68" i="15"/>
  <c r="DP68" i="15"/>
  <c r="DO68" i="15"/>
  <c r="DN68" i="15"/>
  <c r="DM68" i="15"/>
  <c r="DL68" i="15"/>
  <c r="DK68" i="15"/>
  <c r="DD68" i="15"/>
  <c r="DC68" i="15"/>
  <c r="DB68" i="15"/>
  <c r="DA68" i="15"/>
  <c r="CZ68" i="15"/>
  <c r="CY68" i="15"/>
  <c r="CX68" i="15"/>
  <c r="CW68" i="15"/>
  <c r="CV68" i="15"/>
  <c r="CU68" i="15"/>
  <c r="CT68" i="15"/>
  <c r="CS68" i="15"/>
  <c r="CR68" i="15"/>
  <c r="CQ68" i="15"/>
  <c r="CP68" i="15"/>
  <c r="CO68" i="15"/>
  <c r="CN68" i="15"/>
  <c r="CM68" i="15"/>
  <c r="CL68" i="15"/>
  <c r="CK68" i="15"/>
  <c r="CJ68" i="15"/>
  <c r="CI68" i="15"/>
  <c r="CH68" i="15"/>
  <c r="CG68" i="15"/>
  <c r="CF68" i="15"/>
  <c r="CE68" i="15"/>
  <c r="CD68" i="15"/>
  <c r="CC68" i="15"/>
  <c r="CB68" i="15"/>
  <c r="CA68" i="15"/>
  <c r="BZ68" i="15"/>
  <c r="BY68" i="15"/>
  <c r="BX68" i="15"/>
  <c r="BW68" i="15"/>
  <c r="BV68" i="15"/>
  <c r="BU68" i="15"/>
  <c r="BN68" i="15"/>
  <c r="BM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F68" i="15"/>
  <c r="EQ67" i="15"/>
  <c r="EP67" i="15"/>
  <c r="EO67" i="15"/>
  <c r="EN67" i="15"/>
  <c r="EM67" i="15"/>
  <c r="EL67" i="15"/>
  <c r="EK67" i="15"/>
  <c r="EJ67" i="15"/>
  <c r="EI67" i="15"/>
  <c r="EH67" i="15"/>
  <c r="EG67" i="15"/>
  <c r="EF67" i="15"/>
  <c r="EE67" i="15"/>
  <c r="ED67" i="15"/>
  <c r="EC67" i="15"/>
  <c r="EB67" i="15"/>
  <c r="EA67" i="15"/>
  <c r="DZ67" i="15"/>
  <c r="DY67" i="15"/>
  <c r="DX67" i="15"/>
  <c r="DW67" i="15"/>
  <c r="DV67" i="15"/>
  <c r="DU67" i="15"/>
  <c r="DT67" i="15"/>
  <c r="DS67" i="15"/>
  <c r="DR67" i="15"/>
  <c r="DQ67" i="15"/>
  <c r="DP67" i="15"/>
  <c r="DO67" i="15"/>
  <c r="DN67" i="15"/>
  <c r="DM67" i="15"/>
  <c r="DL67" i="15"/>
  <c r="DK67" i="15"/>
  <c r="DD67" i="15"/>
  <c r="DC67" i="15"/>
  <c r="DB67" i="15"/>
  <c r="DA67" i="15"/>
  <c r="CZ67" i="15"/>
  <c r="CY67" i="15"/>
  <c r="CX67" i="15"/>
  <c r="CW67" i="15"/>
  <c r="CV67" i="15"/>
  <c r="CU67" i="15"/>
  <c r="CT67" i="15"/>
  <c r="CS67" i="15"/>
  <c r="CR67" i="15"/>
  <c r="CQ67" i="15"/>
  <c r="CP67" i="15"/>
  <c r="CO67" i="15"/>
  <c r="CN67" i="15"/>
  <c r="CM67" i="15"/>
  <c r="CL67" i="15"/>
  <c r="CK67" i="15"/>
  <c r="CJ67" i="15"/>
  <c r="CI67" i="15"/>
  <c r="CH67" i="15"/>
  <c r="CG67" i="15"/>
  <c r="CF67" i="15"/>
  <c r="CE67" i="15"/>
  <c r="CD67" i="15"/>
  <c r="CC67" i="15"/>
  <c r="CB67" i="15"/>
  <c r="CA67" i="15"/>
  <c r="BZ67" i="15"/>
  <c r="BY67" i="15"/>
  <c r="BX67" i="15"/>
  <c r="BW67" i="15"/>
  <c r="BV67" i="15"/>
  <c r="BU67" i="15"/>
  <c r="BN67" i="15"/>
  <c r="BM67" i="15"/>
  <c r="BJ67" i="15"/>
  <c r="BI67" i="15"/>
  <c r="BH67" i="15"/>
  <c r="BG67" i="15"/>
  <c r="BF67" i="15"/>
  <c r="BE67" i="15"/>
  <c r="BD67" i="15"/>
  <c r="BC67" i="15"/>
  <c r="BB67" i="15"/>
  <c r="BA67" i="15"/>
  <c r="AZ67" i="15"/>
  <c r="AY67" i="15"/>
  <c r="AX67" i="15"/>
  <c r="AW67" i="15"/>
  <c r="F67" i="15"/>
  <c r="EQ66" i="15"/>
  <c r="EP66" i="15"/>
  <c r="EO66" i="15"/>
  <c r="EN66" i="15"/>
  <c r="EM66" i="15"/>
  <c r="EL66" i="15"/>
  <c r="EK66" i="15"/>
  <c r="EJ66" i="15"/>
  <c r="EI66" i="15"/>
  <c r="EH66" i="15"/>
  <c r="EG66" i="15"/>
  <c r="EF66" i="15"/>
  <c r="EE66" i="15"/>
  <c r="ED66" i="15"/>
  <c r="EC66" i="15"/>
  <c r="EB66" i="15"/>
  <c r="EA66" i="15"/>
  <c r="DZ66" i="15"/>
  <c r="DY66" i="15"/>
  <c r="DX66" i="15"/>
  <c r="DW66" i="15"/>
  <c r="DV66" i="15"/>
  <c r="DU66" i="15"/>
  <c r="DT66" i="15"/>
  <c r="DS66" i="15"/>
  <c r="DR66" i="15"/>
  <c r="DQ66" i="15"/>
  <c r="DP66" i="15"/>
  <c r="DO66" i="15"/>
  <c r="DN66" i="15"/>
  <c r="DM66" i="15"/>
  <c r="DL66" i="15"/>
  <c r="DK66" i="15"/>
  <c r="DD66" i="15"/>
  <c r="DC66" i="15"/>
  <c r="DB66" i="15"/>
  <c r="DA66" i="15"/>
  <c r="CZ66" i="15"/>
  <c r="CY66" i="15"/>
  <c r="CX66" i="15"/>
  <c r="CW66" i="15"/>
  <c r="CV66" i="15"/>
  <c r="CU66" i="15"/>
  <c r="CT66" i="15"/>
  <c r="CS66" i="15"/>
  <c r="CR66" i="15"/>
  <c r="CQ66" i="15"/>
  <c r="CP66" i="15"/>
  <c r="CO66" i="15"/>
  <c r="CN66" i="15"/>
  <c r="CM66" i="15"/>
  <c r="CL66" i="15"/>
  <c r="CK66" i="15"/>
  <c r="CJ66" i="15"/>
  <c r="CI66" i="15"/>
  <c r="CH66" i="15"/>
  <c r="CG66" i="15"/>
  <c r="CF66" i="15"/>
  <c r="CE66" i="15"/>
  <c r="CD66" i="15"/>
  <c r="CC66" i="15"/>
  <c r="CB66" i="15"/>
  <c r="CA66" i="15"/>
  <c r="BZ66" i="15"/>
  <c r="BY66" i="15"/>
  <c r="BX66" i="15"/>
  <c r="BW66" i="15"/>
  <c r="BV66" i="15"/>
  <c r="BU66" i="15"/>
  <c r="BN66" i="15"/>
  <c r="BM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X66" i="15"/>
  <c r="AW66" i="15"/>
  <c r="F66" i="15"/>
  <c r="EQ65" i="15"/>
  <c r="EP65" i="15"/>
  <c r="EO65" i="15"/>
  <c r="EN65" i="15"/>
  <c r="EM65" i="15"/>
  <c r="EL65" i="15"/>
  <c r="EK65" i="15"/>
  <c r="EJ65" i="15"/>
  <c r="EI65" i="15"/>
  <c r="EH65" i="15"/>
  <c r="EG65" i="15"/>
  <c r="EF65" i="15"/>
  <c r="EE65" i="15"/>
  <c r="ED65" i="15"/>
  <c r="EC65" i="15"/>
  <c r="EB65" i="15"/>
  <c r="EA65" i="15"/>
  <c r="DZ65" i="15"/>
  <c r="DY65" i="15"/>
  <c r="DX65" i="15"/>
  <c r="DW65" i="15"/>
  <c r="DV65" i="15"/>
  <c r="DU65" i="15"/>
  <c r="DT65" i="15"/>
  <c r="DS65" i="15"/>
  <c r="DR65" i="15"/>
  <c r="DQ65" i="15"/>
  <c r="DP65" i="15"/>
  <c r="DO65" i="15"/>
  <c r="DN65" i="15"/>
  <c r="DM65" i="15"/>
  <c r="DL65" i="15"/>
  <c r="DK65" i="15"/>
  <c r="DD65" i="15"/>
  <c r="DC65" i="15"/>
  <c r="DB65" i="15"/>
  <c r="DA65" i="15"/>
  <c r="CZ65" i="15"/>
  <c r="CY65" i="15"/>
  <c r="CX65" i="15"/>
  <c r="CW65" i="15"/>
  <c r="CV65" i="15"/>
  <c r="CU65" i="15"/>
  <c r="CT65" i="15"/>
  <c r="CS65" i="15"/>
  <c r="CR65" i="15"/>
  <c r="CQ65" i="15"/>
  <c r="CP65" i="15"/>
  <c r="CO65" i="15"/>
  <c r="CN65" i="15"/>
  <c r="CM65" i="15"/>
  <c r="CL65" i="15"/>
  <c r="CK65" i="15"/>
  <c r="CJ65" i="15"/>
  <c r="CI65" i="15"/>
  <c r="CH65" i="15"/>
  <c r="CG65" i="15"/>
  <c r="CF65" i="15"/>
  <c r="CE65" i="15"/>
  <c r="CD65" i="15"/>
  <c r="CC65" i="15"/>
  <c r="CB65" i="15"/>
  <c r="CA65" i="15"/>
  <c r="BZ65" i="15"/>
  <c r="BY65" i="15"/>
  <c r="BX65" i="15"/>
  <c r="BW65" i="15"/>
  <c r="BV65" i="15"/>
  <c r="BU65" i="15"/>
  <c r="BN65" i="15"/>
  <c r="BM65" i="15"/>
  <c r="BJ65" i="15"/>
  <c r="BI65" i="15"/>
  <c r="BH65" i="15"/>
  <c r="BG65" i="15"/>
  <c r="BF65" i="15"/>
  <c r="BE65" i="15"/>
  <c r="BD65" i="15"/>
  <c r="BC65" i="15"/>
  <c r="BB65" i="15"/>
  <c r="BA65" i="15"/>
  <c r="AZ65" i="15"/>
  <c r="AY65" i="15"/>
  <c r="AX65" i="15"/>
  <c r="AW65" i="15"/>
  <c r="F65" i="15"/>
  <c r="EQ64" i="15"/>
  <c r="EP64" i="15"/>
  <c r="EO64" i="15"/>
  <c r="EN64" i="15"/>
  <c r="EM64" i="15"/>
  <c r="EL64" i="15"/>
  <c r="EK64" i="15"/>
  <c r="EJ64" i="15"/>
  <c r="EI64" i="15"/>
  <c r="EH64" i="15"/>
  <c r="EG64" i="15"/>
  <c r="EF64" i="15"/>
  <c r="EE64" i="15"/>
  <c r="ED64" i="15"/>
  <c r="EC64" i="15"/>
  <c r="EB64" i="15"/>
  <c r="EA64" i="15"/>
  <c r="DZ64" i="15"/>
  <c r="DY64" i="15"/>
  <c r="DX64" i="15"/>
  <c r="DW64" i="15"/>
  <c r="DV64" i="15"/>
  <c r="DU64" i="15"/>
  <c r="DT64" i="15"/>
  <c r="DS64" i="15"/>
  <c r="DR64" i="15"/>
  <c r="DQ64" i="15"/>
  <c r="DP64" i="15"/>
  <c r="DO64" i="15"/>
  <c r="DN64" i="15"/>
  <c r="DM64" i="15"/>
  <c r="DL64" i="15"/>
  <c r="DK64" i="15"/>
  <c r="DD64" i="15"/>
  <c r="DC64" i="15"/>
  <c r="DB64" i="15"/>
  <c r="DA64" i="15"/>
  <c r="CZ64" i="15"/>
  <c r="CY64" i="15"/>
  <c r="CX64" i="15"/>
  <c r="CW64" i="15"/>
  <c r="CV64" i="15"/>
  <c r="CU64" i="15"/>
  <c r="CT64" i="15"/>
  <c r="CS64" i="15"/>
  <c r="CR64" i="15"/>
  <c r="CQ64" i="15"/>
  <c r="CP64" i="15"/>
  <c r="CO64" i="15"/>
  <c r="CN64" i="15"/>
  <c r="CM64" i="15"/>
  <c r="CL64" i="15"/>
  <c r="CK64" i="15"/>
  <c r="CJ64" i="15"/>
  <c r="CI64" i="15"/>
  <c r="CH64" i="15"/>
  <c r="CG64" i="15"/>
  <c r="CF64" i="15"/>
  <c r="CE64" i="15"/>
  <c r="CD64" i="15"/>
  <c r="CC64" i="15"/>
  <c r="CB64" i="15"/>
  <c r="CA64" i="15"/>
  <c r="BZ64" i="15"/>
  <c r="BY64" i="15"/>
  <c r="BX64" i="15"/>
  <c r="BW64" i="15"/>
  <c r="BV64" i="15"/>
  <c r="BU64" i="15"/>
  <c r="BN64" i="15"/>
  <c r="BM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AX64" i="15"/>
  <c r="AW64" i="15"/>
  <c r="F64" i="15"/>
  <c r="EQ63" i="15"/>
  <c r="EP63" i="15"/>
  <c r="EO63" i="15"/>
  <c r="EN63" i="15"/>
  <c r="EM63" i="15"/>
  <c r="EL63" i="15"/>
  <c r="EK63" i="15"/>
  <c r="EJ63" i="15"/>
  <c r="EI63" i="15"/>
  <c r="EH63" i="15"/>
  <c r="EG63" i="15"/>
  <c r="EF63" i="15"/>
  <c r="EE63" i="15"/>
  <c r="ED63" i="15"/>
  <c r="EC63" i="15"/>
  <c r="EB63" i="15"/>
  <c r="EA63" i="15"/>
  <c r="DZ63" i="15"/>
  <c r="DY63" i="15"/>
  <c r="DX63" i="15"/>
  <c r="DW63" i="15"/>
  <c r="DV63" i="15"/>
  <c r="DU63" i="15"/>
  <c r="DT63" i="15"/>
  <c r="DS63" i="15"/>
  <c r="DR63" i="15"/>
  <c r="DQ63" i="15"/>
  <c r="DP63" i="15"/>
  <c r="DO63" i="15"/>
  <c r="DN63" i="15"/>
  <c r="DM63" i="15"/>
  <c r="DL63" i="15"/>
  <c r="DK63" i="15"/>
  <c r="DD63" i="15"/>
  <c r="DC63" i="15"/>
  <c r="DB63" i="15"/>
  <c r="DA63" i="15"/>
  <c r="CZ63" i="15"/>
  <c r="CY63" i="15"/>
  <c r="CX63" i="15"/>
  <c r="CW63" i="15"/>
  <c r="CV63" i="15"/>
  <c r="CU63" i="15"/>
  <c r="CT63" i="15"/>
  <c r="CS63" i="15"/>
  <c r="CR63" i="15"/>
  <c r="CQ63" i="15"/>
  <c r="CP63" i="15"/>
  <c r="CO63" i="15"/>
  <c r="CN63" i="15"/>
  <c r="CM63" i="15"/>
  <c r="CL63" i="15"/>
  <c r="CK63" i="15"/>
  <c r="CJ63" i="15"/>
  <c r="CI63" i="15"/>
  <c r="CH63" i="15"/>
  <c r="CG63" i="15"/>
  <c r="CF63" i="15"/>
  <c r="CE63" i="15"/>
  <c r="CD63" i="15"/>
  <c r="CC63" i="15"/>
  <c r="CB63" i="15"/>
  <c r="CA63" i="15"/>
  <c r="BZ63" i="15"/>
  <c r="BY63" i="15"/>
  <c r="BX63" i="15"/>
  <c r="BW63" i="15"/>
  <c r="BV63" i="15"/>
  <c r="BU63" i="15"/>
  <c r="BN63" i="15"/>
  <c r="BM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F63" i="15"/>
  <c r="EQ62" i="15"/>
  <c r="EP62" i="15"/>
  <c r="EO62" i="15"/>
  <c r="EN62" i="15"/>
  <c r="EM62" i="15"/>
  <c r="EL62" i="15"/>
  <c r="EK62" i="15"/>
  <c r="EJ62" i="15"/>
  <c r="EI62" i="15"/>
  <c r="EH62" i="15"/>
  <c r="EG62" i="15"/>
  <c r="EF62" i="15"/>
  <c r="EE62" i="15"/>
  <c r="ED62" i="15"/>
  <c r="EC62" i="15"/>
  <c r="EB62" i="15"/>
  <c r="EA62" i="15"/>
  <c r="DZ62" i="15"/>
  <c r="DY62" i="15"/>
  <c r="DX62" i="15"/>
  <c r="DW62" i="15"/>
  <c r="DV62" i="15"/>
  <c r="DU62" i="15"/>
  <c r="DT62" i="15"/>
  <c r="DS62" i="15"/>
  <c r="DR62" i="15"/>
  <c r="DQ62" i="15"/>
  <c r="DP62" i="15"/>
  <c r="DO62" i="15"/>
  <c r="DN62" i="15"/>
  <c r="DM62" i="15"/>
  <c r="DL62" i="15"/>
  <c r="DK62" i="15"/>
  <c r="DD62" i="15"/>
  <c r="DC62" i="15"/>
  <c r="DB62" i="15"/>
  <c r="DA62" i="15"/>
  <c r="CZ62" i="15"/>
  <c r="CY62" i="15"/>
  <c r="CX62" i="15"/>
  <c r="CW62" i="15"/>
  <c r="CV62" i="15"/>
  <c r="CU62" i="15"/>
  <c r="CT62" i="15"/>
  <c r="CS62" i="15"/>
  <c r="CR62" i="15"/>
  <c r="CQ62" i="15"/>
  <c r="CP62" i="15"/>
  <c r="CO62" i="15"/>
  <c r="CN62" i="15"/>
  <c r="CM62" i="15"/>
  <c r="CL62" i="15"/>
  <c r="CK62" i="15"/>
  <c r="CJ62" i="15"/>
  <c r="CI62" i="15"/>
  <c r="CH62" i="15"/>
  <c r="CG62" i="15"/>
  <c r="CF62" i="15"/>
  <c r="CE62" i="15"/>
  <c r="CD62" i="15"/>
  <c r="CC62" i="15"/>
  <c r="CB62" i="15"/>
  <c r="CA62" i="15"/>
  <c r="BZ62" i="15"/>
  <c r="BY62" i="15"/>
  <c r="BX62" i="15"/>
  <c r="BW62" i="15"/>
  <c r="BV62" i="15"/>
  <c r="BU62" i="15"/>
  <c r="BN62" i="15"/>
  <c r="BM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F62" i="15"/>
  <c r="EQ61" i="15"/>
  <c r="EP61" i="15"/>
  <c r="EO61" i="15"/>
  <c r="EN61" i="15"/>
  <c r="EM61" i="15"/>
  <c r="EL61" i="15"/>
  <c r="EK61" i="15"/>
  <c r="EJ61" i="15"/>
  <c r="EI61" i="15"/>
  <c r="EH61" i="15"/>
  <c r="EG61" i="15"/>
  <c r="EF61" i="15"/>
  <c r="EE61" i="15"/>
  <c r="ED61" i="15"/>
  <c r="EC61" i="15"/>
  <c r="EB61" i="15"/>
  <c r="EA61" i="15"/>
  <c r="DZ61" i="15"/>
  <c r="DY61" i="15"/>
  <c r="DX61" i="15"/>
  <c r="DW61" i="15"/>
  <c r="DV61" i="15"/>
  <c r="DU61" i="15"/>
  <c r="DT61" i="15"/>
  <c r="DS61" i="15"/>
  <c r="DR61" i="15"/>
  <c r="DQ61" i="15"/>
  <c r="DP61" i="15"/>
  <c r="DO61" i="15"/>
  <c r="DN61" i="15"/>
  <c r="DM61" i="15"/>
  <c r="DL61" i="15"/>
  <c r="DK61" i="15"/>
  <c r="DD61" i="15"/>
  <c r="DC61" i="15"/>
  <c r="DB61" i="15"/>
  <c r="DA61" i="15"/>
  <c r="CZ61" i="15"/>
  <c r="CY61" i="15"/>
  <c r="CX61" i="15"/>
  <c r="CW61" i="15"/>
  <c r="CV61" i="15"/>
  <c r="CU61" i="15"/>
  <c r="CT61" i="15"/>
  <c r="CS61" i="15"/>
  <c r="CR61" i="15"/>
  <c r="CQ61" i="15"/>
  <c r="CP61" i="15"/>
  <c r="CO61" i="15"/>
  <c r="CN61" i="15"/>
  <c r="CM61" i="15"/>
  <c r="CL61" i="15"/>
  <c r="CK61" i="15"/>
  <c r="CJ61" i="15"/>
  <c r="CI61" i="15"/>
  <c r="CH61" i="15"/>
  <c r="CG61" i="15"/>
  <c r="CF61" i="15"/>
  <c r="CE61" i="15"/>
  <c r="CD61" i="15"/>
  <c r="CC61" i="15"/>
  <c r="CB61" i="15"/>
  <c r="CA61" i="15"/>
  <c r="BZ61" i="15"/>
  <c r="BY61" i="15"/>
  <c r="BX61" i="15"/>
  <c r="BW61" i="15"/>
  <c r="BV61" i="15"/>
  <c r="BU61" i="15"/>
  <c r="BN61" i="15"/>
  <c r="BM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F61" i="15"/>
  <c r="EQ60" i="15"/>
  <c r="EP60" i="15"/>
  <c r="EO60" i="15"/>
  <c r="EN60" i="15"/>
  <c r="EM60" i="15"/>
  <c r="EL60" i="15"/>
  <c r="EK60" i="15"/>
  <c r="EJ60" i="15"/>
  <c r="EI60" i="15"/>
  <c r="EH60" i="15"/>
  <c r="EG60" i="15"/>
  <c r="EF60" i="15"/>
  <c r="EE60" i="15"/>
  <c r="ED60" i="15"/>
  <c r="EC60" i="15"/>
  <c r="EB60" i="15"/>
  <c r="EA60" i="15"/>
  <c r="DZ60" i="15"/>
  <c r="DY60" i="15"/>
  <c r="DX60" i="15"/>
  <c r="DW60" i="15"/>
  <c r="DV60" i="15"/>
  <c r="DU60" i="15"/>
  <c r="DT60" i="15"/>
  <c r="DS60" i="15"/>
  <c r="DR60" i="15"/>
  <c r="DQ60" i="15"/>
  <c r="DP60" i="15"/>
  <c r="DO60" i="15"/>
  <c r="DN60" i="15"/>
  <c r="DM60" i="15"/>
  <c r="DL60" i="15"/>
  <c r="DK60" i="15"/>
  <c r="DD60" i="15"/>
  <c r="DC60" i="15"/>
  <c r="DB60" i="15"/>
  <c r="DA60" i="15"/>
  <c r="CZ60" i="15"/>
  <c r="CY60" i="15"/>
  <c r="CX60" i="15"/>
  <c r="CW60" i="15"/>
  <c r="CV60" i="15"/>
  <c r="CU60" i="15"/>
  <c r="CT60" i="15"/>
  <c r="CS60" i="15"/>
  <c r="CR60" i="15"/>
  <c r="CQ60" i="15"/>
  <c r="CP60" i="15"/>
  <c r="CO60" i="15"/>
  <c r="CN60" i="15"/>
  <c r="CM60" i="15"/>
  <c r="CL60" i="15"/>
  <c r="CK60" i="15"/>
  <c r="CJ60" i="15"/>
  <c r="CI60" i="15"/>
  <c r="CH60" i="15"/>
  <c r="CG60" i="15"/>
  <c r="CF60" i="15"/>
  <c r="CE60" i="15"/>
  <c r="CD60" i="15"/>
  <c r="CC60" i="15"/>
  <c r="CB60" i="15"/>
  <c r="CA60" i="15"/>
  <c r="BZ60" i="15"/>
  <c r="BY60" i="15"/>
  <c r="BX60" i="15"/>
  <c r="BW60" i="15"/>
  <c r="BV60" i="15"/>
  <c r="BU60" i="15"/>
  <c r="BN60" i="15"/>
  <c r="BM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F60" i="15"/>
  <c r="EQ59" i="15"/>
  <c r="EP59" i="15"/>
  <c r="EO59" i="15"/>
  <c r="EN59" i="15"/>
  <c r="EM59" i="15"/>
  <c r="EL59" i="15"/>
  <c r="EK59" i="15"/>
  <c r="EJ59" i="15"/>
  <c r="EI59" i="15"/>
  <c r="EH59" i="15"/>
  <c r="EG59" i="15"/>
  <c r="EF59" i="15"/>
  <c r="EE59" i="15"/>
  <c r="ED59" i="15"/>
  <c r="EC59" i="15"/>
  <c r="EB59" i="15"/>
  <c r="EA59" i="15"/>
  <c r="DZ59" i="15"/>
  <c r="DY59" i="15"/>
  <c r="DX59" i="15"/>
  <c r="DW59" i="15"/>
  <c r="DV59" i="15"/>
  <c r="DU59" i="15"/>
  <c r="DT59" i="15"/>
  <c r="DS59" i="15"/>
  <c r="DR59" i="15"/>
  <c r="DQ59" i="15"/>
  <c r="DP59" i="15"/>
  <c r="DO59" i="15"/>
  <c r="DN59" i="15"/>
  <c r="DM59" i="15"/>
  <c r="DL59" i="15"/>
  <c r="DK59" i="15"/>
  <c r="DD59" i="15"/>
  <c r="DC59" i="15"/>
  <c r="DB59" i="15"/>
  <c r="DA59" i="15"/>
  <c r="CZ59" i="15"/>
  <c r="CY59" i="15"/>
  <c r="CX59" i="15"/>
  <c r="CW59" i="15"/>
  <c r="CV59" i="15"/>
  <c r="CU59" i="15"/>
  <c r="CT59" i="15"/>
  <c r="CS59" i="15"/>
  <c r="CR59" i="15"/>
  <c r="CQ59" i="15"/>
  <c r="CP59" i="15"/>
  <c r="CO59" i="15"/>
  <c r="CN59" i="15"/>
  <c r="CM59" i="15"/>
  <c r="CL59" i="15"/>
  <c r="CK59" i="15"/>
  <c r="CJ59" i="15"/>
  <c r="CI59" i="15"/>
  <c r="CH59" i="15"/>
  <c r="CG59" i="15"/>
  <c r="CF59" i="15"/>
  <c r="CE59" i="15"/>
  <c r="CD59" i="15"/>
  <c r="CC59" i="15"/>
  <c r="CB59" i="15"/>
  <c r="CA59" i="15"/>
  <c r="BZ59" i="15"/>
  <c r="BY59" i="15"/>
  <c r="BX59" i="15"/>
  <c r="BW59" i="15"/>
  <c r="BV59" i="15"/>
  <c r="BU59" i="15"/>
  <c r="BN59" i="15"/>
  <c r="BM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F59" i="15"/>
  <c r="EQ58" i="15"/>
  <c r="EP58" i="15"/>
  <c r="EO58" i="15"/>
  <c r="EN58" i="15"/>
  <c r="EM58" i="15"/>
  <c r="EL58" i="15"/>
  <c r="EK58" i="15"/>
  <c r="EJ58" i="15"/>
  <c r="EI58" i="15"/>
  <c r="EH58" i="15"/>
  <c r="EG58" i="15"/>
  <c r="EF58" i="15"/>
  <c r="EE58" i="15"/>
  <c r="ED58" i="15"/>
  <c r="EC58" i="15"/>
  <c r="EB58" i="15"/>
  <c r="EA58" i="15"/>
  <c r="DZ58" i="15"/>
  <c r="DY58" i="15"/>
  <c r="DX58" i="15"/>
  <c r="DW58" i="15"/>
  <c r="DV58" i="15"/>
  <c r="DU58" i="15"/>
  <c r="DT58" i="15"/>
  <c r="DS58" i="15"/>
  <c r="DR58" i="15"/>
  <c r="DQ58" i="15"/>
  <c r="DP58" i="15"/>
  <c r="DO58" i="15"/>
  <c r="DN58" i="15"/>
  <c r="DM58" i="15"/>
  <c r="DL58" i="15"/>
  <c r="DK58" i="15"/>
  <c r="DD58" i="15"/>
  <c r="DC58" i="15"/>
  <c r="DB58" i="15"/>
  <c r="DA58" i="15"/>
  <c r="CZ58" i="15"/>
  <c r="CY58" i="15"/>
  <c r="CX58" i="15"/>
  <c r="CW58" i="15"/>
  <c r="CV58" i="15"/>
  <c r="CU58" i="15"/>
  <c r="CT58" i="15"/>
  <c r="CS58" i="15"/>
  <c r="CR58" i="15"/>
  <c r="CQ58" i="15"/>
  <c r="CP58" i="15"/>
  <c r="CO58" i="15"/>
  <c r="CN58" i="15"/>
  <c r="CM58" i="15"/>
  <c r="CL58" i="15"/>
  <c r="CK58" i="15"/>
  <c r="CJ58" i="15"/>
  <c r="CI58" i="15"/>
  <c r="CH58" i="15"/>
  <c r="CG58" i="15"/>
  <c r="CF58" i="15"/>
  <c r="CE58" i="15"/>
  <c r="CD58" i="15"/>
  <c r="CC58" i="15"/>
  <c r="CB58" i="15"/>
  <c r="CA58" i="15"/>
  <c r="BZ58" i="15"/>
  <c r="BY58" i="15"/>
  <c r="BX58" i="15"/>
  <c r="BW58" i="15"/>
  <c r="BV58" i="15"/>
  <c r="BU58" i="15"/>
  <c r="BN58" i="15"/>
  <c r="BM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F58" i="15"/>
  <c r="EQ57" i="15"/>
  <c r="EP57" i="15"/>
  <c r="EO57" i="15"/>
  <c r="EN57" i="15"/>
  <c r="EM57" i="15"/>
  <c r="EL57" i="15"/>
  <c r="EK57" i="15"/>
  <c r="EJ57" i="15"/>
  <c r="EI57" i="15"/>
  <c r="EH57" i="15"/>
  <c r="EG57" i="15"/>
  <c r="EF57" i="15"/>
  <c r="EE57" i="15"/>
  <c r="ED57" i="15"/>
  <c r="EC57" i="15"/>
  <c r="EB57" i="15"/>
  <c r="EA57" i="15"/>
  <c r="DZ57" i="15"/>
  <c r="DY57" i="15"/>
  <c r="DX57" i="15"/>
  <c r="DW57" i="15"/>
  <c r="DV57" i="15"/>
  <c r="DU57" i="15"/>
  <c r="DT57" i="15"/>
  <c r="DS57" i="15"/>
  <c r="DR57" i="15"/>
  <c r="DQ57" i="15"/>
  <c r="DP57" i="15"/>
  <c r="DO57" i="15"/>
  <c r="DN57" i="15"/>
  <c r="DM57" i="15"/>
  <c r="DL57" i="15"/>
  <c r="DK57" i="15"/>
  <c r="DD57" i="15"/>
  <c r="DC57" i="15"/>
  <c r="DB57" i="15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N57" i="15"/>
  <c r="BM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F57" i="15"/>
  <c r="EQ56" i="15"/>
  <c r="EP56" i="15"/>
  <c r="EO56" i="15"/>
  <c r="EN56" i="15"/>
  <c r="EM56" i="15"/>
  <c r="EL56" i="15"/>
  <c r="EK56" i="15"/>
  <c r="EJ56" i="15"/>
  <c r="EI56" i="15"/>
  <c r="EH56" i="15"/>
  <c r="EG56" i="15"/>
  <c r="EF56" i="15"/>
  <c r="EE56" i="15"/>
  <c r="ED56" i="15"/>
  <c r="EC56" i="15"/>
  <c r="EB56" i="15"/>
  <c r="EA56" i="15"/>
  <c r="DZ56" i="15"/>
  <c r="DY56" i="15"/>
  <c r="DX56" i="15"/>
  <c r="DW56" i="15"/>
  <c r="DV56" i="15"/>
  <c r="DU56" i="15"/>
  <c r="DT56" i="15"/>
  <c r="DS56" i="15"/>
  <c r="DR56" i="15"/>
  <c r="DQ56" i="15"/>
  <c r="DP56" i="15"/>
  <c r="DO56" i="15"/>
  <c r="DN56" i="15"/>
  <c r="DM56" i="15"/>
  <c r="DL56" i="15"/>
  <c r="DK56" i="15"/>
  <c r="DD56" i="15"/>
  <c r="DC56" i="15"/>
  <c r="DB56" i="15"/>
  <c r="DA56" i="15"/>
  <c r="CZ56" i="15"/>
  <c r="CY56" i="15"/>
  <c r="CX56" i="15"/>
  <c r="CW56" i="15"/>
  <c r="CV56" i="15"/>
  <c r="CU56" i="15"/>
  <c r="CT56" i="15"/>
  <c r="CS56" i="15"/>
  <c r="CR56" i="15"/>
  <c r="CQ56" i="15"/>
  <c r="CP56" i="15"/>
  <c r="CO56" i="15"/>
  <c r="CN56" i="15"/>
  <c r="CM56" i="15"/>
  <c r="CL56" i="15"/>
  <c r="CK56" i="15"/>
  <c r="CJ56" i="15"/>
  <c r="CI56" i="15"/>
  <c r="CH56" i="15"/>
  <c r="CG56" i="15"/>
  <c r="CF56" i="15"/>
  <c r="CE56" i="15"/>
  <c r="CD56" i="15"/>
  <c r="CC56" i="15"/>
  <c r="CB56" i="15"/>
  <c r="CA56" i="15"/>
  <c r="BZ56" i="15"/>
  <c r="BY56" i="15"/>
  <c r="BX56" i="15"/>
  <c r="BW56" i="15"/>
  <c r="BV56" i="15"/>
  <c r="BU56" i="15"/>
  <c r="BN56" i="15"/>
  <c r="BM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F56" i="15"/>
  <c r="EQ55" i="15"/>
  <c r="EP55" i="15"/>
  <c r="EO55" i="15"/>
  <c r="EN55" i="15"/>
  <c r="EM55" i="15"/>
  <c r="EL55" i="15"/>
  <c r="EK55" i="15"/>
  <c r="EJ55" i="15"/>
  <c r="EI55" i="15"/>
  <c r="EH55" i="15"/>
  <c r="EG55" i="15"/>
  <c r="EF55" i="15"/>
  <c r="EE55" i="15"/>
  <c r="ED55" i="15"/>
  <c r="EC55" i="15"/>
  <c r="EB55" i="15"/>
  <c r="EA55" i="15"/>
  <c r="DZ55" i="15"/>
  <c r="DY55" i="15"/>
  <c r="DX55" i="15"/>
  <c r="DW55" i="15"/>
  <c r="DV55" i="15"/>
  <c r="DU55" i="15"/>
  <c r="DT55" i="15"/>
  <c r="DS55" i="15"/>
  <c r="DR55" i="15"/>
  <c r="DQ55" i="15"/>
  <c r="DP55" i="15"/>
  <c r="DO55" i="15"/>
  <c r="DN55" i="15"/>
  <c r="DM55" i="15"/>
  <c r="DL55" i="15"/>
  <c r="DK55" i="15"/>
  <c r="DD55" i="15"/>
  <c r="DC55" i="15"/>
  <c r="DB55" i="15"/>
  <c r="DA55" i="15"/>
  <c r="CZ55" i="15"/>
  <c r="CY55" i="15"/>
  <c r="CX55" i="15"/>
  <c r="CW55" i="15"/>
  <c r="CV55" i="15"/>
  <c r="CU55" i="15"/>
  <c r="CT55" i="15"/>
  <c r="CS55" i="15"/>
  <c r="CR55" i="15"/>
  <c r="CQ55" i="15"/>
  <c r="CP55" i="15"/>
  <c r="CO55" i="15"/>
  <c r="CN55" i="15"/>
  <c r="CM55" i="15"/>
  <c r="CL55" i="15"/>
  <c r="CK55" i="15"/>
  <c r="CJ55" i="15"/>
  <c r="CI55" i="15"/>
  <c r="CH55" i="15"/>
  <c r="CG55" i="15"/>
  <c r="CF55" i="15"/>
  <c r="CE55" i="15"/>
  <c r="CD55" i="15"/>
  <c r="CC55" i="15"/>
  <c r="CB55" i="15"/>
  <c r="CA55" i="15"/>
  <c r="BZ55" i="15"/>
  <c r="BY55" i="15"/>
  <c r="BX55" i="15"/>
  <c r="BW55" i="15"/>
  <c r="BV55" i="15"/>
  <c r="BU55" i="15"/>
  <c r="BN55" i="15"/>
  <c r="BM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F55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N54" i="15"/>
  <c r="BM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F54" i="15"/>
  <c r="EQ53" i="15"/>
  <c r="EP53" i="15"/>
  <c r="EO53" i="15"/>
  <c r="EN53" i="15"/>
  <c r="EM53" i="15"/>
  <c r="EL53" i="15"/>
  <c r="EK53" i="15"/>
  <c r="EJ53" i="15"/>
  <c r="EI53" i="15"/>
  <c r="EH53" i="15"/>
  <c r="EG53" i="15"/>
  <c r="EF53" i="15"/>
  <c r="EE53" i="15"/>
  <c r="ED53" i="15"/>
  <c r="EC53" i="15"/>
  <c r="EB53" i="15"/>
  <c r="EA53" i="15"/>
  <c r="DZ53" i="15"/>
  <c r="DY53" i="15"/>
  <c r="DX53" i="15"/>
  <c r="DW53" i="15"/>
  <c r="DV53" i="15"/>
  <c r="DU53" i="15"/>
  <c r="DT53" i="15"/>
  <c r="DS53" i="15"/>
  <c r="DR53" i="15"/>
  <c r="DQ53" i="15"/>
  <c r="DP53" i="15"/>
  <c r="DO53" i="15"/>
  <c r="DN53" i="15"/>
  <c r="DM53" i="15"/>
  <c r="DL53" i="15"/>
  <c r="DK53" i="15"/>
  <c r="DD53" i="15"/>
  <c r="DC53" i="15"/>
  <c r="DB53" i="15"/>
  <c r="DA53" i="15"/>
  <c r="CZ53" i="15"/>
  <c r="CY53" i="15"/>
  <c r="CX53" i="15"/>
  <c r="CW53" i="15"/>
  <c r="CV53" i="15"/>
  <c r="CU53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N53" i="15"/>
  <c r="BM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F53" i="15"/>
  <c r="EQ52" i="15"/>
  <c r="EP52" i="15"/>
  <c r="EO52" i="15"/>
  <c r="EN52" i="15"/>
  <c r="EM52" i="15"/>
  <c r="EL52" i="15"/>
  <c r="EK52" i="15"/>
  <c r="EJ52" i="15"/>
  <c r="EI52" i="15"/>
  <c r="EH52" i="15"/>
  <c r="EG52" i="15"/>
  <c r="EF52" i="15"/>
  <c r="EE52" i="15"/>
  <c r="ED52" i="15"/>
  <c r="EC52" i="15"/>
  <c r="EB52" i="15"/>
  <c r="EA52" i="15"/>
  <c r="DZ52" i="15"/>
  <c r="DY52" i="15"/>
  <c r="DX52" i="15"/>
  <c r="DW52" i="15"/>
  <c r="DV52" i="15"/>
  <c r="DU52" i="15"/>
  <c r="DT52" i="15"/>
  <c r="DS52" i="15"/>
  <c r="DR52" i="15"/>
  <c r="DQ52" i="15"/>
  <c r="DP52" i="15"/>
  <c r="DO52" i="15"/>
  <c r="DN52" i="15"/>
  <c r="DM52" i="15"/>
  <c r="DL52" i="15"/>
  <c r="DK52" i="15"/>
  <c r="DD52" i="15"/>
  <c r="DC52" i="15"/>
  <c r="DB52" i="15"/>
  <c r="DA52" i="15"/>
  <c r="CZ52" i="15"/>
  <c r="CY52" i="15"/>
  <c r="CX52" i="15"/>
  <c r="CW52" i="15"/>
  <c r="CV52" i="15"/>
  <c r="CU52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N52" i="15"/>
  <c r="BM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F52" i="15"/>
  <c r="EQ51" i="15"/>
  <c r="EP51" i="15"/>
  <c r="EO51" i="15"/>
  <c r="EN51" i="15"/>
  <c r="EM51" i="15"/>
  <c r="EL51" i="15"/>
  <c r="EK51" i="15"/>
  <c r="EJ51" i="15"/>
  <c r="EI51" i="15"/>
  <c r="EH51" i="15"/>
  <c r="EG51" i="15"/>
  <c r="EF51" i="15"/>
  <c r="EE51" i="15"/>
  <c r="ED51" i="15"/>
  <c r="EC51" i="15"/>
  <c r="EB51" i="15"/>
  <c r="EA51" i="15"/>
  <c r="DZ51" i="15"/>
  <c r="DY51" i="15"/>
  <c r="DX51" i="15"/>
  <c r="DW51" i="15"/>
  <c r="DV51" i="15"/>
  <c r="DU51" i="15"/>
  <c r="DT51" i="15"/>
  <c r="DS51" i="15"/>
  <c r="DR51" i="15"/>
  <c r="DQ51" i="15"/>
  <c r="DP51" i="15"/>
  <c r="DO51" i="15"/>
  <c r="DN51" i="15"/>
  <c r="DM51" i="15"/>
  <c r="DL51" i="15"/>
  <c r="DK51" i="15"/>
  <c r="DD51" i="15"/>
  <c r="DC51" i="15"/>
  <c r="DB51" i="15"/>
  <c r="DA51" i="15"/>
  <c r="CZ51" i="15"/>
  <c r="CY51" i="15"/>
  <c r="CX51" i="15"/>
  <c r="CW51" i="15"/>
  <c r="CV51" i="15"/>
  <c r="CU51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N51" i="15"/>
  <c r="BM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F51" i="15"/>
  <c r="EQ50" i="15"/>
  <c r="EP50" i="15"/>
  <c r="EO50" i="15"/>
  <c r="EN50" i="15"/>
  <c r="EM50" i="15"/>
  <c r="EL50" i="15"/>
  <c r="EK50" i="15"/>
  <c r="EJ50" i="15"/>
  <c r="EI50" i="15"/>
  <c r="EH50" i="15"/>
  <c r="EG50" i="15"/>
  <c r="EF50" i="15"/>
  <c r="EE50" i="15"/>
  <c r="ED50" i="15"/>
  <c r="EC50" i="15"/>
  <c r="EB50" i="15"/>
  <c r="EA50" i="15"/>
  <c r="DZ50" i="15"/>
  <c r="DY50" i="15"/>
  <c r="DX50" i="15"/>
  <c r="DW50" i="15"/>
  <c r="DV50" i="15"/>
  <c r="DU50" i="15"/>
  <c r="DT50" i="15"/>
  <c r="DS50" i="15"/>
  <c r="DR50" i="15"/>
  <c r="DQ50" i="15"/>
  <c r="DP50" i="15"/>
  <c r="DO50" i="15"/>
  <c r="DN50" i="15"/>
  <c r="DM50" i="15"/>
  <c r="DL50" i="15"/>
  <c r="DK50" i="15"/>
  <c r="DD50" i="15"/>
  <c r="DC50" i="15"/>
  <c r="DB50" i="15"/>
  <c r="DA50" i="15"/>
  <c r="CZ50" i="15"/>
  <c r="CY50" i="15"/>
  <c r="CX50" i="15"/>
  <c r="CW50" i="15"/>
  <c r="CV50" i="15"/>
  <c r="CU50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N50" i="15"/>
  <c r="BM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F50" i="15"/>
  <c r="EQ49" i="15"/>
  <c r="EP49" i="15"/>
  <c r="EO49" i="15"/>
  <c r="EN49" i="15"/>
  <c r="EM49" i="15"/>
  <c r="EL49" i="15"/>
  <c r="EK49" i="15"/>
  <c r="EJ49" i="15"/>
  <c r="EI49" i="15"/>
  <c r="EH49" i="15"/>
  <c r="EG49" i="15"/>
  <c r="EF49" i="15"/>
  <c r="EE49" i="15"/>
  <c r="ED49" i="15"/>
  <c r="EC49" i="15"/>
  <c r="EB49" i="15"/>
  <c r="EA49" i="15"/>
  <c r="DZ49" i="15"/>
  <c r="DY49" i="15"/>
  <c r="DX49" i="15"/>
  <c r="DW49" i="15"/>
  <c r="DV49" i="15"/>
  <c r="DU49" i="15"/>
  <c r="DT49" i="15"/>
  <c r="DS49" i="15"/>
  <c r="DR49" i="15"/>
  <c r="DQ49" i="15"/>
  <c r="DP49" i="15"/>
  <c r="DO49" i="15"/>
  <c r="DN49" i="15"/>
  <c r="DM49" i="15"/>
  <c r="DL49" i="15"/>
  <c r="DK49" i="15"/>
  <c r="DD49" i="15"/>
  <c r="DC49" i="15"/>
  <c r="DB49" i="15"/>
  <c r="DA49" i="15"/>
  <c r="CZ49" i="15"/>
  <c r="CY49" i="15"/>
  <c r="CX49" i="15"/>
  <c r="CW49" i="15"/>
  <c r="CV49" i="15"/>
  <c r="CU49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N49" i="15"/>
  <c r="BM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F49" i="15"/>
  <c r="EQ48" i="15"/>
  <c r="EP48" i="15"/>
  <c r="EO48" i="15"/>
  <c r="EN48" i="15"/>
  <c r="EM48" i="15"/>
  <c r="EL48" i="15"/>
  <c r="EK48" i="15"/>
  <c r="EJ48" i="15"/>
  <c r="EI48" i="15"/>
  <c r="EH48" i="15"/>
  <c r="EG48" i="15"/>
  <c r="EF48" i="15"/>
  <c r="EE48" i="15"/>
  <c r="ED48" i="15"/>
  <c r="EC48" i="15"/>
  <c r="EB48" i="15"/>
  <c r="EA48" i="15"/>
  <c r="DZ48" i="15"/>
  <c r="DY48" i="15"/>
  <c r="DX48" i="15"/>
  <c r="DW48" i="15"/>
  <c r="DV48" i="15"/>
  <c r="DU48" i="15"/>
  <c r="DT48" i="15"/>
  <c r="DS48" i="15"/>
  <c r="DR48" i="15"/>
  <c r="DQ48" i="15"/>
  <c r="DP48" i="15"/>
  <c r="DO48" i="15"/>
  <c r="DN48" i="15"/>
  <c r="DM48" i="15"/>
  <c r="DL48" i="15"/>
  <c r="DK48" i="15"/>
  <c r="DD48" i="15"/>
  <c r="DC48" i="15"/>
  <c r="DB48" i="15"/>
  <c r="DA48" i="15"/>
  <c r="CZ48" i="15"/>
  <c r="CY48" i="15"/>
  <c r="CX48" i="15"/>
  <c r="CW48" i="15"/>
  <c r="CV48" i="15"/>
  <c r="CU48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N48" i="15"/>
  <c r="BM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F48" i="15"/>
  <c r="EQ47" i="15"/>
  <c r="EP47" i="15"/>
  <c r="EO47" i="15"/>
  <c r="EN47" i="15"/>
  <c r="EM47" i="15"/>
  <c r="EL47" i="15"/>
  <c r="EK47" i="15"/>
  <c r="EJ47" i="15"/>
  <c r="EI47" i="15"/>
  <c r="EH47" i="15"/>
  <c r="EG47" i="15"/>
  <c r="EF47" i="15"/>
  <c r="EE47" i="15"/>
  <c r="ED47" i="15"/>
  <c r="EC47" i="15"/>
  <c r="EB47" i="15"/>
  <c r="EA47" i="15"/>
  <c r="DZ47" i="15"/>
  <c r="DY47" i="15"/>
  <c r="DX47" i="15"/>
  <c r="DW47" i="15"/>
  <c r="DV47" i="15"/>
  <c r="DU47" i="15"/>
  <c r="DT47" i="15"/>
  <c r="DS47" i="15"/>
  <c r="DR47" i="15"/>
  <c r="DQ47" i="15"/>
  <c r="DP47" i="15"/>
  <c r="DO47" i="15"/>
  <c r="DN47" i="15"/>
  <c r="DM47" i="15"/>
  <c r="DL47" i="15"/>
  <c r="DK47" i="15"/>
  <c r="DD47" i="15"/>
  <c r="DC47" i="15"/>
  <c r="DB47" i="15"/>
  <c r="DA47" i="15"/>
  <c r="CZ47" i="15"/>
  <c r="CY47" i="15"/>
  <c r="CX47" i="15"/>
  <c r="CW47" i="15"/>
  <c r="CV47" i="15"/>
  <c r="CU47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N47" i="15"/>
  <c r="BM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F47" i="15"/>
  <c r="EQ46" i="15"/>
  <c r="EP46" i="15"/>
  <c r="EO46" i="15"/>
  <c r="EN46" i="15"/>
  <c r="EM46" i="15"/>
  <c r="EL46" i="15"/>
  <c r="EK46" i="15"/>
  <c r="EJ46" i="15"/>
  <c r="EI46" i="15"/>
  <c r="EH46" i="15"/>
  <c r="EG46" i="15"/>
  <c r="EF46" i="15"/>
  <c r="EE46" i="15"/>
  <c r="ED46" i="15"/>
  <c r="EC46" i="15"/>
  <c r="EB46" i="15"/>
  <c r="EA46" i="15"/>
  <c r="DZ46" i="15"/>
  <c r="DY46" i="15"/>
  <c r="DX46" i="15"/>
  <c r="DW46" i="15"/>
  <c r="DV46" i="15"/>
  <c r="DU46" i="15"/>
  <c r="DT46" i="15"/>
  <c r="DS46" i="15"/>
  <c r="DR46" i="15"/>
  <c r="DQ46" i="15"/>
  <c r="DP46" i="15"/>
  <c r="DO46" i="15"/>
  <c r="DN46" i="15"/>
  <c r="DM46" i="15"/>
  <c r="DL46" i="15"/>
  <c r="DK46" i="15"/>
  <c r="DD46" i="15"/>
  <c r="DC46" i="15"/>
  <c r="DB46" i="15"/>
  <c r="DA46" i="15"/>
  <c r="CZ46" i="15"/>
  <c r="CY46" i="15"/>
  <c r="CX46" i="15"/>
  <c r="CW46" i="15"/>
  <c r="CV46" i="15"/>
  <c r="CU46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N46" i="15"/>
  <c r="BM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F46" i="15"/>
  <c r="EQ45" i="15"/>
  <c r="EP45" i="15"/>
  <c r="EO45" i="15"/>
  <c r="EN45" i="15"/>
  <c r="EM45" i="15"/>
  <c r="EL45" i="15"/>
  <c r="EK45" i="15"/>
  <c r="EJ45" i="15"/>
  <c r="EI45" i="15"/>
  <c r="EH45" i="15"/>
  <c r="EG45" i="15"/>
  <c r="EF45" i="15"/>
  <c r="EE45" i="15"/>
  <c r="ED45" i="15"/>
  <c r="EC45" i="15"/>
  <c r="EB45" i="15"/>
  <c r="EA45" i="15"/>
  <c r="DZ45" i="15"/>
  <c r="DY45" i="15"/>
  <c r="DX45" i="15"/>
  <c r="DW45" i="15"/>
  <c r="DV45" i="15"/>
  <c r="DU45" i="15"/>
  <c r="DT45" i="15"/>
  <c r="DS45" i="15"/>
  <c r="DR45" i="15"/>
  <c r="DQ45" i="15"/>
  <c r="DP45" i="15"/>
  <c r="DO45" i="15"/>
  <c r="DN45" i="15"/>
  <c r="DM45" i="15"/>
  <c r="DL45" i="15"/>
  <c r="DK45" i="15"/>
  <c r="DD45" i="15"/>
  <c r="DC45" i="15"/>
  <c r="DB45" i="15"/>
  <c r="DA45" i="15"/>
  <c r="CZ45" i="15"/>
  <c r="CY45" i="15"/>
  <c r="CX45" i="15"/>
  <c r="CW45" i="15"/>
  <c r="CV45" i="15"/>
  <c r="CU45" i="15"/>
  <c r="CT45" i="15"/>
  <c r="CS45" i="15"/>
  <c r="CR45" i="15"/>
  <c r="CQ45" i="15"/>
  <c r="CP45" i="15"/>
  <c r="CO45" i="15"/>
  <c r="CN45" i="15"/>
  <c r="CM45" i="15"/>
  <c r="CL45" i="15"/>
  <c r="CK45" i="15"/>
  <c r="CJ45" i="15"/>
  <c r="CI45" i="15"/>
  <c r="CH45" i="15"/>
  <c r="CG45" i="15"/>
  <c r="CF45" i="15"/>
  <c r="CE45" i="15"/>
  <c r="CD45" i="15"/>
  <c r="CC45" i="15"/>
  <c r="CB45" i="15"/>
  <c r="CA45" i="15"/>
  <c r="BZ45" i="15"/>
  <c r="BY45" i="15"/>
  <c r="BX45" i="15"/>
  <c r="BW45" i="15"/>
  <c r="BV45" i="15"/>
  <c r="BU45" i="15"/>
  <c r="BN45" i="15"/>
  <c r="BM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F45" i="15"/>
  <c r="EQ44" i="15"/>
  <c r="EP44" i="15"/>
  <c r="EO44" i="15"/>
  <c r="EN44" i="15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N44" i="15"/>
  <c r="BM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F44" i="15"/>
  <c r="EQ43" i="15"/>
  <c r="EP43" i="15"/>
  <c r="EO43" i="15"/>
  <c r="EN43" i="15"/>
  <c r="EM43" i="15"/>
  <c r="EL43" i="15"/>
  <c r="EK43" i="15"/>
  <c r="EJ43" i="15"/>
  <c r="EI43" i="15"/>
  <c r="EH43" i="15"/>
  <c r="EG43" i="15"/>
  <c r="EF43" i="15"/>
  <c r="EE43" i="15"/>
  <c r="ED43" i="15"/>
  <c r="EC43" i="15"/>
  <c r="EB43" i="15"/>
  <c r="EA43" i="15"/>
  <c r="DZ43" i="15"/>
  <c r="DY43" i="15"/>
  <c r="DX43" i="15"/>
  <c r="DW43" i="15"/>
  <c r="DV43" i="15"/>
  <c r="DU43" i="15"/>
  <c r="DT43" i="15"/>
  <c r="DS43" i="15"/>
  <c r="DR43" i="15"/>
  <c r="DQ43" i="15"/>
  <c r="DP43" i="15"/>
  <c r="DO43" i="15"/>
  <c r="DN43" i="15"/>
  <c r="DM43" i="15"/>
  <c r="DL43" i="15"/>
  <c r="DK43" i="15"/>
  <c r="DD43" i="15"/>
  <c r="DC43" i="15"/>
  <c r="DB43" i="15"/>
  <c r="DA43" i="15"/>
  <c r="CZ43" i="15"/>
  <c r="CY43" i="15"/>
  <c r="CX43" i="15"/>
  <c r="CW43" i="15"/>
  <c r="CV43" i="15"/>
  <c r="CU43" i="15"/>
  <c r="CT43" i="15"/>
  <c r="CS43" i="15"/>
  <c r="CR43" i="15"/>
  <c r="CQ43" i="15"/>
  <c r="CP43" i="15"/>
  <c r="CO43" i="15"/>
  <c r="CN43" i="15"/>
  <c r="CM43" i="15"/>
  <c r="CL43" i="15"/>
  <c r="CK43" i="15"/>
  <c r="CJ43" i="15"/>
  <c r="CI43" i="15"/>
  <c r="CH43" i="15"/>
  <c r="CG43" i="15"/>
  <c r="CF43" i="15"/>
  <c r="CE43" i="15"/>
  <c r="CD43" i="15"/>
  <c r="CC43" i="15"/>
  <c r="CB43" i="15"/>
  <c r="CA43" i="15"/>
  <c r="BZ43" i="15"/>
  <c r="BY43" i="15"/>
  <c r="BX43" i="15"/>
  <c r="BW43" i="15"/>
  <c r="BV43" i="15"/>
  <c r="BU43" i="15"/>
  <c r="BN43" i="15"/>
  <c r="BM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F43" i="15"/>
  <c r="EQ42" i="15"/>
  <c r="EP42" i="15"/>
  <c r="EO42" i="15"/>
  <c r="EN42" i="15"/>
  <c r="EM42" i="15"/>
  <c r="EL42" i="15"/>
  <c r="EK42" i="15"/>
  <c r="EJ42" i="15"/>
  <c r="EI42" i="15"/>
  <c r="EH42" i="15"/>
  <c r="EG42" i="15"/>
  <c r="EF42" i="15"/>
  <c r="EE42" i="15"/>
  <c r="ED42" i="15"/>
  <c r="EC42" i="15"/>
  <c r="EB42" i="15"/>
  <c r="EA42" i="15"/>
  <c r="DZ42" i="15"/>
  <c r="DY42" i="15"/>
  <c r="DX42" i="15"/>
  <c r="DW42" i="15"/>
  <c r="DV42" i="15"/>
  <c r="DU42" i="15"/>
  <c r="DT42" i="15"/>
  <c r="DS42" i="15"/>
  <c r="DR42" i="15"/>
  <c r="DQ42" i="15"/>
  <c r="DP42" i="15"/>
  <c r="DO42" i="15"/>
  <c r="DN42" i="15"/>
  <c r="DM42" i="15"/>
  <c r="DL42" i="15"/>
  <c r="DK42" i="15"/>
  <c r="DD42" i="15"/>
  <c r="DC42" i="15"/>
  <c r="DB42" i="15"/>
  <c r="DA42" i="15"/>
  <c r="CZ42" i="15"/>
  <c r="CY42" i="15"/>
  <c r="CX42" i="15"/>
  <c r="CW42" i="15"/>
  <c r="CV42" i="15"/>
  <c r="CU42" i="15"/>
  <c r="CT42" i="15"/>
  <c r="CS42" i="15"/>
  <c r="CR42" i="15"/>
  <c r="CQ42" i="15"/>
  <c r="CP42" i="15"/>
  <c r="CO42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N42" i="15"/>
  <c r="BM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F42" i="15"/>
  <c r="EQ41" i="15"/>
  <c r="EP41" i="15"/>
  <c r="EO41" i="15"/>
  <c r="EN41" i="15"/>
  <c r="EM41" i="15"/>
  <c r="EL41" i="15"/>
  <c r="EK41" i="15"/>
  <c r="EJ41" i="15"/>
  <c r="EI41" i="15"/>
  <c r="EH41" i="15"/>
  <c r="EG41" i="15"/>
  <c r="EF41" i="15"/>
  <c r="EE41" i="15"/>
  <c r="ED41" i="15"/>
  <c r="EC41" i="15"/>
  <c r="EB41" i="15"/>
  <c r="EA41" i="15"/>
  <c r="DZ41" i="15"/>
  <c r="DY41" i="15"/>
  <c r="DX41" i="15"/>
  <c r="DW41" i="15"/>
  <c r="DV41" i="15"/>
  <c r="DU41" i="15"/>
  <c r="DT41" i="15"/>
  <c r="DS41" i="15"/>
  <c r="DR41" i="15"/>
  <c r="DQ41" i="15"/>
  <c r="DP41" i="15"/>
  <c r="DO41" i="15"/>
  <c r="DN41" i="15"/>
  <c r="DM41" i="15"/>
  <c r="DL41" i="15"/>
  <c r="DK41" i="15"/>
  <c r="DD41" i="15"/>
  <c r="DC41" i="15"/>
  <c r="DB41" i="15"/>
  <c r="DA41" i="15"/>
  <c r="CZ41" i="15"/>
  <c r="CY41" i="15"/>
  <c r="CX41" i="15"/>
  <c r="CW41" i="15"/>
  <c r="CV41" i="15"/>
  <c r="CU41" i="15"/>
  <c r="CT41" i="15"/>
  <c r="CS41" i="15"/>
  <c r="CR41" i="15"/>
  <c r="CQ41" i="15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N41" i="15"/>
  <c r="BM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F41" i="15"/>
  <c r="EQ40" i="15"/>
  <c r="EP40" i="15"/>
  <c r="EO40" i="15"/>
  <c r="EN40" i="15"/>
  <c r="EM40" i="15"/>
  <c r="EL40" i="15"/>
  <c r="EK40" i="15"/>
  <c r="EJ40" i="15"/>
  <c r="EI40" i="15"/>
  <c r="EH40" i="15"/>
  <c r="EG40" i="15"/>
  <c r="EF40" i="15"/>
  <c r="EE40" i="15"/>
  <c r="ED40" i="15"/>
  <c r="EC40" i="15"/>
  <c r="EB40" i="15"/>
  <c r="EA40" i="15"/>
  <c r="DZ40" i="15"/>
  <c r="DY40" i="15"/>
  <c r="DX40" i="15"/>
  <c r="DW40" i="15"/>
  <c r="DV40" i="15"/>
  <c r="DU40" i="15"/>
  <c r="DT40" i="15"/>
  <c r="DS40" i="15"/>
  <c r="DR40" i="15"/>
  <c r="DQ40" i="15"/>
  <c r="DP40" i="15"/>
  <c r="DO40" i="15"/>
  <c r="DN40" i="15"/>
  <c r="DM40" i="15"/>
  <c r="DL40" i="15"/>
  <c r="DK40" i="15"/>
  <c r="DD40" i="15"/>
  <c r="DC40" i="15"/>
  <c r="DB40" i="15"/>
  <c r="DA40" i="15"/>
  <c r="CZ40" i="15"/>
  <c r="CY40" i="15"/>
  <c r="CX40" i="15"/>
  <c r="CW40" i="15"/>
  <c r="CV40" i="15"/>
  <c r="CU40" i="15"/>
  <c r="CT40" i="15"/>
  <c r="CS40" i="15"/>
  <c r="CR40" i="15"/>
  <c r="CQ40" i="15"/>
  <c r="CP40" i="15"/>
  <c r="CO40" i="15"/>
  <c r="CN40" i="15"/>
  <c r="CM40" i="15"/>
  <c r="CL40" i="15"/>
  <c r="CK40" i="15"/>
  <c r="CJ40" i="15"/>
  <c r="CI40" i="15"/>
  <c r="CH40" i="15"/>
  <c r="CG40" i="15"/>
  <c r="CF40" i="15"/>
  <c r="CE40" i="15"/>
  <c r="CD40" i="15"/>
  <c r="CC40" i="15"/>
  <c r="CB40" i="15"/>
  <c r="CA40" i="15"/>
  <c r="BZ40" i="15"/>
  <c r="BY40" i="15"/>
  <c r="BX40" i="15"/>
  <c r="BW40" i="15"/>
  <c r="BV40" i="15"/>
  <c r="BU40" i="15"/>
  <c r="BN40" i="15"/>
  <c r="BM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F40" i="15"/>
  <c r="EQ39" i="15"/>
  <c r="EP39" i="15"/>
  <c r="EO39" i="15"/>
  <c r="EN39" i="15"/>
  <c r="EM39" i="15"/>
  <c r="EL39" i="15"/>
  <c r="EK39" i="15"/>
  <c r="EJ39" i="15"/>
  <c r="EI39" i="15"/>
  <c r="EH39" i="15"/>
  <c r="EG39" i="15"/>
  <c r="EF39" i="15"/>
  <c r="EE39" i="15"/>
  <c r="ED39" i="15"/>
  <c r="EC39" i="15"/>
  <c r="EB39" i="15"/>
  <c r="EA39" i="15"/>
  <c r="DZ39" i="15"/>
  <c r="DY39" i="15"/>
  <c r="DX39" i="15"/>
  <c r="DW39" i="15"/>
  <c r="DV39" i="15"/>
  <c r="DU39" i="15"/>
  <c r="DT39" i="15"/>
  <c r="DS39" i="15"/>
  <c r="DR39" i="15"/>
  <c r="DQ39" i="15"/>
  <c r="DP39" i="15"/>
  <c r="DO39" i="15"/>
  <c r="DN39" i="15"/>
  <c r="DM39" i="15"/>
  <c r="DL39" i="15"/>
  <c r="DK39" i="15"/>
  <c r="DD39" i="15"/>
  <c r="DC39" i="15"/>
  <c r="DB39" i="15"/>
  <c r="DA39" i="15"/>
  <c r="CZ39" i="15"/>
  <c r="CY39" i="15"/>
  <c r="CX39" i="15"/>
  <c r="CW39" i="15"/>
  <c r="CV39" i="15"/>
  <c r="CU39" i="15"/>
  <c r="CT39" i="15"/>
  <c r="CS39" i="15"/>
  <c r="CR39" i="15"/>
  <c r="CQ39" i="15"/>
  <c r="CP39" i="15"/>
  <c r="CO39" i="15"/>
  <c r="CN39" i="15"/>
  <c r="CM39" i="15"/>
  <c r="CL39" i="15"/>
  <c r="CK39" i="15"/>
  <c r="CJ39" i="15"/>
  <c r="CI39" i="15"/>
  <c r="CH39" i="15"/>
  <c r="CG39" i="15"/>
  <c r="CF39" i="15"/>
  <c r="CE39" i="15"/>
  <c r="CD39" i="15"/>
  <c r="CC39" i="15"/>
  <c r="CB39" i="15"/>
  <c r="CA39" i="15"/>
  <c r="BZ39" i="15"/>
  <c r="BY39" i="15"/>
  <c r="BX39" i="15"/>
  <c r="BW39" i="15"/>
  <c r="BV39" i="15"/>
  <c r="BU39" i="15"/>
  <c r="BN39" i="15"/>
  <c r="BM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F39" i="15"/>
  <c r="EQ38" i="15"/>
  <c r="EP38" i="15"/>
  <c r="EO38" i="15"/>
  <c r="EN38" i="15"/>
  <c r="EM38" i="15"/>
  <c r="EL38" i="15"/>
  <c r="EK38" i="15"/>
  <c r="EJ38" i="15"/>
  <c r="EI38" i="15"/>
  <c r="EH38" i="15"/>
  <c r="EG38" i="15"/>
  <c r="EF38" i="15"/>
  <c r="EE38" i="15"/>
  <c r="ED38" i="15"/>
  <c r="EC38" i="15"/>
  <c r="EB38" i="15"/>
  <c r="EA38" i="15"/>
  <c r="DZ38" i="15"/>
  <c r="DY38" i="15"/>
  <c r="DX38" i="15"/>
  <c r="DW38" i="15"/>
  <c r="DV38" i="15"/>
  <c r="DU38" i="15"/>
  <c r="DT38" i="15"/>
  <c r="DS38" i="15"/>
  <c r="DR38" i="15"/>
  <c r="DQ38" i="15"/>
  <c r="DP38" i="15"/>
  <c r="DO38" i="15"/>
  <c r="DN38" i="15"/>
  <c r="DM38" i="15"/>
  <c r="DL38" i="15"/>
  <c r="DK38" i="15"/>
  <c r="DD38" i="15"/>
  <c r="DC38" i="15"/>
  <c r="DB38" i="15"/>
  <c r="DA38" i="15"/>
  <c r="CZ38" i="15"/>
  <c r="CY38" i="15"/>
  <c r="CX38" i="15"/>
  <c r="CW38" i="15"/>
  <c r="CV38" i="15"/>
  <c r="CU38" i="15"/>
  <c r="CT38" i="15"/>
  <c r="CS38" i="15"/>
  <c r="CR38" i="15"/>
  <c r="CQ38" i="15"/>
  <c r="CP38" i="15"/>
  <c r="CO38" i="15"/>
  <c r="CN38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N38" i="15"/>
  <c r="BM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F38" i="15"/>
  <c r="EQ37" i="15"/>
  <c r="EP37" i="15"/>
  <c r="EO37" i="15"/>
  <c r="EN37" i="15"/>
  <c r="EM37" i="15"/>
  <c r="EL37" i="15"/>
  <c r="EK37" i="15"/>
  <c r="EJ37" i="15"/>
  <c r="EI37" i="15"/>
  <c r="EH37" i="15"/>
  <c r="EG37" i="15"/>
  <c r="EF37" i="15"/>
  <c r="EE37" i="15"/>
  <c r="ED37" i="15"/>
  <c r="EC37" i="15"/>
  <c r="EB37" i="15"/>
  <c r="EA37" i="15"/>
  <c r="DZ37" i="15"/>
  <c r="DY37" i="15"/>
  <c r="DX37" i="15"/>
  <c r="DW37" i="15"/>
  <c r="DV37" i="15"/>
  <c r="DU37" i="15"/>
  <c r="DT37" i="15"/>
  <c r="DS37" i="15"/>
  <c r="DR37" i="15"/>
  <c r="DQ37" i="15"/>
  <c r="DP37" i="15"/>
  <c r="DO37" i="15"/>
  <c r="DN37" i="15"/>
  <c r="DM37" i="15"/>
  <c r="DL37" i="15"/>
  <c r="DK37" i="15"/>
  <c r="DD37" i="15"/>
  <c r="DC37" i="15"/>
  <c r="DB37" i="15"/>
  <c r="DA37" i="15"/>
  <c r="CZ37" i="15"/>
  <c r="CY37" i="15"/>
  <c r="CX37" i="15"/>
  <c r="CW37" i="15"/>
  <c r="CV37" i="15"/>
  <c r="CU37" i="15"/>
  <c r="CT37" i="15"/>
  <c r="CS37" i="15"/>
  <c r="CR37" i="15"/>
  <c r="CQ37" i="15"/>
  <c r="CP37" i="15"/>
  <c r="CO37" i="15"/>
  <c r="CN37" i="15"/>
  <c r="CM37" i="15"/>
  <c r="CL37" i="15"/>
  <c r="CK37" i="15"/>
  <c r="CJ37" i="15"/>
  <c r="CI37" i="15"/>
  <c r="CH37" i="15"/>
  <c r="CG37" i="15"/>
  <c r="CF37" i="15"/>
  <c r="CE37" i="15"/>
  <c r="CD37" i="15"/>
  <c r="CC37" i="15"/>
  <c r="CB37" i="15"/>
  <c r="CA37" i="15"/>
  <c r="BZ37" i="15"/>
  <c r="BY37" i="15"/>
  <c r="BX37" i="15"/>
  <c r="BW37" i="15"/>
  <c r="BV37" i="15"/>
  <c r="BU37" i="15"/>
  <c r="BN37" i="15"/>
  <c r="BM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F37" i="15"/>
  <c r="EQ36" i="15"/>
  <c r="EP36" i="15"/>
  <c r="EO36" i="15"/>
  <c r="EN36" i="15"/>
  <c r="EM36" i="15"/>
  <c r="EL36" i="15"/>
  <c r="EK36" i="15"/>
  <c r="EJ36" i="15"/>
  <c r="EI36" i="15"/>
  <c r="EH36" i="15"/>
  <c r="EG36" i="15"/>
  <c r="EF36" i="15"/>
  <c r="EE36" i="15"/>
  <c r="ED36" i="15"/>
  <c r="EC36" i="15"/>
  <c r="EB36" i="15"/>
  <c r="EA36" i="15"/>
  <c r="DZ36" i="15"/>
  <c r="DY36" i="15"/>
  <c r="DX36" i="15"/>
  <c r="DW36" i="15"/>
  <c r="DV36" i="15"/>
  <c r="DU36" i="15"/>
  <c r="DT36" i="15"/>
  <c r="DS36" i="15"/>
  <c r="DR36" i="15"/>
  <c r="DQ36" i="15"/>
  <c r="DP36" i="15"/>
  <c r="DO36" i="15"/>
  <c r="DN36" i="15"/>
  <c r="DM36" i="15"/>
  <c r="DL36" i="15"/>
  <c r="DK36" i="15"/>
  <c r="DD36" i="15"/>
  <c r="DC36" i="15"/>
  <c r="DB36" i="15"/>
  <c r="DA36" i="15"/>
  <c r="CZ36" i="15"/>
  <c r="CY36" i="15"/>
  <c r="CX36" i="15"/>
  <c r="CW36" i="15"/>
  <c r="CV36" i="15"/>
  <c r="CU36" i="15"/>
  <c r="CT36" i="15"/>
  <c r="CS36" i="15"/>
  <c r="CR36" i="15"/>
  <c r="CQ36" i="15"/>
  <c r="CP36" i="15"/>
  <c r="CO36" i="15"/>
  <c r="CN36" i="15"/>
  <c r="CM36" i="15"/>
  <c r="CL36" i="15"/>
  <c r="CK36" i="15"/>
  <c r="CJ36" i="15"/>
  <c r="CI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N36" i="15"/>
  <c r="BM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F36" i="15"/>
  <c r="EQ35" i="15"/>
  <c r="EP35" i="15"/>
  <c r="EO35" i="15"/>
  <c r="EN35" i="15"/>
  <c r="EM35" i="15"/>
  <c r="EL35" i="15"/>
  <c r="EK35" i="15"/>
  <c r="EJ35" i="15"/>
  <c r="EI35" i="15"/>
  <c r="EH35" i="15"/>
  <c r="EG35" i="15"/>
  <c r="EF35" i="15"/>
  <c r="EE35" i="15"/>
  <c r="ED35" i="15"/>
  <c r="EC35" i="15"/>
  <c r="EB35" i="15"/>
  <c r="EA35" i="15"/>
  <c r="DZ35" i="15"/>
  <c r="DY35" i="15"/>
  <c r="DX35" i="15"/>
  <c r="DW35" i="15"/>
  <c r="DV35" i="15"/>
  <c r="DU35" i="15"/>
  <c r="DT35" i="15"/>
  <c r="DS35" i="15"/>
  <c r="DR35" i="15"/>
  <c r="DQ35" i="15"/>
  <c r="DP35" i="15"/>
  <c r="DO35" i="15"/>
  <c r="DN35" i="15"/>
  <c r="DM35" i="15"/>
  <c r="DL35" i="15"/>
  <c r="DK35" i="15"/>
  <c r="DD35" i="15"/>
  <c r="DC35" i="15"/>
  <c r="DB35" i="15"/>
  <c r="DA35" i="15"/>
  <c r="CZ35" i="15"/>
  <c r="CY35" i="15"/>
  <c r="CX35" i="15"/>
  <c r="CW35" i="15"/>
  <c r="CV35" i="15"/>
  <c r="CU35" i="15"/>
  <c r="CT35" i="15"/>
  <c r="CS35" i="15"/>
  <c r="CR35" i="15"/>
  <c r="CQ35" i="15"/>
  <c r="CP35" i="15"/>
  <c r="CO35" i="15"/>
  <c r="CN35" i="15"/>
  <c r="CM35" i="15"/>
  <c r="CL35" i="15"/>
  <c r="CK35" i="15"/>
  <c r="CJ35" i="15"/>
  <c r="CI35" i="15"/>
  <c r="CH35" i="15"/>
  <c r="CG35" i="15"/>
  <c r="CF35" i="15"/>
  <c r="CE35" i="15"/>
  <c r="CD35" i="15"/>
  <c r="CC35" i="15"/>
  <c r="CB35" i="15"/>
  <c r="CA35" i="15"/>
  <c r="BZ35" i="15"/>
  <c r="BY35" i="15"/>
  <c r="BX35" i="15"/>
  <c r="BW35" i="15"/>
  <c r="BV35" i="15"/>
  <c r="BU35" i="15"/>
  <c r="BN35" i="15"/>
  <c r="BM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F35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N34" i="15"/>
  <c r="BM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F34" i="15"/>
  <c r="EQ33" i="15"/>
  <c r="EP33" i="15"/>
  <c r="EO33" i="15"/>
  <c r="EN33" i="15"/>
  <c r="EM33" i="15"/>
  <c r="EL33" i="15"/>
  <c r="EK33" i="15"/>
  <c r="EJ33" i="15"/>
  <c r="EI33" i="15"/>
  <c r="EH33" i="15"/>
  <c r="EG33" i="15"/>
  <c r="EF33" i="15"/>
  <c r="EE33" i="15"/>
  <c r="ED33" i="15"/>
  <c r="EC33" i="15"/>
  <c r="EB33" i="15"/>
  <c r="EA33" i="15"/>
  <c r="DZ33" i="15"/>
  <c r="DY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N33" i="15"/>
  <c r="BM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F33" i="15"/>
  <c r="EQ32" i="15"/>
  <c r="EP32" i="15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N32" i="15"/>
  <c r="BM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F32" i="15"/>
  <c r="EQ31" i="15"/>
  <c r="EP31" i="15"/>
  <c r="EO31" i="15"/>
  <c r="EN31" i="15"/>
  <c r="EM31" i="15"/>
  <c r="EL31" i="15"/>
  <c r="EK31" i="15"/>
  <c r="EJ31" i="15"/>
  <c r="EI31" i="15"/>
  <c r="EH31" i="15"/>
  <c r="EG31" i="15"/>
  <c r="EF31" i="15"/>
  <c r="EE31" i="15"/>
  <c r="ED31" i="15"/>
  <c r="EC31" i="15"/>
  <c r="EB31" i="15"/>
  <c r="EA31" i="15"/>
  <c r="DZ31" i="15"/>
  <c r="DY31" i="15"/>
  <c r="DX31" i="15"/>
  <c r="DW31" i="15"/>
  <c r="DV31" i="15"/>
  <c r="DU31" i="15"/>
  <c r="DT31" i="15"/>
  <c r="DS31" i="15"/>
  <c r="DR31" i="15"/>
  <c r="DQ31" i="15"/>
  <c r="DP31" i="15"/>
  <c r="DO31" i="15"/>
  <c r="DN31" i="15"/>
  <c r="DM31" i="15"/>
  <c r="DL31" i="15"/>
  <c r="DK31" i="15"/>
  <c r="DD31" i="15"/>
  <c r="DC31" i="15"/>
  <c r="DB31" i="15"/>
  <c r="DA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N31" i="15"/>
  <c r="BM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F31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N30" i="15"/>
  <c r="BM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F30" i="15"/>
  <c r="EQ29" i="15"/>
  <c r="EP29" i="15"/>
  <c r="EO29" i="15"/>
  <c r="EN29" i="15"/>
  <c r="EM29" i="15"/>
  <c r="EL29" i="15"/>
  <c r="EK29" i="15"/>
  <c r="EJ29" i="15"/>
  <c r="EI29" i="15"/>
  <c r="EH29" i="15"/>
  <c r="EG29" i="15"/>
  <c r="EF29" i="15"/>
  <c r="EE29" i="15"/>
  <c r="ED29" i="15"/>
  <c r="EC29" i="15"/>
  <c r="EB29" i="15"/>
  <c r="EA29" i="15"/>
  <c r="DZ29" i="15"/>
  <c r="DY29" i="15"/>
  <c r="DX29" i="15"/>
  <c r="DW29" i="15"/>
  <c r="DV29" i="15"/>
  <c r="DU29" i="15"/>
  <c r="DT29" i="15"/>
  <c r="DS29" i="15"/>
  <c r="DR29" i="15"/>
  <c r="DQ29" i="15"/>
  <c r="DP29" i="15"/>
  <c r="DO29" i="15"/>
  <c r="DN29" i="15"/>
  <c r="DM29" i="15"/>
  <c r="DL29" i="15"/>
  <c r="DK29" i="15"/>
  <c r="DD29" i="15"/>
  <c r="DC29" i="15"/>
  <c r="DB29" i="15"/>
  <c r="DA29" i="15"/>
  <c r="CZ29" i="15"/>
  <c r="CY29" i="15"/>
  <c r="CX29" i="15"/>
  <c r="CW29" i="15"/>
  <c r="CV29" i="15"/>
  <c r="CU29" i="15"/>
  <c r="CT29" i="15"/>
  <c r="CS29" i="15"/>
  <c r="CR29" i="15"/>
  <c r="CQ29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N29" i="15"/>
  <c r="BM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F29" i="15"/>
  <c r="EQ28" i="15"/>
  <c r="EP28" i="15"/>
  <c r="EO28" i="15"/>
  <c r="EN28" i="15"/>
  <c r="EM28" i="15"/>
  <c r="EL28" i="15"/>
  <c r="EK28" i="15"/>
  <c r="EJ28" i="15"/>
  <c r="EI28" i="15"/>
  <c r="EH28" i="15"/>
  <c r="EG28" i="15"/>
  <c r="EF28" i="15"/>
  <c r="EE28" i="15"/>
  <c r="ED28" i="15"/>
  <c r="EC28" i="15"/>
  <c r="EB28" i="15"/>
  <c r="EA28" i="15"/>
  <c r="DZ28" i="15"/>
  <c r="DY28" i="15"/>
  <c r="DX28" i="15"/>
  <c r="DW28" i="15"/>
  <c r="DV28" i="15"/>
  <c r="DU28" i="15"/>
  <c r="DT28" i="15"/>
  <c r="DS28" i="15"/>
  <c r="DR28" i="15"/>
  <c r="DQ28" i="15"/>
  <c r="DP28" i="15"/>
  <c r="DO28" i="15"/>
  <c r="DN28" i="15"/>
  <c r="DM28" i="15"/>
  <c r="DL28" i="15"/>
  <c r="DK28" i="15"/>
  <c r="DD28" i="15"/>
  <c r="DC28" i="15"/>
  <c r="DB28" i="15"/>
  <c r="DA28" i="15"/>
  <c r="CZ28" i="15"/>
  <c r="CY28" i="15"/>
  <c r="CX28" i="15"/>
  <c r="CW28" i="15"/>
  <c r="CV28" i="15"/>
  <c r="CU28" i="15"/>
  <c r="CT28" i="15"/>
  <c r="CS28" i="15"/>
  <c r="CR28" i="15"/>
  <c r="CQ28" i="15"/>
  <c r="CP28" i="15"/>
  <c r="CO28" i="15"/>
  <c r="CN28" i="15"/>
  <c r="CM28" i="15"/>
  <c r="CL28" i="15"/>
  <c r="CK28" i="15"/>
  <c r="CJ28" i="15"/>
  <c r="CI28" i="15"/>
  <c r="CH28" i="15"/>
  <c r="CG28" i="15"/>
  <c r="CF28" i="15"/>
  <c r="CE28" i="15"/>
  <c r="CD28" i="15"/>
  <c r="CC28" i="15"/>
  <c r="CB28" i="15"/>
  <c r="CA28" i="15"/>
  <c r="BZ28" i="15"/>
  <c r="BY28" i="15"/>
  <c r="BX28" i="15"/>
  <c r="BW28" i="15"/>
  <c r="BV28" i="15"/>
  <c r="BU28" i="15"/>
  <c r="BN28" i="15"/>
  <c r="BM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F28" i="15"/>
  <c r="EQ27" i="15"/>
  <c r="EP27" i="15"/>
  <c r="EO27" i="15"/>
  <c r="EN27" i="15"/>
  <c r="EM27" i="15"/>
  <c r="EL27" i="15"/>
  <c r="EK27" i="15"/>
  <c r="EJ27" i="15"/>
  <c r="EI27" i="15"/>
  <c r="EH27" i="15"/>
  <c r="EG27" i="15"/>
  <c r="EF27" i="15"/>
  <c r="EE27" i="15"/>
  <c r="ED27" i="15"/>
  <c r="EC27" i="15"/>
  <c r="EB27" i="15"/>
  <c r="EA27" i="15"/>
  <c r="DZ27" i="15"/>
  <c r="DY27" i="15"/>
  <c r="DX27" i="15"/>
  <c r="DW27" i="15"/>
  <c r="DV27" i="15"/>
  <c r="DU27" i="15"/>
  <c r="DT27" i="15"/>
  <c r="DS27" i="15"/>
  <c r="DR27" i="15"/>
  <c r="DQ27" i="15"/>
  <c r="DP27" i="15"/>
  <c r="DO27" i="15"/>
  <c r="DN27" i="15"/>
  <c r="DM27" i="15"/>
  <c r="DL27" i="15"/>
  <c r="DK27" i="15"/>
  <c r="DD27" i="15"/>
  <c r="DC27" i="15"/>
  <c r="DB27" i="15"/>
  <c r="DA27" i="15"/>
  <c r="CZ27" i="15"/>
  <c r="CY27" i="15"/>
  <c r="CX27" i="15"/>
  <c r="CW27" i="15"/>
  <c r="CV27" i="15"/>
  <c r="CU27" i="15"/>
  <c r="CT27" i="15"/>
  <c r="CS27" i="15"/>
  <c r="CR27" i="15"/>
  <c r="CQ27" i="15"/>
  <c r="CP27" i="15"/>
  <c r="CO27" i="15"/>
  <c r="CN27" i="15"/>
  <c r="CM27" i="15"/>
  <c r="CL27" i="15"/>
  <c r="CK27" i="15"/>
  <c r="CJ27" i="15"/>
  <c r="CI27" i="15"/>
  <c r="CH27" i="15"/>
  <c r="CG27" i="15"/>
  <c r="CF27" i="15"/>
  <c r="CE27" i="15"/>
  <c r="CD27" i="15"/>
  <c r="CC27" i="15"/>
  <c r="CB27" i="15"/>
  <c r="CA27" i="15"/>
  <c r="BZ27" i="15"/>
  <c r="BY27" i="15"/>
  <c r="BX27" i="15"/>
  <c r="BW27" i="15"/>
  <c r="BV27" i="15"/>
  <c r="BU27" i="15"/>
  <c r="BN27" i="15"/>
  <c r="BM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F27" i="15"/>
  <c r="EQ26" i="15"/>
  <c r="EP26" i="15"/>
  <c r="EO26" i="15"/>
  <c r="EN26" i="15"/>
  <c r="EM26" i="15"/>
  <c r="EL26" i="15"/>
  <c r="EK26" i="15"/>
  <c r="EJ26" i="15"/>
  <c r="EI26" i="15"/>
  <c r="EH26" i="15"/>
  <c r="EG26" i="15"/>
  <c r="EF26" i="15"/>
  <c r="EE26" i="15"/>
  <c r="ED26" i="15"/>
  <c r="EC26" i="15"/>
  <c r="EB26" i="15"/>
  <c r="EA26" i="15"/>
  <c r="DZ26" i="15"/>
  <c r="DY26" i="15"/>
  <c r="DX26" i="15"/>
  <c r="DW26" i="15"/>
  <c r="DV26" i="15"/>
  <c r="DU26" i="15"/>
  <c r="DT26" i="15"/>
  <c r="DS26" i="15"/>
  <c r="DR26" i="15"/>
  <c r="DQ26" i="15"/>
  <c r="DP26" i="15"/>
  <c r="DO26" i="15"/>
  <c r="DN26" i="15"/>
  <c r="DM26" i="15"/>
  <c r="DL26" i="15"/>
  <c r="DK26" i="15"/>
  <c r="DD26" i="15"/>
  <c r="DC26" i="15"/>
  <c r="DB26" i="15"/>
  <c r="DA26" i="15"/>
  <c r="CZ26" i="15"/>
  <c r="CY26" i="15"/>
  <c r="CX26" i="15"/>
  <c r="CW26" i="15"/>
  <c r="CV26" i="15"/>
  <c r="CU26" i="15"/>
  <c r="CT26" i="15"/>
  <c r="CS26" i="15"/>
  <c r="CR26" i="15"/>
  <c r="CQ26" i="15"/>
  <c r="CP26" i="15"/>
  <c r="CO26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N26" i="15"/>
  <c r="BM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F26" i="15"/>
  <c r="EQ25" i="15"/>
  <c r="EP25" i="15"/>
  <c r="EO25" i="15"/>
  <c r="EN25" i="15"/>
  <c r="EM25" i="15"/>
  <c r="EL25" i="15"/>
  <c r="EK25" i="15"/>
  <c r="EJ25" i="15"/>
  <c r="EI25" i="15"/>
  <c r="EH25" i="15"/>
  <c r="EG25" i="15"/>
  <c r="EF25" i="15"/>
  <c r="EE25" i="15"/>
  <c r="ED25" i="15"/>
  <c r="EC25" i="15"/>
  <c r="EB25" i="15"/>
  <c r="EA25" i="15"/>
  <c r="DZ25" i="15"/>
  <c r="DY25" i="15"/>
  <c r="DX25" i="15"/>
  <c r="DW25" i="15"/>
  <c r="DV25" i="15"/>
  <c r="DU25" i="15"/>
  <c r="DT25" i="15"/>
  <c r="DS25" i="15"/>
  <c r="DR25" i="15"/>
  <c r="DQ25" i="15"/>
  <c r="DP25" i="15"/>
  <c r="DO25" i="15"/>
  <c r="DN25" i="15"/>
  <c r="DM25" i="15"/>
  <c r="DL25" i="15"/>
  <c r="DK25" i="15"/>
  <c r="DD25" i="15"/>
  <c r="DC25" i="15"/>
  <c r="DB25" i="15"/>
  <c r="DA25" i="15"/>
  <c r="CZ25" i="15"/>
  <c r="CY25" i="15"/>
  <c r="CX25" i="15"/>
  <c r="CW25" i="15"/>
  <c r="CV25" i="15"/>
  <c r="CU25" i="15"/>
  <c r="CT25" i="15"/>
  <c r="CS25" i="15"/>
  <c r="CR25" i="15"/>
  <c r="CQ25" i="15"/>
  <c r="CP25" i="15"/>
  <c r="CO25" i="15"/>
  <c r="CN25" i="15"/>
  <c r="CM25" i="15"/>
  <c r="CL25" i="15"/>
  <c r="CK25" i="15"/>
  <c r="CJ25" i="15"/>
  <c r="CI25" i="15"/>
  <c r="CH25" i="15"/>
  <c r="CG25" i="15"/>
  <c r="CF25" i="15"/>
  <c r="CE25" i="15"/>
  <c r="CD25" i="15"/>
  <c r="CC25" i="15"/>
  <c r="CB25" i="15"/>
  <c r="CA25" i="15"/>
  <c r="BZ25" i="15"/>
  <c r="BY25" i="15"/>
  <c r="BX25" i="15"/>
  <c r="BW25" i="15"/>
  <c r="BV25" i="15"/>
  <c r="BU25" i="15"/>
  <c r="BN25" i="15"/>
  <c r="BM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F25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N24" i="15"/>
  <c r="BM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F24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N23" i="15"/>
  <c r="BM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F23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N22" i="15"/>
  <c r="BM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F22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N21" i="15"/>
  <c r="BM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F21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N20" i="15"/>
  <c r="BM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F20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N19" i="15"/>
  <c r="BM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F19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N18" i="15"/>
  <c r="BM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F18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N17" i="15"/>
  <c r="BM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F17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N16" i="15"/>
  <c r="BM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F16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N15" i="15"/>
  <c r="BM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F15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N14" i="15"/>
  <c r="BN127" i="15" s="1"/>
  <c r="BM14" i="15"/>
  <c r="BM127" i="15" s="1"/>
  <c r="BJ14" i="15"/>
  <c r="BJ127" i="15" s="1"/>
  <c r="BI14" i="15"/>
  <c r="BI127" i="15" s="1"/>
  <c r="BH14" i="15"/>
  <c r="BH127" i="15" s="1"/>
  <c r="BG14" i="15"/>
  <c r="BG127" i="15" s="1"/>
  <c r="BF14" i="15"/>
  <c r="BF127" i="15" s="1"/>
  <c r="BE14" i="15"/>
  <c r="BE127" i="15" s="1"/>
  <c r="AW136" i="15" s="1"/>
  <c r="BD14" i="15"/>
  <c r="BD127" i="15" s="1"/>
  <c r="BC14" i="15"/>
  <c r="BC127" i="15" s="1"/>
  <c r="BB14" i="15"/>
  <c r="BB127" i="15" s="1"/>
  <c r="BA14" i="15"/>
  <c r="BA127" i="15" s="1"/>
  <c r="AZ14" i="15"/>
  <c r="AZ127" i="15" s="1"/>
  <c r="AY14" i="15"/>
  <c r="AY127" i="15" s="1"/>
  <c r="AX14" i="15"/>
  <c r="AX127" i="15" s="1"/>
  <c r="AW14" i="15"/>
  <c r="AW127" i="15" s="1"/>
  <c r="F14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E13" i="15"/>
  <c r="D13" i="15"/>
  <c r="DI12" i="15"/>
  <c r="EY12" i="15" s="1"/>
  <c r="DH12" i="15"/>
  <c r="EX12" i="15" s="1"/>
  <c r="DG12" i="15"/>
  <c r="EW12" i="15" s="1"/>
  <c r="DF12" i="15"/>
  <c r="EV12" i="15" s="1"/>
  <c r="DE12" i="15"/>
  <c r="EU12" i="15" s="1"/>
  <c r="DD12" i="15"/>
  <c r="ET12" i="15" s="1"/>
  <c r="DC12" i="15"/>
  <c r="ES12" i="15" s="1"/>
  <c r="DB12" i="15"/>
  <c r="ER12" i="15" s="1"/>
  <c r="DA12" i="15"/>
  <c r="EQ12" i="15" s="1"/>
  <c r="CZ12" i="15"/>
  <c r="EP12" i="15" s="1"/>
  <c r="CY12" i="15"/>
  <c r="EO12" i="15" s="1"/>
  <c r="CX12" i="15"/>
  <c r="EN12" i="15" s="1"/>
  <c r="CW12" i="15"/>
  <c r="EM12" i="15" s="1"/>
  <c r="CV12" i="15"/>
  <c r="EL12" i="15" s="1"/>
  <c r="CU12" i="15"/>
  <c r="EK12" i="15" s="1"/>
  <c r="CT12" i="15"/>
  <c r="EJ12" i="15" s="1"/>
  <c r="CS12" i="15"/>
  <c r="EI12" i="15" s="1"/>
  <c r="CR12" i="15"/>
  <c r="EH12" i="15" s="1"/>
  <c r="CQ12" i="15"/>
  <c r="EG12" i="15" s="1"/>
  <c r="CP12" i="15"/>
  <c r="EF12" i="15" s="1"/>
  <c r="CO12" i="15"/>
  <c r="EE12" i="15" s="1"/>
  <c r="CN12" i="15"/>
  <c r="ED12" i="15" s="1"/>
  <c r="CM12" i="15"/>
  <c r="EC12" i="15" s="1"/>
  <c r="CL12" i="15"/>
  <c r="EB12" i="15" s="1"/>
  <c r="CK12" i="15"/>
  <c r="EA12" i="15" s="1"/>
  <c r="CJ12" i="15"/>
  <c r="DZ12" i="15" s="1"/>
  <c r="CI12" i="15"/>
  <c r="DY12" i="15" s="1"/>
  <c r="CH12" i="15"/>
  <c r="DX12" i="15" s="1"/>
  <c r="CG12" i="15"/>
  <c r="DW12" i="15" s="1"/>
  <c r="CF12" i="15"/>
  <c r="DV12" i="15" s="1"/>
  <c r="CE12" i="15"/>
  <c r="DU12" i="15" s="1"/>
  <c r="CD12" i="15"/>
  <c r="DT12" i="15" s="1"/>
  <c r="CC12" i="15"/>
  <c r="DS12" i="15" s="1"/>
  <c r="CB12" i="15"/>
  <c r="DR12" i="15" s="1"/>
  <c r="CA12" i="15"/>
  <c r="DQ12" i="15" s="1"/>
  <c r="BZ12" i="15"/>
  <c r="DP12" i="15" s="1"/>
  <c r="BY12" i="15"/>
  <c r="DO12" i="15" s="1"/>
  <c r="BX12" i="15"/>
  <c r="DN12" i="15" s="1"/>
  <c r="BW12" i="15"/>
  <c r="DM12" i="15" s="1"/>
  <c r="BV12" i="15"/>
  <c r="DL12" i="15" s="1"/>
  <c r="BU12" i="15"/>
  <c r="DK12" i="15" s="1"/>
  <c r="FA120" i="15" l="1"/>
  <c r="FB120" i="15"/>
  <c r="FA121" i="15"/>
  <c r="FB121" i="15"/>
  <c r="FA122" i="15"/>
  <c r="FB122" i="15"/>
  <c r="FA123" i="15"/>
  <c r="FA125" i="15"/>
  <c r="FB125" i="15"/>
  <c r="FB123" i="15"/>
  <c r="FA124" i="15"/>
  <c r="FB124" i="15"/>
  <c r="FA126" i="15"/>
  <c r="FB126" i="15"/>
  <c r="V147" i="15"/>
  <c r="V149" i="15" s="1"/>
  <c r="X147" i="15"/>
  <c r="X149" i="15" s="1"/>
  <c r="Z147" i="15"/>
  <c r="Z149" i="15" s="1"/>
  <c r="AB147" i="15"/>
  <c r="AB149" i="15" s="1"/>
  <c r="AF147" i="15"/>
  <c r="AF149" i="15" s="1"/>
  <c r="AJ147" i="15"/>
  <c r="AJ149" i="15" s="1"/>
  <c r="AL147" i="15"/>
  <c r="AL149" i="15" s="1"/>
  <c r="AN147" i="15"/>
  <c r="AN149" i="15" s="1"/>
  <c r="AP147" i="15"/>
  <c r="AP149" i="15" s="1"/>
  <c r="AR147" i="15"/>
  <c r="AR149" i="15" s="1"/>
  <c r="AT147" i="15"/>
  <c r="AT149" i="15" s="1"/>
  <c r="AH147" i="15"/>
  <c r="AH149" i="15" s="1"/>
  <c r="FB110" i="15"/>
  <c r="FB111" i="15"/>
  <c r="AD147" i="15"/>
  <c r="AD149" i="15" s="1"/>
  <c r="AV141" i="15"/>
  <c r="AW141" i="15" s="1"/>
  <c r="AV143" i="15"/>
  <c r="AV135" i="15"/>
  <c r="AV137" i="15"/>
  <c r="DH89" i="15"/>
  <c r="DH90" i="15"/>
  <c r="DH91" i="15"/>
  <c r="DH92" i="15"/>
  <c r="DH93" i="15"/>
  <c r="DH94" i="15"/>
  <c r="DH95" i="15"/>
  <c r="DF96" i="15"/>
  <c r="BO104" i="15"/>
  <c r="FA104" i="15"/>
  <c r="FB104" i="15"/>
  <c r="BO105" i="15"/>
  <c r="BQ105" i="15"/>
  <c r="BR105" i="15" s="1"/>
  <c r="FC105" i="15" s="1"/>
  <c r="FA105" i="15"/>
  <c r="FB105" i="15"/>
  <c r="BO106" i="15"/>
  <c r="FA106" i="15"/>
  <c r="FB106" i="15"/>
  <c r="BO107" i="15"/>
  <c r="BQ107" i="15"/>
  <c r="BR107" i="15" s="1"/>
  <c r="FC107" i="15" s="1"/>
  <c r="FA107" i="15"/>
  <c r="FB107" i="15"/>
  <c r="BO108" i="15"/>
  <c r="FA108" i="15"/>
  <c r="FB108" i="15"/>
  <c r="BO109" i="15"/>
  <c r="BQ109" i="15"/>
  <c r="BR109" i="15" s="1"/>
  <c r="FC109" i="15" s="1"/>
  <c r="FA109" i="15"/>
  <c r="DH30" i="15"/>
  <c r="DH31" i="15"/>
  <c r="DH32" i="15"/>
  <c r="DH33" i="15"/>
  <c r="DH34" i="15"/>
  <c r="DH35" i="15"/>
  <c r="DH36" i="15"/>
  <c r="DH53" i="15"/>
  <c r="EY81" i="15"/>
  <c r="EY82" i="15"/>
  <c r="EY83" i="15"/>
  <c r="EY84" i="15"/>
  <c r="EY85" i="15"/>
  <c r="ES86" i="15"/>
  <c r="DH87" i="15"/>
  <c r="DH88" i="15"/>
  <c r="G147" i="15"/>
  <c r="G149" i="15" s="1"/>
  <c r="I147" i="15"/>
  <c r="I149" i="15" s="1"/>
  <c r="K147" i="15"/>
  <c r="K149" i="15" s="1"/>
  <c r="M147" i="15"/>
  <c r="M149" i="15" s="1"/>
  <c r="O147" i="15"/>
  <c r="O149" i="15" s="1"/>
  <c r="Q147" i="15"/>
  <c r="Q149" i="15" s="1"/>
  <c r="W147" i="15"/>
  <c r="W149" i="15" s="1"/>
  <c r="Y147" i="15"/>
  <c r="Y149" i="15" s="1"/>
  <c r="AA147" i="15"/>
  <c r="AA149" i="15" s="1"/>
  <c r="AC147" i="15"/>
  <c r="AC149" i="15" s="1"/>
  <c r="AE147" i="15"/>
  <c r="AE149" i="15" s="1"/>
  <c r="AG147" i="15"/>
  <c r="AG149" i="15" s="1"/>
  <c r="AI147" i="15"/>
  <c r="AI149" i="15" s="1"/>
  <c r="AK147" i="15"/>
  <c r="AK149" i="15" s="1"/>
  <c r="AM147" i="15"/>
  <c r="AM149" i="15" s="1"/>
  <c r="AO147" i="15"/>
  <c r="AO149" i="15" s="1"/>
  <c r="AQ147" i="15"/>
  <c r="AQ149" i="15" s="1"/>
  <c r="AS147" i="15"/>
  <c r="AS149" i="15" s="1"/>
  <c r="AU147" i="15"/>
  <c r="AU149" i="15" s="1"/>
  <c r="EV15" i="15"/>
  <c r="BQ15" i="15"/>
  <c r="BR15" i="15" s="1"/>
  <c r="FC15" i="15" s="1"/>
  <c r="EX16" i="15"/>
  <c r="BQ16" i="15"/>
  <c r="BR16" i="15" s="1"/>
  <c r="FC16" i="15" s="1"/>
  <c r="EX17" i="15"/>
  <c r="BQ17" i="15"/>
  <c r="BR17" i="15" s="1"/>
  <c r="FC17" i="15" s="1"/>
  <c r="EX18" i="15"/>
  <c r="BQ18" i="15"/>
  <c r="BR18" i="15" s="1"/>
  <c r="FC18" i="15" s="1"/>
  <c r="EX19" i="15"/>
  <c r="EX21" i="15"/>
  <c r="EX22" i="15"/>
  <c r="EX23" i="15"/>
  <c r="EX24" i="15"/>
  <c r="EX25" i="15"/>
  <c r="EX26" i="15"/>
  <c r="EX27" i="15"/>
  <c r="EW28" i="15"/>
  <c r="EX29" i="15"/>
  <c r="EY54" i="15"/>
  <c r="EY55" i="15"/>
  <c r="EY56" i="15"/>
  <c r="EY57" i="15"/>
  <c r="EY58" i="15"/>
  <c r="EY59" i="15"/>
  <c r="EY60" i="15"/>
  <c r="EY61" i="15"/>
  <c r="EY62" i="15"/>
  <c r="EY63" i="15"/>
  <c r="EY64" i="15"/>
  <c r="EY65" i="15"/>
  <c r="EY66" i="15"/>
  <c r="EY67" i="15"/>
  <c r="EY68" i="15"/>
  <c r="EY69" i="15"/>
  <c r="EY70" i="15"/>
  <c r="EY71" i="15"/>
  <c r="EY72" i="15"/>
  <c r="EY73" i="15"/>
  <c r="EY74" i="15"/>
  <c r="EY75" i="15"/>
  <c r="EY76" i="15"/>
  <c r="BQ76" i="15"/>
  <c r="BR76" i="15" s="1"/>
  <c r="FC76" i="15" s="1"/>
  <c r="EY77" i="15"/>
  <c r="BQ77" i="15"/>
  <c r="BR77" i="15" s="1"/>
  <c r="FC77" i="15" s="1"/>
  <c r="EX79" i="15"/>
  <c r="FB112" i="15"/>
  <c r="FB113" i="15"/>
  <c r="FB114" i="15"/>
  <c r="FB115" i="15"/>
  <c r="FB116" i="15"/>
  <c r="FB117" i="15"/>
  <c r="FB118" i="15"/>
  <c r="BO124" i="15"/>
  <c r="BO126" i="15"/>
  <c r="AV129" i="15"/>
  <c r="AV131" i="15"/>
  <c r="AW131" i="15" s="1"/>
  <c r="AV133" i="15"/>
  <c r="BQ78" i="15"/>
  <c r="BR78" i="15" s="1"/>
  <c r="FC78" i="15" s="1"/>
  <c r="U147" i="15"/>
  <c r="U149" i="15" s="1"/>
  <c r="EX20" i="15"/>
  <c r="S147" i="15"/>
  <c r="S149" i="15" s="1"/>
  <c r="EY19" i="15"/>
  <c r="BQ19" i="15"/>
  <c r="BR19" i="15" s="1"/>
  <c r="FC19" i="15" s="1"/>
  <c r="EY20" i="15"/>
  <c r="BQ20" i="15"/>
  <c r="BR20" i="15" s="1"/>
  <c r="FC20" i="15" s="1"/>
  <c r="EY21" i="15"/>
  <c r="BQ21" i="15"/>
  <c r="BR21" i="15" s="1"/>
  <c r="FC21" i="15" s="1"/>
  <c r="EY22" i="15"/>
  <c r="BQ22" i="15"/>
  <c r="BR22" i="15" s="1"/>
  <c r="FC22" i="15" s="1"/>
  <c r="EY23" i="15"/>
  <c r="BQ23" i="15"/>
  <c r="BR23" i="15" s="1"/>
  <c r="FC23" i="15" s="1"/>
  <c r="EY24" i="15"/>
  <c r="BQ24" i="15"/>
  <c r="BR24" i="15" s="1"/>
  <c r="FC24" i="15" s="1"/>
  <c r="EY25" i="15"/>
  <c r="BQ25" i="15"/>
  <c r="BR25" i="15" s="1"/>
  <c r="FC25" i="15" s="1"/>
  <c r="EY26" i="15"/>
  <c r="BQ26" i="15"/>
  <c r="BR26" i="15" s="1"/>
  <c r="FC26" i="15" s="1"/>
  <c r="EY27" i="15"/>
  <c r="BQ27" i="15"/>
  <c r="BR27" i="15" s="1"/>
  <c r="FC27" i="15" s="1"/>
  <c r="DH28" i="15"/>
  <c r="BQ28" i="15"/>
  <c r="BR28" i="15" s="1"/>
  <c r="FC28" i="15" s="1"/>
  <c r="DH29" i="15"/>
  <c r="EX30" i="15"/>
  <c r="EX31" i="15"/>
  <c r="EX32" i="15"/>
  <c r="EX33" i="15"/>
  <c r="EX34" i="15"/>
  <c r="EX35" i="15"/>
  <c r="EX36" i="15"/>
  <c r="EX37" i="15"/>
  <c r="EX38" i="15"/>
  <c r="EX39" i="15"/>
  <c r="EX40" i="15"/>
  <c r="EX41" i="15"/>
  <c r="EX42" i="15"/>
  <c r="EX43" i="15"/>
  <c r="EX44" i="15"/>
  <c r="BQ44" i="15"/>
  <c r="BR44" i="15" s="1"/>
  <c r="FC44" i="15" s="1"/>
  <c r="EX45" i="15"/>
  <c r="BQ45" i="15"/>
  <c r="BR45" i="15" s="1"/>
  <c r="FC45" i="15" s="1"/>
  <c r="EX46" i="15"/>
  <c r="BQ46" i="15"/>
  <c r="BR46" i="15" s="1"/>
  <c r="FC46" i="15" s="1"/>
  <c r="EX47" i="15"/>
  <c r="BQ47" i="15"/>
  <c r="BR47" i="15" s="1"/>
  <c r="FC47" i="15" s="1"/>
  <c r="EX48" i="15"/>
  <c r="BQ48" i="15"/>
  <c r="BR48" i="15" s="1"/>
  <c r="FC48" i="15" s="1"/>
  <c r="EX49" i="15"/>
  <c r="BQ49" i="15"/>
  <c r="BR49" i="15" s="1"/>
  <c r="FC49" i="15" s="1"/>
  <c r="EX50" i="15"/>
  <c r="BQ50" i="15"/>
  <c r="BR50" i="15" s="1"/>
  <c r="FC50" i="15" s="1"/>
  <c r="EX51" i="15"/>
  <c r="BQ51" i="15"/>
  <c r="BR51" i="15" s="1"/>
  <c r="FC51" i="15" s="1"/>
  <c r="EY52" i="15"/>
  <c r="BQ52" i="15"/>
  <c r="BR52" i="15" s="1"/>
  <c r="FC52" i="15" s="1"/>
  <c r="EY53" i="15"/>
  <c r="DF53" i="15"/>
  <c r="DH54" i="15"/>
  <c r="BQ54" i="15"/>
  <c r="BR54" i="15" s="1"/>
  <c r="FC54" i="15" s="1"/>
  <c r="DH55" i="15"/>
  <c r="BQ55" i="15"/>
  <c r="BR55" i="15" s="1"/>
  <c r="FC55" i="15" s="1"/>
  <c r="DH56" i="15"/>
  <c r="BQ56" i="15"/>
  <c r="BR56" i="15" s="1"/>
  <c r="FC56" i="15" s="1"/>
  <c r="DH57" i="15"/>
  <c r="BQ57" i="15"/>
  <c r="BR57" i="15" s="1"/>
  <c r="FC57" i="15" s="1"/>
  <c r="DH58" i="15"/>
  <c r="BQ58" i="15"/>
  <c r="BR58" i="15" s="1"/>
  <c r="FC58" i="15" s="1"/>
  <c r="DH59" i="15"/>
  <c r="BQ59" i="15"/>
  <c r="BR59" i="15" s="1"/>
  <c r="FC59" i="15" s="1"/>
  <c r="DH60" i="15"/>
  <c r="BQ60" i="15"/>
  <c r="BR60" i="15" s="1"/>
  <c r="FC60" i="15" s="1"/>
  <c r="DH61" i="15"/>
  <c r="BQ61" i="15"/>
  <c r="BR61" i="15" s="1"/>
  <c r="FC61" i="15" s="1"/>
  <c r="DH62" i="15"/>
  <c r="BQ62" i="15"/>
  <c r="BR62" i="15" s="1"/>
  <c r="FC62" i="15" s="1"/>
  <c r="BQ63" i="15"/>
  <c r="BR63" i="15" s="1"/>
  <c r="FC63" i="15" s="1"/>
  <c r="BQ64" i="15"/>
  <c r="BR64" i="15" s="1"/>
  <c r="FC64" i="15" s="1"/>
  <c r="BQ65" i="15"/>
  <c r="BR65" i="15" s="1"/>
  <c r="FC65" i="15" s="1"/>
  <c r="BQ66" i="15"/>
  <c r="BR66" i="15" s="1"/>
  <c r="FC66" i="15" s="1"/>
  <c r="BQ67" i="15"/>
  <c r="BR67" i="15" s="1"/>
  <c r="FC67" i="15" s="1"/>
  <c r="BQ68" i="15"/>
  <c r="BR68" i="15" s="1"/>
  <c r="FC68" i="15" s="1"/>
  <c r="BQ69" i="15"/>
  <c r="BR69" i="15" s="1"/>
  <c r="FC69" i="15" s="1"/>
  <c r="BQ70" i="15"/>
  <c r="BR70" i="15" s="1"/>
  <c r="FC70" i="15" s="1"/>
  <c r="BQ71" i="15"/>
  <c r="BR71" i="15" s="1"/>
  <c r="FC71" i="15" s="1"/>
  <c r="BQ72" i="15"/>
  <c r="BR72" i="15" s="1"/>
  <c r="FC72" i="15" s="1"/>
  <c r="BQ73" i="15"/>
  <c r="BR73" i="15" s="1"/>
  <c r="FC73" i="15" s="1"/>
  <c r="BQ74" i="15"/>
  <c r="BR74" i="15" s="1"/>
  <c r="FC74" i="15" s="1"/>
  <c r="BQ75" i="15"/>
  <c r="BR75" i="15" s="1"/>
  <c r="FC75" i="15" s="1"/>
  <c r="EW79" i="15"/>
  <c r="EX81" i="15"/>
  <c r="EX82" i="15"/>
  <c r="EX83" i="15"/>
  <c r="EX84" i="15"/>
  <c r="EX85" i="15"/>
  <c r="EX86" i="15"/>
  <c r="EX87" i="15"/>
  <c r="EX88" i="15"/>
  <c r="EX89" i="15"/>
  <c r="DF29" i="15"/>
  <c r="BQ30" i="15"/>
  <c r="BR30" i="15" s="1"/>
  <c r="FC30" i="15" s="1"/>
  <c r="BQ31" i="15"/>
  <c r="BR31" i="15" s="1"/>
  <c r="FC31" i="15" s="1"/>
  <c r="BQ32" i="15"/>
  <c r="BR32" i="15" s="1"/>
  <c r="FC32" i="15" s="1"/>
  <c r="BQ33" i="15"/>
  <c r="BR33" i="15" s="1"/>
  <c r="FC33" i="15" s="1"/>
  <c r="BQ34" i="15"/>
  <c r="BR34" i="15" s="1"/>
  <c r="FC34" i="15" s="1"/>
  <c r="BQ35" i="15"/>
  <c r="BR35" i="15" s="1"/>
  <c r="FC35" i="15" s="1"/>
  <c r="BQ36" i="15"/>
  <c r="BR36" i="15" s="1"/>
  <c r="FC36" i="15" s="1"/>
  <c r="BQ37" i="15"/>
  <c r="BR37" i="15" s="1"/>
  <c r="FC37" i="15" s="1"/>
  <c r="BQ38" i="15"/>
  <c r="BR38" i="15" s="1"/>
  <c r="FC38" i="15" s="1"/>
  <c r="BQ39" i="15"/>
  <c r="BR39" i="15" s="1"/>
  <c r="FC39" i="15" s="1"/>
  <c r="BQ40" i="15"/>
  <c r="BR40" i="15" s="1"/>
  <c r="FC40" i="15" s="1"/>
  <c r="BQ41" i="15"/>
  <c r="BR41" i="15" s="1"/>
  <c r="FC41" i="15" s="1"/>
  <c r="BQ42" i="15"/>
  <c r="BR42" i="15" s="1"/>
  <c r="FC42" i="15" s="1"/>
  <c r="BQ43" i="15"/>
  <c r="BR43" i="15" s="1"/>
  <c r="FC43" i="15" s="1"/>
  <c r="DF79" i="15"/>
  <c r="BQ81" i="15"/>
  <c r="BR81" i="15" s="1"/>
  <c r="FC81" i="15" s="1"/>
  <c r="BQ82" i="15"/>
  <c r="BR82" i="15" s="1"/>
  <c r="FC82" i="15" s="1"/>
  <c r="BQ83" i="15"/>
  <c r="BR83" i="15" s="1"/>
  <c r="FC83" i="15" s="1"/>
  <c r="BQ84" i="15"/>
  <c r="BR84" i="15" s="1"/>
  <c r="FC84" i="15" s="1"/>
  <c r="BQ85" i="15"/>
  <c r="BR85" i="15" s="1"/>
  <c r="FC85" i="15" s="1"/>
  <c r="BQ86" i="15"/>
  <c r="BR86" i="15" s="1"/>
  <c r="FC86" i="15" s="1"/>
  <c r="BQ87" i="15"/>
  <c r="BR87" i="15" s="1"/>
  <c r="FC87" i="15" s="1"/>
  <c r="BQ88" i="15"/>
  <c r="BR88" i="15" s="1"/>
  <c r="FC88" i="15" s="1"/>
  <c r="BQ89" i="15"/>
  <c r="BR89" i="15" s="1"/>
  <c r="FC89" i="15" s="1"/>
  <c r="BQ90" i="15"/>
  <c r="BR90" i="15" s="1"/>
  <c r="FC90" i="15" s="1"/>
  <c r="BQ91" i="15"/>
  <c r="BR91" i="15" s="1"/>
  <c r="FC91" i="15" s="1"/>
  <c r="EX90" i="15"/>
  <c r="EX91" i="15"/>
  <c r="EX92" i="15"/>
  <c r="EX93" i="15"/>
  <c r="EX94" i="15"/>
  <c r="EX95" i="15"/>
  <c r="EX97" i="15"/>
  <c r="EX98" i="15"/>
  <c r="EX99" i="15"/>
  <c r="EX100" i="15"/>
  <c r="BQ100" i="15"/>
  <c r="BR100" i="15" s="1"/>
  <c r="FC100" i="15" s="1"/>
  <c r="EX101" i="15"/>
  <c r="BQ101" i="15"/>
  <c r="BR101" i="15" s="1"/>
  <c r="FC101" i="15" s="1"/>
  <c r="EX102" i="15"/>
  <c r="BQ102" i="15"/>
  <c r="BR102" i="15" s="1"/>
  <c r="FC102" i="15" s="1"/>
  <c r="EX103" i="15"/>
  <c r="BQ103" i="15"/>
  <c r="BR103" i="15" s="1"/>
  <c r="FC103" i="15" s="1"/>
  <c r="BQ104" i="15"/>
  <c r="BR104" i="15" s="1"/>
  <c r="FC104" i="15" s="1"/>
  <c r="BQ106" i="15"/>
  <c r="BR106" i="15" s="1"/>
  <c r="FC106" i="15" s="1"/>
  <c r="BQ108" i="15"/>
  <c r="BR108" i="15" s="1"/>
  <c r="FC108" i="15" s="1"/>
  <c r="FB109" i="15"/>
  <c r="BO110" i="15"/>
  <c r="FA110" i="15"/>
  <c r="BO111" i="15"/>
  <c r="BQ111" i="15"/>
  <c r="BR111" i="15" s="1"/>
  <c r="FC111" i="15" s="1"/>
  <c r="FA111" i="15"/>
  <c r="BO112" i="15"/>
  <c r="FA112" i="15"/>
  <c r="BO113" i="15"/>
  <c r="BQ113" i="15"/>
  <c r="BR113" i="15" s="1"/>
  <c r="FC113" i="15" s="1"/>
  <c r="FA113" i="15"/>
  <c r="BO114" i="15"/>
  <c r="FA114" i="15"/>
  <c r="BO115" i="15"/>
  <c r="BQ115" i="15"/>
  <c r="BR115" i="15" s="1"/>
  <c r="FC115" i="15" s="1"/>
  <c r="FA115" i="15"/>
  <c r="BO116" i="15"/>
  <c r="FA116" i="15"/>
  <c r="BO117" i="15"/>
  <c r="BQ117" i="15"/>
  <c r="BR117" i="15" s="1"/>
  <c r="FC117" i="15" s="1"/>
  <c r="FA117" i="15"/>
  <c r="BO118" i="15"/>
  <c r="FA118" i="15"/>
  <c r="BO119" i="15"/>
  <c r="BQ119" i="15"/>
  <c r="BR119" i="15" s="1"/>
  <c r="FC119" i="15" s="1"/>
  <c r="FA119" i="15"/>
  <c r="FB119" i="15"/>
  <c r="BO120" i="15"/>
  <c r="BO121" i="15"/>
  <c r="BO122" i="15"/>
  <c r="BO123" i="15"/>
  <c r="BQ124" i="15"/>
  <c r="BO125" i="15"/>
  <c r="BQ126" i="15"/>
  <c r="AV130" i="15"/>
  <c r="AW130" i="15" s="1"/>
  <c r="AV132" i="15"/>
  <c r="AV134" i="15"/>
  <c r="AV136" i="15"/>
  <c r="AV138" i="15"/>
  <c r="H146" i="15"/>
  <c r="J146" i="15"/>
  <c r="L146" i="15"/>
  <c r="N146" i="15"/>
  <c r="P146" i="15"/>
  <c r="R146" i="15"/>
  <c r="T146" i="15"/>
  <c r="V146" i="15"/>
  <c r="X146" i="15"/>
  <c r="Z146" i="15"/>
  <c r="AB146" i="15"/>
  <c r="AD146" i="15"/>
  <c r="AF146" i="15"/>
  <c r="AH146" i="15"/>
  <c r="AJ146" i="15"/>
  <c r="AL146" i="15"/>
  <c r="AN146" i="15"/>
  <c r="AP146" i="15"/>
  <c r="AR146" i="15"/>
  <c r="AT146" i="15"/>
  <c r="AV140" i="15"/>
  <c r="AV142" i="15"/>
  <c r="BQ92" i="15"/>
  <c r="BR92" i="15" s="1"/>
  <c r="FC92" i="15" s="1"/>
  <c r="BQ93" i="15"/>
  <c r="BR93" i="15" s="1"/>
  <c r="FC93" i="15" s="1"/>
  <c r="BQ94" i="15"/>
  <c r="BR94" i="15" s="1"/>
  <c r="FC94" i="15" s="1"/>
  <c r="BQ95" i="15"/>
  <c r="BR95" i="15" s="1"/>
  <c r="FC95" i="15" s="1"/>
  <c r="BQ96" i="15"/>
  <c r="BR96" i="15" s="1"/>
  <c r="FC96" i="15" s="1"/>
  <c r="BQ97" i="15"/>
  <c r="BR97" i="15" s="1"/>
  <c r="FC97" i="15" s="1"/>
  <c r="BQ98" i="15"/>
  <c r="BR98" i="15" s="1"/>
  <c r="FC98" i="15" s="1"/>
  <c r="BQ99" i="15"/>
  <c r="BR99" i="15" s="1"/>
  <c r="FC99" i="15" s="1"/>
  <c r="BQ110" i="15"/>
  <c r="BR110" i="15" s="1"/>
  <c r="FC110" i="15" s="1"/>
  <c r="BQ112" i="15"/>
  <c r="BR112" i="15" s="1"/>
  <c r="FC112" i="15" s="1"/>
  <c r="BQ114" i="15"/>
  <c r="BR114" i="15" s="1"/>
  <c r="FC114" i="15" s="1"/>
  <c r="BQ116" i="15"/>
  <c r="BR116" i="15" s="1"/>
  <c r="FC116" i="15" s="1"/>
  <c r="BQ118" i="15"/>
  <c r="BR118" i="15" s="1"/>
  <c r="FC118" i="15" s="1"/>
  <c r="BQ120" i="15"/>
  <c r="BQ121" i="15"/>
  <c r="BQ122" i="15"/>
  <c r="BQ123" i="15"/>
  <c r="BQ125" i="15"/>
  <c r="BO14" i="15"/>
  <c r="FE14" i="15" s="1"/>
  <c r="BQ14" i="15"/>
  <c r="DE14" i="15"/>
  <c r="DI14" i="15"/>
  <c r="ET14" i="15"/>
  <c r="EX14" i="15"/>
  <c r="DE15" i="15"/>
  <c r="DI15" i="15"/>
  <c r="ET15" i="15"/>
  <c r="EX15" i="15"/>
  <c r="BO16" i="15"/>
  <c r="FE16" i="15" s="1"/>
  <c r="DG16" i="15"/>
  <c r="ER16" i="15"/>
  <c r="EV16" i="15"/>
  <c r="BO17" i="15"/>
  <c r="DE17" i="15"/>
  <c r="DG17" i="15"/>
  <c r="DI17" i="15"/>
  <c r="DF14" i="15"/>
  <c r="DH14" i="15"/>
  <c r="ES14" i="15"/>
  <c r="EU14" i="15"/>
  <c r="EW14" i="15"/>
  <c r="EY14" i="15"/>
  <c r="DF15" i="15"/>
  <c r="DH15" i="15"/>
  <c r="ES15" i="15"/>
  <c r="EU15" i="15"/>
  <c r="EW15" i="15"/>
  <c r="EY15" i="15"/>
  <c r="DF16" i="15"/>
  <c r="DH16" i="15"/>
  <c r="ES16" i="15"/>
  <c r="EU16" i="15"/>
  <c r="EW16" i="15"/>
  <c r="EY16" i="15"/>
  <c r="DF17" i="15"/>
  <c r="DH17" i="15"/>
  <c r="ES17" i="15"/>
  <c r="EU17" i="15"/>
  <c r="EW17" i="15"/>
  <c r="EY17" i="15"/>
  <c r="DF18" i="15"/>
  <c r="DH18" i="15"/>
  <c r="ES18" i="15"/>
  <c r="EU18" i="15"/>
  <c r="EW18" i="15"/>
  <c r="EY18" i="15"/>
  <c r="DF19" i="15"/>
  <c r="DH19" i="15"/>
  <c r="ES19" i="15"/>
  <c r="EU19" i="15"/>
  <c r="EW19" i="15"/>
  <c r="DF20" i="15"/>
  <c r="DH20" i="15"/>
  <c r="ES20" i="15"/>
  <c r="EU20" i="15"/>
  <c r="EW20" i="15"/>
  <c r="DF21" i="15"/>
  <c r="DH21" i="15"/>
  <c r="ES21" i="15"/>
  <c r="EU21" i="15"/>
  <c r="EW21" i="15"/>
  <c r="DF22" i="15"/>
  <c r="DH22" i="15"/>
  <c r="ES22" i="15"/>
  <c r="EU22" i="15"/>
  <c r="EW22" i="15"/>
  <c r="DF23" i="15"/>
  <c r="DH23" i="15"/>
  <c r="ES23" i="15"/>
  <c r="EU23" i="15"/>
  <c r="EW23" i="15"/>
  <c r="DF24" i="15"/>
  <c r="DH24" i="15"/>
  <c r="ES24" i="15"/>
  <c r="EU24" i="15"/>
  <c r="EW24" i="15"/>
  <c r="DF25" i="15"/>
  <c r="DH25" i="15"/>
  <c r="ES25" i="15"/>
  <c r="EU25" i="15"/>
  <c r="EW25" i="15"/>
  <c r="DF26" i="15"/>
  <c r="DH26" i="15"/>
  <c r="ES26" i="15"/>
  <c r="EU26" i="15"/>
  <c r="EW26" i="15"/>
  <c r="DF27" i="15"/>
  <c r="DH27" i="15"/>
  <c r="ES27" i="15"/>
  <c r="EU27" i="15"/>
  <c r="EW27" i="15"/>
  <c r="DF28" i="15"/>
  <c r="ES28" i="15"/>
  <c r="EU28" i="15"/>
  <c r="DG14" i="15"/>
  <c r="ER14" i="15"/>
  <c r="EV14" i="15"/>
  <c r="BO15" i="15"/>
  <c r="DG15" i="15"/>
  <c r="ER15" i="15"/>
  <c r="DE16" i="15"/>
  <c r="DI16" i="15"/>
  <c r="ET16" i="15"/>
  <c r="ER17" i="15"/>
  <c r="ET17" i="15"/>
  <c r="EV17" i="15"/>
  <c r="BO18" i="15"/>
  <c r="DE18" i="15"/>
  <c r="DG18" i="15"/>
  <c r="DI18" i="15"/>
  <c r="ER18" i="15"/>
  <c r="ET18" i="15"/>
  <c r="EV18" i="15"/>
  <c r="BO19" i="15"/>
  <c r="DE19" i="15"/>
  <c r="DG19" i="15"/>
  <c r="DI19" i="15"/>
  <c r="ER19" i="15"/>
  <c r="ET19" i="15"/>
  <c r="EV19" i="15"/>
  <c r="BO20" i="15"/>
  <c r="DE20" i="15"/>
  <c r="DG20" i="15"/>
  <c r="DI20" i="15"/>
  <c r="ER20" i="15"/>
  <c r="ET20" i="15"/>
  <c r="EV20" i="15"/>
  <c r="BO21" i="15"/>
  <c r="DE21" i="15"/>
  <c r="DG21" i="15"/>
  <c r="DI21" i="15"/>
  <c r="ER21" i="15"/>
  <c r="ET21" i="15"/>
  <c r="EV21" i="15"/>
  <c r="BO22" i="15"/>
  <c r="DE22" i="15"/>
  <c r="DG22" i="15"/>
  <c r="DI22" i="15"/>
  <c r="ER22" i="15"/>
  <c r="ET22" i="15"/>
  <c r="EV22" i="15"/>
  <c r="BO23" i="15"/>
  <c r="DE23" i="15"/>
  <c r="DG23" i="15"/>
  <c r="DI23" i="15"/>
  <c r="ER23" i="15"/>
  <c r="ET23" i="15"/>
  <c r="EV23" i="15"/>
  <c r="BO24" i="15"/>
  <c r="DE24" i="15"/>
  <c r="DG24" i="15"/>
  <c r="DI24" i="15"/>
  <c r="ER24" i="15"/>
  <c r="ET24" i="15"/>
  <c r="EV24" i="15"/>
  <c r="BO25" i="15"/>
  <c r="DE25" i="15"/>
  <c r="DG25" i="15"/>
  <c r="DI25" i="15"/>
  <c r="ER25" i="15"/>
  <c r="ET25" i="15"/>
  <c r="EV25" i="15"/>
  <c r="BO26" i="15"/>
  <c r="DE26" i="15"/>
  <c r="DG26" i="15"/>
  <c r="DI26" i="15"/>
  <c r="ER26" i="15"/>
  <c r="ET26" i="15"/>
  <c r="EV26" i="15"/>
  <c r="BO27" i="15"/>
  <c r="DE27" i="15"/>
  <c r="DG27" i="15"/>
  <c r="DI27" i="15"/>
  <c r="ER27" i="15"/>
  <c r="ET27" i="15"/>
  <c r="EV27" i="15"/>
  <c r="EX28" i="15"/>
  <c r="BO28" i="15"/>
  <c r="DE28" i="15"/>
  <c r="DG28" i="15"/>
  <c r="DI28" i="15"/>
  <c r="ER28" i="15"/>
  <c r="ET28" i="15"/>
  <c r="EV28" i="15"/>
  <c r="EY28" i="15"/>
  <c r="BQ29" i="15"/>
  <c r="BR29" i="15" s="1"/>
  <c r="FC29" i="15" s="1"/>
  <c r="ES29" i="15"/>
  <c r="EU29" i="15"/>
  <c r="EW29" i="15"/>
  <c r="EY29" i="15"/>
  <c r="DF30" i="15"/>
  <c r="ES30" i="15"/>
  <c r="EU30" i="15"/>
  <c r="EW30" i="15"/>
  <c r="EY30" i="15"/>
  <c r="DF31" i="15"/>
  <c r="ES31" i="15"/>
  <c r="EU31" i="15"/>
  <c r="EW31" i="15"/>
  <c r="EY31" i="15"/>
  <c r="DF32" i="15"/>
  <c r="ES32" i="15"/>
  <c r="EU32" i="15"/>
  <c r="EW32" i="15"/>
  <c r="EY32" i="15"/>
  <c r="DF33" i="15"/>
  <c r="ES33" i="15"/>
  <c r="EU33" i="15"/>
  <c r="EW33" i="15"/>
  <c r="EY33" i="15"/>
  <c r="DF34" i="15"/>
  <c r="ES34" i="15"/>
  <c r="EU34" i="15"/>
  <c r="EW34" i="15"/>
  <c r="EY34" i="15"/>
  <c r="DF35" i="15"/>
  <c r="ES35" i="15"/>
  <c r="EU35" i="15"/>
  <c r="EW35" i="15"/>
  <c r="EY35" i="15"/>
  <c r="DF36" i="15"/>
  <c r="ES36" i="15"/>
  <c r="EU36" i="15"/>
  <c r="EW36" i="15"/>
  <c r="EY36" i="15"/>
  <c r="DF37" i="15"/>
  <c r="DH37" i="15"/>
  <c r="ES37" i="15"/>
  <c r="EU37" i="15"/>
  <c r="EW37" i="15"/>
  <c r="EY37" i="15"/>
  <c r="DF38" i="15"/>
  <c r="DH38" i="15"/>
  <c r="ES38" i="15"/>
  <c r="EU38" i="15"/>
  <c r="EW38" i="15"/>
  <c r="EY38" i="15"/>
  <c r="DF39" i="15"/>
  <c r="DH39" i="15"/>
  <c r="ES39" i="15"/>
  <c r="EU39" i="15"/>
  <c r="EW39" i="15"/>
  <c r="EY39" i="15"/>
  <c r="DF40" i="15"/>
  <c r="DH40" i="15"/>
  <c r="ES40" i="15"/>
  <c r="EU40" i="15"/>
  <c r="EW40" i="15"/>
  <c r="EY40" i="15"/>
  <c r="DF41" i="15"/>
  <c r="DH41" i="15"/>
  <c r="ES41" i="15"/>
  <c r="EU41" i="15"/>
  <c r="EW41" i="15"/>
  <c r="EY41" i="15"/>
  <c r="DF42" i="15"/>
  <c r="DH42" i="15"/>
  <c r="ES42" i="15"/>
  <c r="EU42" i="15"/>
  <c r="EW42" i="15"/>
  <c r="EY42" i="15"/>
  <c r="DF43" i="15"/>
  <c r="DH43" i="15"/>
  <c r="ES43" i="15"/>
  <c r="EU43" i="15"/>
  <c r="EW43" i="15"/>
  <c r="EY43" i="15"/>
  <c r="DF44" i="15"/>
  <c r="DH44" i="15"/>
  <c r="ES44" i="15"/>
  <c r="EU44" i="15"/>
  <c r="EW44" i="15"/>
  <c r="EY44" i="15"/>
  <c r="DF45" i="15"/>
  <c r="DH45" i="15"/>
  <c r="ES45" i="15"/>
  <c r="EU45" i="15"/>
  <c r="EW45" i="15"/>
  <c r="EY45" i="15"/>
  <c r="DF46" i="15"/>
  <c r="DH46" i="15"/>
  <c r="ES46" i="15"/>
  <c r="EU46" i="15"/>
  <c r="EW46" i="15"/>
  <c r="EY46" i="15"/>
  <c r="DF47" i="15"/>
  <c r="DH47" i="15"/>
  <c r="ES47" i="15"/>
  <c r="EU47" i="15"/>
  <c r="EW47" i="15"/>
  <c r="EY47" i="15"/>
  <c r="DF48" i="15"/>
  <c r="DH48" i="15"/>
  <c r="ES48" i="15"/>
  <c r="EU48" i="15"/>
  <c r="EW48" i="15"/>
  <c r="EY48" i="15"/>
  <c r="DF49" i="15"/>
  <c r="DH49" i="15"/>
  <c r="ES49" i="15"/>
  <c r="EU49" i="15"/>
  <c r="EW49" i="15"/>
  <c r="EY49" i="15"/>
  <c r="DF50" i="15"/>
  <c r="DH50" i="15"/>
  <c r="ES50" i="15"/>
  <c r="EU50" i="15"/>
  <c r="EW50" i="15"/>
  <c r="EY50" i="15"/>
  <c r="DF51" i="15"/>
  <c r="DH51" i="15"/>
  <c r="ES51" i="15"/>
  <c r="EU51" i="15"/>
  <c r="EW51" i="15"/>
  <c r="EY51" i="15"/>
  <c r="DF52" i="15"/>
  <c r="DH52" i="15"/>
  <c r="EU52" i="15"/>
  <c r="BQ53" i="15"/>
  <c r="BR53" i="15" s="1"/>
  <c r="FC53" i="15" s="1"/>
  <c r="BO29" i="15"/>
  <c r="DE29" i="15"/>
  <c r="DG29" i="15"/>
  <c r="DI29" i="15"/>
  <c r="ER29" i="15"/>
  <c r="ET29" i="15"/>
  <c r="EV29" i="15"/>
  <c r="BO30" i="15"/>
  <c r="DE30" i="15"/>
  <c r="DG30" i="15"/>
  <c r="DI30" i="15"/>
  <c r="ER30" i="15"/>
  <c r="ET30" i="15"/>
  <c r="EV30" i="15"/>
  <c r="BO31" i="15"/>
  <c r="DE31" i="15"/>
  <c r="DG31" i="15"/>
  <c r="DI31" i="15"/>
  <c r="ER31" i="15"/>
  <c r="ET31" i="15"/>
  <c r="EV31" i="15"/>
  <c r="BO32" i="15"/>
  <c r="DE32" i="15"/>
  <c r="DG32" i="15"/>
  <c r="DI32" i="15"/>
  <c r="ER32" i="15"/>
  <c r="ET32" i="15"/>
  <c r="EV32" i="15"/>
  <c r="BO33" i="15"/>
  <c r="DE33" i="15"/>
  <c r="DG33" i="15"/>
  <c r="DI33" i="15"/>
  <c r="ER33" i="15"/>
  <c r="ET33" i="15"/>
  <c r="EV33" i="15"/>
  <c r="BO34" i="15"/>
  <c r="DE34" i="15"/>
  <c r="DG34" i="15"/>
  <c r="DI34" i="15"/>
  <c r="ER34" i="15"/>
  <c r="ET34" i="15"/>
  <c r="EV34" i="15"/>
  <c r="BO35" i="15"/>
  <c r="DE35" i="15"/>
  <c r="DG35" i="15"/>
  <c r="DI35" i="15"/>
  <c r="ER35" i="15"/>
  <c r="ET35" i="15"/>
  <c r="EV35" i="15"/>
  <c r="BO36" i="15"/>
  <c r="DE36" i="15"/>
  <c r="DG36" i="15"/>
  <c r="DI36" i="15"/>
  <c r="ER36" i="15"/>
  <c r="ET36" i="15"/>
  <c r="EV36" i="15"/>
  <c r="BO37" i="15"/>
  <c r="DE37" i="15"/>
  <c r="DG37" i="15"/>
  <c r="DI37" i="15"/>
  <c r="ER37" i="15"/>
  <c r="ET37" i="15"/>
  <c r="EV37" i="15"/>
  <c r="BO38" i="15"/>
  <c r="DE38" i="15"/>
  <c r="DG38" i="15"/>
  <c r="DI38" i="15"/>
  <c r="ER38" i="15"/>
  <c r="ET38" i="15"/>
  <c r="EV38" i="15"/>
  <c r="BO39" i="15"/>
  <c r="DE39" i="15"/>
  <c r="DG39" i="15"/>
  <c r="DI39" i="15"/>
  <c r="ER39" i="15"/>
  <c r="ET39" i="15"/>
  <c r="EV39" i="15"/>
  <c r="BO40" i="15"/>
  <c r="DE40" i="15"/>
  <c r="DG40" i="15"/>
  <c r="DI40" i="15"/>
  <c r="ER40" i="15"/>
  <c r="ET40" i="15"/>
  <c r="EV40" i="15"/>
  <c r="BO41" i="15"/>
  <c r="DE41" i="15"/>
  <c r="DG41" i="15"/>
  <c r="DI41" i="15"/>
  <c r="ER41" i="15"/>
  <c r="ET41" i="15"/>
  <c r="EV41" i="15"/>
  <c r="BO42" i="15"/>
  <c r="DE42" i="15"/>
  <c r="DG42" i="15"/>
  <c r="DI42" i="15"/>
  <c r="ER42" i="15"/>
  <c r="ET42" i="15"/>
  <c r="EV42" i="15"/>
  <c r="BO43" i="15"/>
  <c r="DE43" i="15"/>
  <c r="DG43" i="15"/>
  <c r="DI43" i="15"/>
  <c r="ER43" i="15"/>
  <c r="ET43" i="15"/>
  <c r="EV43" i="15"/>
  <c r="BO44" i="15"/>
  <c r="DE44" i="15"/>
  <c r="DG44" i="15"/>
  <c r="DI44" i="15"/>
  <c r="ER44" i="15"/>
  <c r="ET44" i="15"/>
  <c r="EV44" i="15"/>
  <c r="BO45" i="15"/>
  <c r="DE45" i="15"/>
  <c r="DG45" i="15"/>
  <c r="DI45" i="15"/>
  <c r="ER45" i="15"/>
  <c r="ET45" i="15"/>
  <c r="EV45" i="15"/>
  <c r="BO46" i="15"/>
  <c r="DE46" i="15"/>
  <c r="DG46" i="15"/>
  <c r="DI46" i="15"/>
  <c r="ER46" i="15"/>
  <c r="ET46" i="15"/>
  <c r="EV46" i="15"/>
  <c r="BO47" i="15"/>
  <c r="DE47" i="15"/>
  <c r="DG47" i="15"/>
  <c r="DI47" i="15"/>
  <c r="ER47" i="15"/>
  <c r="ET47" i="15"/>
  <c r="EV47" i="15"/>
  <c r="BO48" i="15"/>
  <c r="DE48" i="15"/>
  <c r="DG48" i="15"/>
  <c r="DI48" i="15"/>
  <c r="ER48" i="15"/>
  <c r="ET48" i="15"/>
  <c r="EV48" i="15"/>
  <c r="BO49" i="15"/>
  <c r="DE49" i="15"/>
  <c r="DG49" i="15"/>
  <c r="DI49" i="15"/>
  <c r="ER49" i="15"/>
  <c r="ET49" i="15"/>
  <c r="EV49" i="15"/>
  <c r="BO50" i="15"/>
  <c r="DE50" i="15"/>
  <c r="DG50" i="15"/>
  <c r="DI50" i="15"/>
  <c r="ER50" i="15"/>
  <c r="ET50" i="15"/>
  <c r="EV50" i="15"/>
  <c r="BO51" i="15"/>
  <c r="DE51" i="15"/>
  <c r="DG51" i="15"/>
  <c r="DI51" i="15"/>
  <c r="ER51" i="15"/>
  <c r="ET51" i="15"/>
  <c r="EV51" i="15"/>
  <c r="EX52" i="15"/>
  <c r="EV52" i="15"/>
  <c r="ET52" i="15"/>
  <c r="ER52" i="15"/>
  <c r="BO52" i="15"/>
  <c r="DE52" i="15"/>
  <c r="DG52" i="15"/>
  <c r="DI52" i="15"/>
  <c r="ES52" i="15"/>
  <c r="EW52" i="15"/>
  <c r="BO53" i="15"/>
  <c r="DE53" i="15"/>
  <c r="DG53" i="15"/>
  <c r="DI53" i="15"/>
  <c r="ER53" i="15"/>
  <c r="ET53" i="15"/>
  <c r="EV53" i="15"/>
  <c r="EX53" i="15"/>
  <c r="BO54" i="15"/>
  <c r="DE54" i="15"/>
  <c r="DG54" i="15"/>
  <c r="DI54" i="15"/>
  <c r="ER54" i="15"/>
  <c r="ET54" i="15"/>
  <c r="EV54" i="15"/>
  <c r="EX54" i="15"/>
  <c r="BO55" i="15"/>
  <c r="DE55" i="15"/>
  <c r="DG55" i="15"/>
  <c r="DI55" i="15"/>
  <c r="ER55" i="15"/>
  <c r="ET55" i="15"/>
  <c r="EV55" i="15"/>
  <c r="EX55" i="15"/>
  <c r="BO56" i="15"/>
  <c r="DE56" i="15"/>
  <c r="DG56" i="15"/>
  <c r="DI56" i="15"/>
  <c r="ER56" i="15"/>
  <c r="ET56" i="15"/>
  <c r="EV56" i="15"/>
  <c r="EX56" i="15"/>
  <c r="BO57" i="15"/>
  <c r="DE57" i="15"/>
  <c r="DG57" i="15"/>
  <c r="DI57" i="15"/>
  <c r="ER57" i="15"/>
  <c r="ET57" i="15"/>
  <c r="EV57" i="15"/>
  <c r="EX57" i="15"/>
  <c r="BO58" i="15"/>
  <c r="DE58" i="15"/>
  <c r="DG58" i="15"/>
  <c r="DI58" i="15"/>
  <c r="ER58" i="15"/>
  <c r="ET58" i="15"/>
  <c r="EV58" i="15"/>
  <c r="EX58" i="15"/>
  <c r="BO59" i="15"/>
  <c r="DE59" i="15"/>
  <c r="DG59" i="15"/>
  <c r="DI59" i="15"/>
  <c r="ER59" i="15"/>
  <c r="ET59" i="15"/>
  <c r="EV59" i="15"/>
  <c r="EX59" i="15"/>
  <c r="BO60" i="15"/>
  <c r="DE60" i="15"/>
  <c r="DG60" i="15"/>
  <c r="DI60" i="15"/>
  <c r="ER60" i="15"/>
  <c r="ET60" i="15"/>
  <c r="EV60" i="15"/>
  <c r="EX60" i="15"/>
  <c r="BO61" i="15"/>
  <c r="DE61" i="15"/>
  <c r="DG61" i="15"/>
  <c r="DI61" i="15"/>
  <c r="ER61" i="15"/>
  <c r="ET61" i="15"/>
  <c r="EV61" i="15"/>
  <c r="EX61" i="15"/>
  <c r="BO62" i="15"/>
  <c r="DE62" i="15"/>
  <c r="DG62" i="15"/>
  <c r="DI62" i="15"/>
  <c r="ER62" i="15"/>
  <c r="ET62" i="15"/>
  <c r="EV62" i="15"/>
  <c r="EX62" i="15"/>
  <c r="BO63" i="15"/>
  <c r="DE63" i="15"/>
  <c r="DG63" i="15"/>
  <c r="DI63" i="15"/>
  <c r="ER63" i="15"/>
  <c r="ET63" i="15"/>
  <c r="EV63" i="15"/>
  <c r="EX63" i="15"/>
  <c r="BO64" i="15"/>
  <c r="DE64" i="15"/>
  <c r="DG64" i="15"/>
  <c r="DI64" i="15"/>
  <c r="ER64" i="15"/>
  <c r="ET64" i="15"/>
  <c r="EV64" i="15"/>
  <c r="EX64" i="15"/>
  <c r="BO65" i="15"/>
  <c r="DE65" i="15"/>
  <c r="DG65" i="15"/>
  <c r="DI65" i="15"/>
  <c r="ER65" i="15"/>
  <c r="ET65" i="15"/>
  <c r="EV65" i="15"/>
  <c r="EX65" i="15"/>
  <c r="BO66" i="15"/>
  <c r="DE66" i="15"/>
  <c r="DG66" i="15"/>
  <c r="DI66" i="15"/>
  <c r="ER66" i="15"/>
  <c r="ET66" i="15"/>
  <c r="EV66" i="15"/>
  <c r="EX66" i="15"/>
  <c r="BO67" i="15"/>
  <c r="DE67" i="15"/>
  <c r="DG67" i="15"/>
  <c r="DI67" i="15"/>
  <c r="ER67" i="15"/>
  <c r="ET67" i="15"/>
  <c r="EV67" i="15"/>
  <c r="EX67" i="15"/>
  <c r="BO68" i="15"/>
  <c r="DE68" i="15"/>
  <c r="DG68" i="15"/>
  <c r="DI68" i="15"/>
  <c r="ER68" i="15"/>
  <c r="ET68" i="15"/>
  <c r="EV68" i="15"/>
  <c r="EX68" i="15"/>
  <c r="BO69" i="15"/>
  <c r="DE69" i="15"/>
  <c r="DG69" i="15"/>
  <c r="DI69" i="15"/>
  <c r="ER69" i="15"/>
  <c r="ET69" i="15"/>
  <c r="EV69" i="15"/>
  <c r="EX69" i="15"/>
  <c r="BO70" i="15"/>
  <c r="DE70" i="15"/>
  <c r="DG70" i="15"/>
  <c r="DI70" i="15"/>
  <c r="ER70" i="15"/>
  <c r="ET70" i="15"/>
  <c r="EV70" i="15"/>
  <c r="EX70" i="15"/>
  <c r="BO71" i="15"/>
  <c r="DE71" i="15"/>
  <c r="DG71" i="15"/>
  <c r="DI71" i="15"/>
  <c r="ER71" i="15"/>
  <c r="ET71" i="15"/>
  <c r="EV71" i="15"/>
  <c r="EX71" i="15"/>
  <c r="BO72" i="15"/>
  <c r="DE72" i="15"/>
  <c r="DG72" i="15"/>
  <c r="DI72" i="15"/>
  <c r="ER72" i="15"/>
  <c r="ET72" i="15"/>
  <c r="EV72" i="15"/>
  <c r="EX72" i="15"/>
  <c r="BO73" i="15"/>
  <c r="DE73" i="15"/>
  <c r="DG73" i="15"/>
  <c r="DI73" i="15"/>
  <c r="ER73" i="15"/>
  <c r="ET73" i="15"/>
  <c r="EV73" i="15"/>
  <c r="EX73" i="15"/>
  <c r="BO74" i="15"/>
  <c r="DE74" i="15"/>
  <c r="DG74" i="15"/>
  <c r="DI74" i="15"/>
  <c r="ER74" i="15"/>
  <c r="ET74" i="15"/>
  <c r="EV74" i="15"/>
  <c r="EX74" i="15"/>
  <c r="BO75" i="15"/>
  <c r="DE75" i="15"/>
  <c r="DG75" i="15"/>
  <c r="DI75" i="15"/>
  <c r="ER75" i="15"/>
  <c r="ET75" i="15"/>
  <c r="EV75" i="15"/>
  <c r="EX75" i="15"/>
  <c r="BO76" i="15"/>
  <c r="DE76" i="15"/>
  <c r="DG76" i="15"/>
  <c r="DI76" i="15"/>
  <c r="ER76" i="15"/>
  <c r="ET76" i="15"/>
  <c r="EV76" i="15"/>
  <c r="EX76" i="15"/>
  <c r="BO77" i="15"/>
  <c r="DE77" i="15"/>
  <c r="DG77" i="15"/>
  <c r="DI77" i="15"/>
  <c r="ER77" i="15"/>
  <c r="ET77" i="15"/>
  <c r="EV77" i="15"/>
  <c r="EX77" i="15"/>
  <c r="EX78" i="15"/>
  <c r="EV78" i="15"/>
  <c r="ET78" i="15"/>
  <c r="ER78" i="15"/>
  <c r="BO78" i="15"/>
  <c r="DE78" i="15"/>
  <c r="DG78" i="15"/>
  <c r="DI78" i="15"/>
  <c r="ES78" i="15"/>
  <c r="EW78" i="15"/>
  <c r="EU79" i="15"/>
  <c r="EY79" i="15"/>
  <c r="EY80" i="15"/>
  <c r="EW80" i="15"/>
  <c r="EU80" i="15"/>
  <c r="ES80" i="15"/>
  <c r="DH80" i="15"/>
  <c r="DF80" i="15"/>
  <c r="BQ80" i="15"/>
  <c r="BR80" i="15" s="1"/>
  <c r="FC80" i="15" s="1"/>
  <c r="ES53" i="15"/>
  <c r="EU53" i="15"/>
  <c r="EW53" i="15"/>
  <c r="DF54" i="15"/>
  <c r="ES54" i="15"/>
  <c r="EU54" i="15"/>
  <c r="EW54" i="15"/>
  <c r="DF55" i="15"/>
  <c r="ES55" i="15"/>
  <c r="EU55" i="15"/>
  <c r="EW55" i="15"/>
  <c r="DF56" i="15"/>
  <c r="ES56" i="15"/>
  <c r="EU56" i="15"/>
  <c r="EW56" i="15"/>
  <c r="DF57" i="15"/>
  <c r="ES57" i="15"/>
  <c r="EU57" i="15"/>
  <c r="EW57" i="15"/>
  <c r="DF58" i="15"/>
  <c r="ES58" i="15"/>
  <c r="EU58" i="15"/>
  <c r="EW58" i="15"/>
  <c r="DF59" i="15"/>
  <c r="ES59" i="15"/>
  <c r="EU59" i="15"/>
  <c r="EW59" i="15"/>
  <c r="DF60" i="15"/>
  <c r="ES60" i="15"/>
  <c r="EU60" i="15"/>
  <c r="EW60" i="15"/>
  <c r="DF61" i="15"/>
  <c r="ES61" i="15"/>
  <c r="EU61" i="15"/>
  <c r="EW61" i="15"/>
  <c r="DF62" i="15"/>
  <c r="ES62" i="15"/>
  <c r="EU62" i="15"/>
  <c r="EW62" i="15"/>
  <c r="DF63" i="15"/>
  <c r="DH63" i="15"/>
  <c r="ES63" i="15"/>
  <c r="EU63" i="15"/>
  <c r="EW63" i="15"/>
  <c r="DF64" i="15"/>
  <c r="DH64" i="15"/>
  <c r="ES64" i="15"/>
  <c r="EU64" i="15"/>
  <c r="EW64" i="15"/>
  <c r="DF65" i="15"/>
  <c r="DH65" i="15"/>
  <c r="ES65" i="15"/>
  <c r="EU65" i="15"/>
  <c r="EW65" i="15"/>
  <c r="DF66" i="15"/>
  <c r="DH66" i="15"/>
  <c r="ES66" i="15"/>
  <c r="EU66" i="15"/>
  <c r="EW66" i="15"/>
  <c r="DF67" i="15"/>
  <c r="DH67" i="15"/>
  <c r="ES67" i="15"/>
  <c r="EU67" i="15"/>
  <c r="EW67" i="15"/>
  <c r="DF68" i="15"/>
  <c r="DH68" i="15"/>
  <c r="ES68" i="15"/>
  <c r="EU68" i="15"/>
  <c r="EW68" i="15"/>
  <c r="DF69" i="15"/>
  <c r="DH69" i="15"/>
  <c r="ES69" i="15"/>
  <c r="EU69" i="15"/>
  <c r="EW69" i="15"/>
  <c r="DF70" i="15"/>
  <c r="DH70" i="15"/>
  <c r="ES70" i="15"/>
  <c r="EU70" i="15"/>
  <c r="EW70" i="15"/>
  <c r="DF71" i="15"/>
  <c r="DH71" i="15"/>
  <c r="ES71" i="15"/>
  <c r="EU71" i="15"/>
  <c r="EW71" i="15"/>
  <c r="DF72" i="15"/>
  <c r="DH72" i="15"/>
  <c r="ES72" i="15"/>
  <c r="EU72" i="15"/>
  <c r="EW72" i="15"/>
  <c r="DF73" i="15"/>
  <c r="DH73" i="15"/>
  <c r="ES73" i="15"/>
  <c r="EU73" i="15"/>
  <c r="EW73" i="15"/>
  <c r="DF74" i="15"/>
  <c r="DH74" i="15"/>
  <c r="ES74" i="15"/>
  <c r="EU74" i="15"/>
  <c r="EW74" i="15"/>
  <c r="DF75" i="15"/>
  <c r="DH75" i="15"/>
  <c r="ES75" i="15"/>
  <c r="EU75" i="15"/>
  <c r="EW75" i="15"/>
  <c r="DF76" i="15"/>
  <c r="DH76" i="15"/>
  <c r="ES76" i="15"/>
  <c r="EU76" i="15"/>
  <c r="EW76" i="15"/>
  <c r="DF77" i="15"/>
  <c r="DH77" i="15"/>
  <c r="ES77" i="15"/>
  <c r="EU77" i="15"/>
  <c r="EW77" i="15"/>
  <c r="DF78" i="15"/>
  <c r="DH78" i="15"/>
  <c r="EU78" i="15"/>
  <c r="EY78" i="15"/>
  <c r="BQ79" i="15"/>
  <c r="BR79" i="15" s="1"/>
  <c r="FC79" i="15" s="1"/>
  <c r="DH79" i="15"/>
  <c r="ES79" i="15"/>
  <c r="EX80" i="15"/>
  <c r="DF81" i="15"/>
  <c r="DH81" i="15"/>
  <c r="ES81" i="15"/>
  <c r="EU81" i="15"/>
  <c r="EW81" i="15"/>
  <c r="DF82" i="15"/>
  <c r="DH82" i="15"/>
  <c r="ES82" i="15"/>
  <c r="EU82" i="15"/>
  <c r="EW82" i="15"/>
  <c r="DF83" i="15"/>
  <c r="DH83" i="15"/>
  <c r="ES83" i="15"/>
  <c r="EU83" i="15"/>
  <c r="EW83" i="15"/>
  <c r="DF84" i="15"/>
  <c r="DH84" i="15"/>
  <c r="ES84" i="15"/>
  <c r="EU84" i="15"/>
  <c r="EW84" i="15"/>
  <c r="DF85" i="15"/>
  <c r="DH85" i="15"/>
  <c r="ES85" i="15"/>
  <c r="EU85" i="15"/>
  <c r="EW85" i="15"/>
  <c r="DF86" i="15"/>
  <c r="DH86" i="15"/>
  <c r="EU86" i="15"/>
  <c r="EW86" i="15"/>
  <c r="EY86" i="15"/>
  <c r="DF87" i="15"/>
  <c r="ES87" i="15"/>
  <c r="EU87" i="15"/>
  <c r="EW87" i="15"/>
  <c r="EY87" i="15"/>
  <c r="DF88" i="15"/>
  <c r="ES88" i="15"/>
  <c r="EU88" i="15"/>
  <c r="EW88" i="15"/>
  <c r="EY88" i="15"/>
  <c r="DF89" i="15"/>
  <c r="ES89" i="15"/>
  <c r="EU89" i="15"/>
  <c r="EW89" i="15"/>
  <c r="EY89" i="15"/>
  <c r="DF90" i="15"/>
  <c r="ES90" i="15"/>
  <c r="EU90" i="15"/>
  <c r="EW90" i="15"/>
  <c r="EY90" i="15"/>
  <c r="DF91" i="15"/>
  <c r="ES91" i="15"/>
  <c r="EU91" i="15"/>
  <c r="EW91" i="15"/>
  <c r="EY91" i="15"/>
  <c r="DF92" i="15"/>
  <c r="ES92" i="15"/>
  <c r="EU92" i="15"/>
  <c r="EW92" i="15"/>
  <c r="EY92" i="15"/>
  <c r="DF93" i="15"/>
  <c r="ES93" i="15"/>
  <c r="EU93" i="15"/>
  <c r="EW93" i="15"/>
  <c r="EY93" i="15"/>
  <c r="DF94" i="15"/>
  <c r="ES94" i="15"/>
  <c r="EU94" i="15"/>
  <c r="EW94" i="15"/>
  <c r="EY94" i="15"/>
  <c r="DF95" i="15"/>
  <c r="ES95" i="15"/>
  <c r="EU95" i="15"/>
  <c r="EW95" i="15"/>
  <c r="EY95" i="15"/>
  <c r="BO79" i="15"/>
  <c r="DE79" i="15"/>
  <c r="DG79" i="15"/>
  <c r="DI79" i="15"/>
  <c r="ER79" i="15"/>
  <c r="ET79" i="15"/>
  <c r="EV79" i="15"/>
  <c r="BO80" i="15"/>
  <c r="DE80" i="15"/>
  <c r="DG80" i="15"/>
  <c r="DI80" i="15"/>
  <c r="ER80" i="15"/>
  <c r="ET80" i="15"/>
  <c r="EV80" i="15"/>
  <c r="BO81" i="15"/>
  <c r="DE81" i="15"/>
  <c r="DG81" i="15"/>
  <c r="DI81" i="15"/>
  <c r="ER81" i="15"/>
  <c r="ET81" i="15"/>
  <c r="EV81" i="15"/>
  <c r="BO82" i="15"/>
  <c r="DE82" i="15"/>
  <c r="DG82" i="15"/>
  <c r="DI82" i="15"/>
  <c r="ER82" i="15"/>
  <c r="ET82" i="15"/>
  <c r="EV82" i="15"/>
  <c r="BO83" i="15"/>
  <c r="DE83" i="15"/>
  <c r="DG83" i="15"/>
  <c r="DI83" i="15"/>
  <c r="ER83" i="15"/>
  <c r="ET83" i="15"/>
  <c r="EV83" i="15"/>
  <c r="BO84" i="15"/>
  <c r="DE84" i="15"/>
  <c r="DG84" i="15"/>
  <c r="DI84" i="15"/>
  <c r="ER84" i="15"/>
  <c r="ET84" i="15"/>
  <c r="EV84" i="15"/>
  <c r="BO85" i="15"/>
  <c r="DE85" i="15"/>
  <c r="DG85" i="15"/>
  <c r="DI85" i="15"/>
  <c r="ER85" i="15"/>
  <c r="ET85" i="15"/>
  <c r="EV85" i="15"/>
  <c r="BO86" i="15"/>
  <c r="DE86" i="15"/>
  <c r="DG86" i="15"/>
  <c r="DI86" i="15"/>
  <c r="ER86" i="15"/>
  <c r="ET86" i="15"/>
  <c r="EV86" i="15"/>
  <c r="BO87" i="15"/>
  <c r="DE87" i="15"/>
  <c r="DG87" i="15"/>
  <c r="DI87" i="15"/>
  <c r="ER87" i="15"/>
  <c r="ET87" i="15"/>
  <c r="EV87" i="15"/>
  <c r="BO88" i="15"/>
  <c r="DE88" i="15"/>
  <c r="DG88" i="15"/>
  <c r="DI88" i="15"/>
  <c r="ER88" i="15"/>
  <c r="ET88" i="15"/>
  <c r="EV88" i="15"/>
  <c r="BO89" i="15"/>
  <c r="DE89" i="15"/>
  <c r="DG89" i="15"/>
  <c r="DI89" i="15"/>
  <c r="ER89" i="15"/>
  <c r="ET89" i="15"/>
  <c r="EV89" i="15"/>
  <c r="BO90" i="15"/>
  <c r="DE90" i="15"/>
  <c r="DG90" i="15"/>
  <c r="DI90" i="15"/>
  <c r="ER90" i="15"/>
  <c r="ET90" i="15"/>
  <c r="EV90" i="15"/>
  <c r="BO91" i="15"/>
  <c r="DE91" i="15"/>
  <c r="DG91" i="15"/>
  <c r="DI91" i="15"/>
  <c r="ER91" i="15"/>
  <c r="ET91" i="15"/>
  <c r="EV91" i="15"/>
  <c r="BO92" i="15"/>
  <c r="DE92" i="15"/>
  <c r="DG92" i="15"/>
  <c r="DI92" i="15"/>
  <c r="ER92" i="15"/>
  <c r="ET92" i="15"/>
  <c r="EV92" i="15"/>
  <c r="BO93" i="15"/>
  <c r="DE93" i="15"/>
  <c r="DG93" i="15"/>
  <c r="DI93" i="15"/>
  <c r="ER93" i="15"/>
  <c r="ET93" i="15"/>
  <c r="EV93" i="15"/>
  <c r="BO94" i="15"/>
  <c r="DE94" i="15"/>
  <c r="DG94" i="15"/>
  <c r="DI94" i="15"/>
  <c r="ER94" i="15"/>
  <c r="ET94" i="15"/>
  <c r="EV94" i="15"/>
  <c r="BO95" i="15"/>
  <c r="DE95" i="15"/>
  <c r="DG95" i="15"/>
  <c r="DI95" i="15"/>
  <c r="ER95" i="15"/>
  <c r="ET95" i="15"/>
  <c r="EV95" i="15"/>
  <c r="EX96" i="15"/>
  <c r="EV96" i="15"/>
  <c r="ET96" i="15"/>
  <c r="ER96" i="15"/>
  <c r="DI96" i="15"/>
  <c r="DG96" i="15"/>
  <c r="EY96" i="15"/>
  <c r="EW96" i="15"/>
  <c r="EU96" i="15"/>
  <c r="ES96" i="15"/>
  <c r="BO96" i="15"/>
  <c r="DE96" i="15"/>
  <c r="DH96" i="15"/>
  <c r="DF97" i="15"/>
  <c r="DH97" i="15"/>
  <c r="ES97" i="15"/>
  <c r="EU97" i="15"/>
  <c r="EW97" i="15"/>
  <c r="EY97" i="15"/>
  <c r="DF98" i="15"/>
  <c r="DH98" i="15"/>
  <c r="ES98" i="15"/>
  <c r="EU98" i="15"/>
  <c r="EW98" i="15"/>
  <c r="EY98" i="15"/>
  <c r="DF99" i="15"/>
  <c r="DH99" i="15"/>
  <c r="ES99" i="15"/>
  <c r="EU99" i="15"/>
  <c r="EW99" i="15"/>
  <c r="EY99" i="15"/>
  <c r="DF100" i="15"/>
  <c r="DH100" i="15"/>
  <c r="ES100" i="15"/>
  <c r="EU100" i="15"/>
  <c r="EW100" i="15"/>
  <c r="EY100" i="15"/>
  <c r="DF101" i="15"/>
  <c r="DH101" i="15"/>
  <c r="ES101" i="15"/>
  <c r="EU101" i="15"/>
  <c r="EW101" i="15"/>
  <c r="EY101" i="15"/>
  <c r="DF102" i="15"/>
  <c r="DH102" i="15"/>
  <c r="ES102" i="15"/>
  <c r="EU102" i="15"/>
  <c r="EW102" i="15"/>
  <c r="EY102" i="15"/>
  <c r="DF103" i="15"/>
  <c r="DH103" i="15"/>
  <c r="ES103" i="15"/>
  <c r="EU103" i="15"/>
  <c r="EW103" i="15"/>
  <c r="EY103" i="15"/>
  <c r="AW132" i="15"/>
  <c r="AW134" i="15"/>
  <c r="AW138" i="15"/>
  <c r="AW140" i="15"/>
  <c r="AW142" i="15"/>
  <c r="BO97" i="15"/>
  <c r="DE97" i="15"/>
  <c r="DG97" i="15"/>
  <c r="DI97" i="15"/>
  <c r="ER97" i="15"/>
  <c r="ET97" i="15"/>
  <c r="EV97" i="15"/>
  <c r="BO98" i="15"/>
  <c r="DE98" i="15"/>
  <c r="DG98" i="15"/>
  <c r="DI98" i="15"/>
  <c r="ER98" i="15"/>
  <c r="ET98" i="15"/>
  <c r="EV98" i="15"/>
  <c r="BO99" i="15"/>
  <c r="DE99" i="15"/>
  <c r="DG99" i="15"/>
  <c r="DI99" i="15"/>
  <c r="ER99" i="15"/>
  <c r="ET99" i="15"/>
  <c r="EV99" i="15"/>
  <c r="BO100" i="15"/>
  <c r="DE100" i="15"/>
  <c r="DG100" i="15"/>
  <c r="DI100" i="15"/>
  <c r="ER100" i="15"/>
  <c r="ET100" i="15"/>
  <c r="EV100" i="15"/>
  <c r="BO101" i="15"/>
  <c r="DE101" i="15"/>
  <c r="DG101" i="15"/>
  <c r="DI101" i="15"/>
  <c r="ER101" i="15"/>
  <c r="ET101" i="15"/>
  <c r="EV101" i="15"/>
  <c r="BO102" i="15"/>
  <c r="DE102" i="15"/>
  <c r="DG102" i="15"/>
  <c r="DI102" i="15"/>
  <c r="ER102" i="15"/>
  <c r="ET102" i="15"/>
  <c r="EV102" i="15"/>
  <c r="BO103" i="15"/>
  <c r="DE103" i="15"/>
  <c r="DG103" i="15"/>
  <c r="DI103" i="15"/>
  <c r="ER103" i="15"/>
  <c r="ET103" i="15"/>
  <c r="EV103" i="15"/>
  <c r="H147" i="15"/>
  <c r="H149" i="15" s="1"/>
  <c r="H144" i="15"/>
  <c r="H145" i="15" s="1"/>
  <c r="J147" i="15"/>
  <c r="J149" i="15" s="1"/>
  <c r="J144" i="15"/>
  <c r="J145" i="15" s="1"/>
  <c r="L147" i="15"/>
  <c r="L149" i="15" s="1"/>
  <c r="L144" i="15"/>
  <c r="L145" i="15" s="1"/>
  <c r="N147" i="15"/>
  <c r="N149" i="15" s="1"/>
  <c r="N144" i="15"/>
  <c r="N145" i="15" s="1"/>
  <c r="P147" i="15"/>
  <c r="P149" i="15" s="1"/>
  <c r="P144" i="15"/>
  <c r="P145" i="15" s="1"/>
  <c r="R147" i="15"/>
  <c r="R149" i="15" s="1"/>
  <c r="R144" i="15"/>
  <c r="R145" i="15" s="1"/>
  <c r="T147" i="15"/>
  <c r="T149" i="15" s="1"/>
  <c r="T144" i="15"/>
  <c r="T145" i="15" s="1"/>
  <c r="AW129" i="15"/>
  <c r="AW133" i="15"/>
  <c r="AW135" i="15"/>
  <c r="AW137" i="15"/>
  <c r="AW143" i="15"/>
  <c r="G146" i="15"/>
  <c r="I146" i="15"/>
  <c r="K146" i="15"/>
  <c r="M146" i="15"/>
  <c r="O146" i="15"/>
  <c r="Q146" i="15"/>
  <c r="S146" i="15"/>
  <c r="U146" i="15"/>
  <c r="W146" i="15"/>
  <c r="Y146" i="15"/>
  <c r="AA146" i="15"/>
  <c r="AC146" i="15"/>
  <c r="AE146" i="15"/>
  <c r="AG146" i="15"/>
  <c r="AI146" i="15"/>
  <c r="AK146" i="15"/>
  <c r="AM146" i="15"/>
  <c r="AO146" i="15"/>
  <c r="AQ146" i="15"/>
  <c r="AS146" i="15"/>
  <c r="AU146" i="15"/>
  <c r="V144" i="15"/>
  <c r="V145" i="15" s="1"/>
  <c r="X144" i="15"/>
  <c r="X145" i="15" s="1"/>
  <c r="Z144" i="15"/>
  <c r="Z145" i="15" s="1"/>
  <c r="AB144" i="15"/>
  <c r="AB145" i="15" s="1"/>
  <c r="AD144" i="15"/>
  <c r="AD145" i="15" s="1"/>
  <c r="AF144" i="15"/>
  <c r="AF145" i="15" s="1"/>
  <c r="AH144" i="15"/>
  <c r="AH145" i="15" s="1"/>
  <c r="AJ144" i="15"/>
  <c r="AJ145" i="15" s="1"/>
  <c r="AL144" i="15"/>
  <c r="AL145" i="15" s="1"/>
  <c r="AN144" i="15"/>
  <c r="AN145" i="15" s="1"/>
  <c r="AP144" i="15"/>
  <c r="AP145" i="15" s="1"/>
  <c r="AR144" i="15"/>
  <c r="AR145" i="15" s="1"/>
  <c r="AT144" i="15"/>
  <c r="AT145" i="15" s="1"/>
  <c r="AV128" i="15"/>
  <c r="AV139" i="15"/>
  <c r="AW139" i="15" s="1"/>
  <c r="G144" i="15"/>
  <c r="G145" i="15" s="1"/>
  <c r="I144" i="15"/>
  <c r="I145" i="15" s="1"/>
  <c r="K144" i="15"/>
  <c r="K145" i="15" s="1"/>
  <c r="M144" i="15"/>
  <c r="M145" i="15" s="1"/>
  <c r="O144" i="15"/>
  <c r="O145" i="15" s="1"/>
  <c r="Q144" i="15"/>
  <c r="Q145" i="15" s="1"/>
  <c r="S144" i="15"/>
  <c r="S145" i="15" s="1"/>
  <c r="U144" i="15"/>
  <c r="U145" i="15" s="1"/>
  <c r="W144" i="15"/>
  <c r="W145" i="15" s="1"/>
  <c r="Y144" i="15"/>
  <c r="Y145" i="15" s="1"/>
  <c r="AA144" i="15"/>
  <c r="AA145" i="15" s="1"/>
  <c r="AC144" i="15"/>
  <c r="AC145" i="15" s="1"/>
  <c r="AE144" i="15"/>
  <c r="AE145" i="15" s="1"/>
  <c r="AG144" i="15"/>
  <c r="AG145" i="15" s="1"/>
  <c r="AI144" i="15"/>
  <c r="AI145" i="15" s="1"/>
  <c r="AK144" i="15"/>
  <c r="AK145" i="15" s="1"/>
  <c r="AM144" i="15"/>
  <c r="AM145" i="15" s="1"/>
  <c r="AO144" i="15"/>
  <c r="AO145" i="15" s="1"/>
  <c r="AQ144" i="15"/>
  <c r="AQ145" i="15" s="1"/>
  <c r="AS144" i="15"/>
  <c r="AS145" i="15" s="1"/>
  <c r="AU144" i="15"/>
  <c r="AU145" i="15" s="1"/>
  <c r="BP101" i="15" l="1"/>
  <c r="FE101" i="15"/>
  <c r="BP97" i="15"/>
  <c r="FE97" i="15"/>
  <c r="BP96" i="15"/>
  <c r="FE96" i="15"/>
  <c r="BP94" i="15"/>
  <c r="FE94" i="15"/>
  <c r="BP92" i="15"/>
  <c r="FE92" i="15"/>
  <c r="BP90" i="15"/>
  <c r="FE90" i="15"/>
  <c r="BP88" i="15"/>
  <c r="FE88" i="15"/>
  <c r="BP86" i="15"/>
  <c r="FE86" i="15"/>
  <c r="BP84" i="15"/>
  <c r="FE84" i="15"/>
  <c r="BP82" i="15"/>
  <c r="FE82" i="15"/>
  <c r="BP80" i="15"/>
  <c r="FE80" i="15"/>
  <c r="BP51" i="15"/>
  <c r="FE51" i="15"/>
  <c r="BP49" i="15"/>
  <c r="FE49" i="15"/>
  <c r="BP47" i="15"/>
  <c r="FE47" i="15"/>
  <c r="BP45" i="15"/>
  <c r="FE45" i="15"/>
  <c r="BP43" i="15"/>
  <c r="FE43" i="15"/>
  <c r="BP41" i="15"/>
  <c r="FE41" i="15"/>
  <c r="BP39" i="15"/>
  <c r="FE39" i="15"/>
  <c r="BP37" i="15"/>
  <c r="FE37" i="15"/>
  <c r="BP35" i="15"/>
  <c r="FE35" i="15"/>
  <c r="BP33" i="15"/>
  <c r="FE33" i="15"/>
  <c r="BP31" i="15"/>
  <c r="FE31" i="15"/>
  <c r="BP29" i="15"/>
  <c r="FE29" i="15"/>
  <c r="BP28" i="15"/>
  <c r="FE28" i="15"/>
  <c r="BP27" i="15"/>
  <c r="FE27" i="15"/>
  <c r="BP25" i="15"/>
  <c r="FE25" i="15"/>
  <c r="BP23" i="15"/>
  <c r="FE23" i="15"/>
  <c r="BP21" i="15"/>
  <c r="FE21" i="15"/>
  <c r="BP19" i="15"/>
  <c r="FE19" i="15"/>
  <c r="BP15" i="15"/>
  <c r="FE15" i="15"/>
  <c r="BP125" i="15"/>
  <c r="FE125" i="15"/>
  <c r="BP123" i="15"/>
  <c r="FE123" i="15"/>
  <c r="BP121" i="15"/>
  <c r="FE121" i="15"/>
  <c r="BP117" i="15"/>
  <c r="FE117" i="15"/>
  <c r="BP116" i="15"/>
  <c r="FE116" i="15"/>
  <c r="BP113" i="15"/>
  <c r="FE113" i="15"/>
  <c r="BP112" i="15"/>
  <c r="FE112" i="15"/>
  <c r="BP124" i="15"/>
  <c r="FE124" i="15"/>
  <c r="BP109" i="15"/>
  <c r="FE109" i="15"/>
  <c r="BP106" i="15"/>
  <c r="FE106" i="15"/>
  <c r="BP105" i="15"/>
  <c r="FE105" i="15"/>
  <c r="BP103" i="15"/>
  <c r="FE103" i="15"/>
  <c r="BP99" i="15"/>
  <c r="FE99" i="15"/>
  <c r="BP102" i="15"/>
  <c r="FE102" i="15"/>
  <c r="BP100" i="15"/>
  <c r="FE100" i="15"/>
  <c r="BP98" i="15"/>
  <c r="FE98" i="15"/>
  <c r="BP95" i="15"/>
  <c r="FE95" i="15"/>
  <c r="BP93" i="15"/>
  <c r="FE93" i="15"/>
  <c r="BP91" i="15"/>
  <c r="FE91" i="15"/>
  <c r="BP89" i="15"/>
  <c r="FE89" i="15"/>
  <c r="BP87" i="15"/>
  <c r="FE87" i="15"/>
  <c r="BP85" i="15"/>
  <c r="FE85" i="15"/>
  <c r="BP83" i="15"/>
  <c r="FE83" i="15"/>
  <c r="BP81" i="15"/>
  <c r="FE81" i="15"/>
  <c r="BP79" i="15"/>
  <c r="FE79" i="15"/>
  <c r="BP78" i="15"/>
  <c r="FE78" i="15"/>
  <c r="BP77" i="15"/>
  <c r="FE77" i="15"/>
  <c r="BP76" i="15"/>
  <c r="FE76" i="15"/>
  <c r="BP75" i="15"/>
  <c r="FE75" i="15"/>
  <c r="BP74" i="15"/>
  <c r="FE74" i="15"/>
  <c r="BP73" i="15"/>
  <c r="FE73" i="15"/>
  <c r="BP72" i="15"/>
  <c r="FE72" i="15"/>
  <c r="BP71" i="15"/>
  <c r="FE71" i="15"/>
  <c r="BP70" i="15"/>
  <c r="FE70" i="15"/>
  <c r="BP69" i="15"/>
  <c r="FE69" i="15"/>
  <c r="BP68" i="15"/>
  <c r="FE68" i="15"/>
  <c r="BP67" i="15"/>
  <c r="FE67" i="15"/>
  <c r="BP66" i="15"/>
  <c r="FE66" i="15"/>
  <c r="BP65" i="15"/>
  <c r="FE65" i="15"/>
  <c r="BP64" i="15"/>
  <c r="FE64" i="15"/>
  <c r="BP63" i="15"/>
  <c r="FE63" i="15"/>
  <c r="BP62" i="15"/>
  <c r="FE62" i="15"/>
  <c r="BP61" i="15"/>
  <c r="FE61" i="15"/>
  <c r="BP60" i="15"/>
  <c r="FE60" i="15"/>
  <c r="BP59" i="15"/>
  <c r="FE59" i="15"/>
  <c r="BP58" i="15"/>
  <c r="FE58" i="15"/>
  <c r="BP57" i="15"/>
  <c r="FE57" i="15"/>
  <c r="BP56" i="15"/>
  <c r="FE56" i="15"/>
  <c r="BP55" i="15"/>
  <c r="FE55" i="15"/>
  <c r="BP54" i="15"/>
  <c r="FE54" i="15"/>
  <c r="BP53" i="15"/>
  <c r="FE53" i="15"/>
  <c r="BP52" i="15"/>
  <c r="FE52" i="15"/>
  <c r="BP50" i="15"/>
  <c r="FE50" i="15"/>
  <c r="BP48" i="15"/>
  <c r="FE48" i="15"/>
  <c r="BP46" i="15"/>
  <c r="FE46" i="15"/>
  <c r="BP44" i="15"/>
  <c r="FE44" i="15"/>
  <c r="BP42" i="15"/>
  <c r="FE42" i="15"/>
  <c r="BP40" i="15"/>
  <c r="FE40" i="15"/>
  <c r="BP38" i="15"/>
  <c r="FE38" i="15"/>
  <c r="BP36" i="15"/>
  <c r="FE36" i="15"/>
  <c r="BP34" i="15"/>
  <c r="FE34" i="15"/>
  <c r="BP32" i="15"/>
  <c r="FE32" i="15"/>
  <c r="BP30" i="15"/>
  <c r="FE30" i="15"/>
  <c r="BP26" i="15"/>
  <c r="FE26" i="15"/>
  <c r="BP24" i="15"/>
  <c r="FE24" i="15"/>
  <c r="BP22" i="15"/>
  <c r="FE22" i="15"/>
  <c r="BP20" i="15"/>
  <c r="FE20" i="15"/>
  <c r="BP18" i="15"/>
  <c r="FE18" i="15"/>
  <c r="BP17" i="15"/>
  <c r="FE17" i="15"/>
  <c r="BP122" i="15"/>
  <c r="FE122" i="15"/>
  <c r="BP120" i="15"/>
  <c r="FE120" i="15"/>
  <c r="BP119" i="15"/>
  <c r="FE119" i="15"/>
  <c r="BP118" i="15"/>
  <c r="FE118" i="15"/>
  <c r="BP115" i="15"/>
  <c r="FE115" i="15"/>
  <c r="BP114" i="15"/>
  <c r="FE114" i="15"/>
  <c r="BP111" i="15"/>
  <c r="FE111" i="15"/>
  <c r="BP110" i="15"/>
  <c r="FE110" i="15"/>
  <c r="BP126" i="15"/>
  <c r="FE126" i="15"/>
  <c r="BP108" i="15"/>
  <c r="FE108" i="15"/>
  <c r="BP107" i="15"/>
  <c r="FE107" i="15"/>
  <c r="BP104" i="15"/>
  <c r="FE104" i="15"/>
  <c r="FB15" i="15"/>
  <c r="BP16" i="15"/>
  <c r="BO127" i="15"/>
  <c r="FA28" i="15"/>
  <c r="FB14" i="15"/>
  <c r="FA78" i="15"/>
  <c r="FA103" i="15"/>
  <c r="FB102" i="15"/>
  <c r="FA101" i="15"/>
  <c r="FB100" i="15"/>
  <c r="AV146" i="15"/>
  <c r="FB103" i="15"/>
  <c r="FA102" i="15"/>
  <c r="FB101" i="15"/>
  <c r="FA100" i="15"/>
  <c r="FB99" i="15"/>
  <c r="FA98" i="15"/>
  <c r="FB97" i="15"/>
  <c r="FA96" i="15"/>
  <c r="FB96" i="15"/>
  <c r="FB95" i="15"/>
  <c r="FA94" i="15"/>
  <c r="FB93" i="15"/>
  <c r="FA92" i="15"/>
  <c r="FB91" i="15"/>
  <c r="FA90" i="15"/>
  <c r="FB89" i="15"/>
  <c r="FA88" i="15"/>
  <c r="FB87" i="15"/>
  <c r="FA86" i="15"/>
  <c r="FB85" i="15"/>
  <c r="FA84" i="15"/>
  <c r="FA83" i="15"/>
  <c r="FB82" i="15"/>
  <c r="FA81" i="15"/>
  <c r="FB80" i="15"/>
  <c r="FA79" i="15"/>
  <c r="FB78" i="15"/>
  <c r="FA77" i="15"/>
  <c r="FA76" i="15"/>
  <c r="FA75" i="15"/>
  <c r="FA74" i="15"/>
  <c r="FA73" i="15"/>
  <c r="FA72" i="15"/>
  <c r="FA71" i="15"/>
  <c r="FA70" i="15"/>
  <c r="FA69" i="15"/>
  <c r="FA68" i="15"/>
  <c r="FA67" i="15"/>
  <c r="FA66" i="15"/>
  <c r="FA65" i="15"/>
  <c r="FA64" i="15"/>
  <c r="FA63" i="15"/>
  <c r="FA62" i="15"/>
  <c r="FA61" i="15"/>
  <c r="FA60" i="15"/>
  <c r="FA59" i="15"/>
  <c r="FA58" i="15"/>
  <c r="FA57" i="15"/>
  <c r="FA56" i="15"/>
  <c r="FA55" i="15"/>
  <c r="FA54" i="15"/>
  <c r="FA53" i="15"/>
  <c r="FA52" i="15"/>
  <c r="FB52" i="15"/>
  <c r="FB51" i="15"/>
  <c r="FA50" i="15"/>
  <c r="FB49" i="15"/>
  <c r="FA48" i="15"/>
  <c r="FB47" i="15"/>
  <c r="FA46" i="15"/>
  <c r="FB45" i="15"/>
  <c r="FA44" i="15"/>
  <c r="FA43" i="15"/>
  <c r="FB42" i="15"/>
  <c r="FA41" i="15"/>
  <c r="FB40" i="15"/>
  <c r="FA39" i="15"/>
  <c r="FB38" i="15"/>
  <c r="FA37" i="15"/>
  <c r="FB36" i="15"/>
  <c r="FA35" i="15"/>
  <c r="FB34" i="15"/>
  <c r="FA33" i="15"/>
  <c r="FA32" i="15"/>
  <c r="FB31" i="15"/>
  <c r="FA30" i="15"/>
  <c r="FB29" i="15"/>
  <c r="FA27" i="15"/>
  <c r="FB26" i="15"/>
  <c r="FA25" i="15"/>
  <c r="FB24" i="15"/>
  <c r="FA23" i="15"/>
  <c r="FB22" i="15"/>
  <c r="FA21" i="15"/>
  <c r="FB20" i="15"/>
  <c r="FA19" i="15"/>
  <c r="FB18" i="15"/>
  <c r="FA16" i="15"/>
  <c r="FB16" i="15"/>
  <c r="FA15" i="15"/>
  <c r="FA14" i="15"/>
  <c r="FA99" i="15"/>
  <c r="FB98" i="15"/>
  <c r="FA97" i="15"/>
  <c r="FA95" i="15"/>
  <c r="FB94" i="15"/>
  <c r="FA93" i="15"/>
  <c r="FB92" i="15"/>
  <c r="FA91" i="15"/>
  <c r="FB90" i="15"/>
  <c r="FA89" i="15"/>
  <c r="FB88" i="15"/>
  <c r="FA87" i="15"/>
  <c r="FB86" i="15"/>
  <c r="FA85" i="15"/>
  <c r="FB84" i="15"/>
  <c r="FB83" i="15"/>
  <c r="FA82" i="15"/>
  <c r="FB81" i="15"/>
  <c r="FA80" i="15"/>
  <c r="FB79" i="15"/>
  <c r="FB77" i="15"/>
  <c r="FB76" i="15"/>
  <c r="FB75" i="15"/>
  <c r="FB74" i="15"/>
  <c r="FB73" i="15"/>
  <c r="FB72" i="15"/>
  <c r="FB71" i="15"/>
  <c r="FB70" i="15"/>
  <c r="FB69" i="15"/>
  <c r="FB68" i="15"/>
  <c r="FB67" i="15"/>
  <c r="FB66" i="15"/>
  <c r="FB65" i="15"/>
  <c r="FB64" i="15"/>
  <c r="FB63" i="15"/>
  <c r="FB62" i="15"/>
  <c r="FB61" i="15"/>
  <c r="FB60" i="15"/>
  <c r="FB59" i="15"/>
  <c r="FB58" i="15"/>
  <c r="FB57" i="15"/>
  <c r="FB56" i="15"/>
  <c r="FB55" i="15"/>
  <c r="FB54" i="15"/>
  <c r="FB53" i="15"/>
  <c r="FA51" i="15"/>
  <c r="FB50" i="15"/>
  <c r="FA49" i="15"/>
  <c r="FB48" i="15"/>
  <c r="FA47" i="15"/>
  <c r="FB46" i="15"/>
  <c r="FA45" i="15"/>
  <c r="FB44" i="15"/>
  <c r="FB43" i="15"/>
  <c r="FA42" i="15"/>
  <c r="FB41" i="15"/>
  <c r="FA40" i="15"/>
  <c r="FB39" i="15"/>
  <c r="FA38" i="15"/>
  <c r="FB37" i="15"/>
  <c r="FA36" i="15"/>
  <c r="FB35" i="15"/>
  <c r="FA34" i="15"/>
  <c r="FB33" i="15"/>
  <c r="FB32" i="15"/>
  <c r="FA31" i="15"/>
  <c r="FB30" i="15"/>
  <c r="FA29" i="15"/>
  <c r="FB28" i="15"/>
  <c r="FB27" i="15"/>
  <c r="FA26" i="15"/>
  <c r="FB25" i="15"/>
  <c r="FA24" i="15"/>
  <c r="FB23" i="15"/>
  <c r="FA22" i="15"/>
  <c r="FB21" i="15"/>
  <c r="FA20" i="15"/>
  <c r="FB19" i="15"/>
  <c r="FA18" i="15"/>
  <c r="FB17" i="15"/>
  <c r="FA17" i="15"/>
  <c r="BP14" i="15"/>
  <c r="BP127" i="15" s="1"/>
  <c r="AV144" i="15"/>
  <c r="AV147" i="15"/>
  <c r="AV149" i="15" s="1"/>
  <c r="AW128" i="15"/>
  <c r="BQ127" i="15"/>
  <c r="BR14" i="15"/>
  <c r="BQ13" i="15"/>
  <c r="AW146" i="15" l="1"/>
  <c r="AW144" i="15"/>
  <c r="BR127" i="15"/>
  <c r="FC14" i="15"/>
  <c r="AY41" i="11" l="1"/>
  <c r="AW136" i="11" l="1"/>
  <c r="AX136" i="11"/>
  <c r="AY136" i="11"/>
  <c r="AZ136" i="11"/>
  <c r="BA136" i="11"/>
  <c r="BB136" i="11"/>
  <c r="BC136" i="11"/>
  <c r="BD136" i="11"/>
  <c r="BE136" i="11"/>
  <c r="BF136" i="11"/>
  <c r="BG136" i="11"/>
  <c r="BH136" i="11"/>
  <c r="BI136" i="11"/>
  <c r="BJ136" i="11"/>
  <c r="BM136" i="11"/>
  <c r="BN136" i="11"/>
  <c r="AW133" i="11"/>
  <c r="AX133" i="11"/>
  <c r="AY133" i="11"/>
  <c r="AZ133" i="11"/>
  <c r="BA133" i="11"/>
  <c r="BB133" i="11"/>
  <c r="BC133" i="11"/>
  <c r="BD133" i="11"/>
  <c r="BE133" i="11"/>
  <c r="BF133" i="11"/>
  <c r="BG133" i="11"/>
  <c r="BH133" i="11"/>
  <c r="BI133" i="11"/>
  <c r="BJ133" i="11"/>
  <c r="BM133" i="11"/>
  <c r="BN133" i="11"/>
  <c r="AW134" i="11"/>
  <c r="AX134" i="11"/>
  <c r="AY134" i="11"/>
  <c r="AZ134" i="11"/>
  <c r="BA134" i="11"/>
  <c r="BB134" i="11"/>
  <c r="BC134" i="11"/>
  <c r="BD134" i="11"/>
  <c r="BE134" i="11"/>
  <c r="BF134" i="11"/>
  <c r="BG134" i="11"/>
  <c r="BH134" i="11"/>
  <c r="BI134" i="11"/>
  <c r="BJ134" i="11"/>
  <c r="BM134" i="11"/>
  <c r="BN134" i="11"/>
  <c r="AW135" i="11"/>
  <c r="AX135" i="11"/>
  <c r="AY135" i="11"/>
  <c r="AZ135" i="11"/>
  <c r="BA135" i="11"/>
  <c r="BB135" i="11"/>
  <c r="BC135" i="11"/>
  <c r="BD135" i="11"/>
  <c r="BE135" i="11"/>
  <c r="BF135" i="11"/>
  <c r="BG135" i="11"/>
  <c r="BH135" i="11"/>
  <c r="BI135" i="11"/>
  <c r="BJ135" i="11"/>
  <c r="BM135" i="11"/>
  <c r="BN135" i="11"/>
  <c r="AW132" i="11"/>
  <c r="AX132" i="11"/>
  <c r="AY132" i="11"/>
  <c r="AZ132" i="11"/>
  <c r="BA132" i="11"/>
  <c r="BB132" i="11"/>
  <c r="BC132" i="11"/>
  <c r="BD132" i="11"/>
  <c r="BE132" i="11"/>
  <c r="BF132" i="11"/>
  <c r="BG132" i="11"/>
  <c r="BH132" i="11"/>
  <c r="BI132" i="11"/>
  <c r="BJ132" i="11"/>
  <c r="BM132" i="11"/>
  <c r="BN132" i="11"/>
  <c r="DO126" i="11"/>
  <c r="AW130" i="11"/>
  <c r="AX130" i="11"/>
  <c r="AY130" i="11"/>
  <c r="AZ130" i="11"/>
  <c r="BA130" i="11"/>
  <c r="BB130" i="11"/>
  <c r="BC130" i="11"/>
  <c r="BD130" i="11"/>
  <c r="BE130" i="11"/>
  <c r="BF130" i="11"/>
  <c r="BG130" i="11"/>
  <c r="BH130" i="11"/>
  <c r="BI130" i="11"/>
  <c r="BJ130" i="11"/>
  <c r="BM130" i="11"/>
  <c r="BN130" i="11"/>
  <c r="AW131" i="11"/>
  <c r="AX131" i="11"/>
  <c r="AY131" i="11"/>
  <c r="AZ131" i="11"/>
  <c r="BA131" i="11"/>
  <c r="BB131" i="11"/>
  <c r="BC131" i="11"/>
  <c r="BD131" i="11"/>
  <c r="BE131" i="11"/>
  <c r="BF131" i="11"/>
  <c r="BG131" i="11"/>
  <c r="BH131" i="11"/>
  <c r="BI131" i="11"/>
  <c r="BJ131" i="11"/>
  <c r="BM131" i="11"/>
  <c r="BN131" i="11"/>
  <c r="BQ136" i="11" l="1"/>
  <c r="BO136" i="11"/>
  <c r="BP136" i="11" s="1"/>
  <c r="BQ133" i="11"/>
  <c r="BO133" i="11"/>
  <c r="BP133" i="11" s="1"/>
  <c r="BQ134" i="11"/>
  <c r="BO134" i="11"/>
  <c r="BP134" i="11" s="1"/>
  <c r="BQ135" i="11"/>
  <c r="BO135" i="11"/>
  <c r="BP135" i="11" s="1"/>
  <c r="BO132" i="11"/>
  <c r="BP132" i="11" s="1"/>
  <c r="BQ132" i="11"/>
  <c r="BQ131" i="11"/>
  <c r="BO130" i="11"/>
  <c r="BP130" i="11" s="1"/>
  <c r="BQ130" i="11"/>
  <c r="BO131" i="11"/>
  <c r="BP131" i="11" s="1"/>
  <c r="DN125" i="11"/>
  <c r="DO125" i="11"/>
  <c r="DM125" i="11" l="1"/>
  <c r="AU154" i="11" l="1"/>
  <c r="AT154" i="11"/>
  <c r="AS154" i="11"/>
  <c r="AR154" i="11"/>
  <c r="AQ154" i="11"/>
  <c r="AP154" i="11"/>
  <c r="AO154" i="11"/>
  <c r="AN154" i="11"/>
  <c r="AM154" i="11"/>
  <c r="AL154" i="11"/>
  <c r="AK154" i="11"/>
  <c r="AJ154" i="11"/>
  <c r="AI154" i="11"/>
  <c r="AH154" i="11"/>
  <c r="AG154" i="11"/>
  <c r="AF154" i="11"/>
  <c r="AE154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AU153" i="11"/>
  <c r="AT153" i="11"/>
  <c r="AS153" i="11"/>
  <c r="AR153" i="11"/>
  <c r="AQ153" i="11"/>
  <c r="AP153" i="11"/>
  <c r="AO153" i="11"/>
  <c r="AN153" i="11"/>
  <c r="AM153" i="11"/>
  <c r="AL153" i="11"/>
  <c r="AK153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AU152" i="11"/>
  <c r="AT152" i="11"/>
  <c r="AS152" i="11"/>
  <c r="AR152" i="11"/>
  <c r="AQ152" i="11"/>
  <c r="AP152" i="11"/>
  <c r="AO152" i="11"/>
  <c r="AN152" i="11"/>
  <c r="AM152" i="11"/>
  <c r="AL15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AU151" i="11"/>
  <c r="AT151" i="11"/>
  <c r="AS151" i="11"/>
  <c r="AR151" i="11"/>
  <c r="AQ151" i="11"/>
  <c r="AP151" i="11"/>
  <c r="AO151" i="11"/>
  <c r="AN151" i="11"/>
  <c r="AM151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AU150" i="11"/>
  <c r="AT150" i="11"/>
  <c r="AS150" i="11"/>
  <c r="AR150" i="11"/>
  <c r="AQ150" i="11"/>
  <c r="AP150" i="11"/>
  <c r="AO150" i="11"/>
  <c r="AN150" i="11"/>
  <c r="AM150" i="11"/>
  <c r="AL150" i="11"/>
  <c r="AK150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AU149" i="11"/>
  <c r="AT149" i="11"/>
  <c r="AS149" i="11"/>
  <c r="AR149" i="11"/>
  <c r="AQ149" i="11"/>
  <c r="AP149" i="11"/>
  <c r="AO149" i="11"/>
  <c r="AN149" i="11"/>
  <c r="AM149" i="11"/>
  <c r="AL149" i="11"/>
  <c r="AK149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AU148" i="11"/>
  <c r="AT148" i="11"/>
  <c r="AS148" i="11"/>
  <c r="AR148" i="11"/>
  <c r="AQ148" i="11"/>
  <c r="AP148" i="11"/>
  <c r="AO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AU147" i="11"/>
  <c r="AT147" i="11"/>
  <c r="AS147" i="11"/>
  <c r="AR147" i="11"/>
  <c r="AQ147" i="11"/>
  <c r="AP147" i="11"/>
  <c r="AO147" i="11"/>
  <c r="AN147" i="11"/>
  <c r="AM147" i="11"/>
  <c r="AL147" i="11"/>
  <c r="AK147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AU146" i="11"/>
  <c r="AT146" i="11"/>
  <c r="AS146" i="11"/>
  <c r="AR146" i="11"/>
  <c r="AQ146" i="11"/>
  <c r="AP146" i="11"/>
  <c r="AO146" i="11"/>
  <c r="AN146" i="11"/>
  <c r="AM146" i="11"/>
  <c r="AL146" i="11"/>
  <c r="AK146" i="11"/>
  <c r="AJ146" i="11"/>
  <c r="AI146" i="11"/>
  <c r="AH146" i="11"/>
  <c r="AG146" i="11"/>
  <c r="AF146" i="11"/>
  <c r="AE146" i="11"/>
  <c r="AD146" i="11"/>
  <c r="AC146" i="11"/>
  <c r="AB146" i="11"/>
  <c r="AA146" i="11"/>
  <c r="Z146" i="11"/>
  <c r="Y146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AU145" i="11"/>
  <c r="AT145" i="11"/>
  <c r="AS145" i="11"/>
  <c r="AR145" i="11"/>
  <c r="AQ145" i="11"/>
  <c r="AP145" i="11"/>
  <c r="AO145" i="11"/>
  <c r="AN145" i="11"/>
  <c r="AM145" i="11"/>
  <c r="AL145" i="11"/>
  <c r="AK145" i="11"/>
  <c r="AJ145" i="11"/>
  <c r="AI145" i="11"/>
  <c r="AH145" i="11"/>
  <c r="AG145" i="11"/>
  <c r="AF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AU144" i="11"/>
  <c r="AT144" i="11"/>
  <c r="AS144" i="11"/>
  <c r="AR144" i="11"/>
  <c r="AQ144" i="11"/>
  <c r="AP144" i="11"/>
  <c r="AO144" i="11"/>
  <c r="AN144" i="11"/>
  <c r="AM144" i="11"/>
  <c r="AL144" i="11"/>
  <c r="AK144" i="11"/>
  <c r="AJ144" i="11"/>
  <c r="AI144" i="11"/>
  <c r="AH144" i="11"/>
  <c r="AG144" i="11"/>
  <c r="AF144" i="11"/>
  <c r="AE144" i="11"/>
  <c r="AD144" i="11"/>
  <c r="AC144" i="11"/>
  <c r="AB144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AU143" i="11"/>
  <c r="AT143" i="11"/>
  <c r="AS143" i="11"/>
  <c r="AR143" i="11"/>
  <c r="AQ143" i="11"/>
  <c r="AP143" i="11"/>
  <c r="AO143" i="11"/>
  <c r="AN143" i="11"/>
  <c r="AM143" i="11"/>
  <c r="AL143" i="11"/>
  <c r="AK143" i="11"/>
  <c r="AJ143" i="11"/>
  <c r="AI143" i="11"/>
  <c r="AH143" i="11"/>
  <c r="AG143" i="11"/>
  <c r="AF143" i="11"/>
  <c r="AE143" i="11"/>
  <c r="AD143" i="11"/>
  <c r="AC143" i="11"/>
  <c r="AB143" i="11"/>
  <c r="AA143" i="11"/>
  <c r="Z143" i="11"/>
  <c r="Y143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AU142" i="11"/>
  <c r="AT142" i="11"/>
  <c r="AS142" i="11"/>
  <c r="AR142" i="11"/>
  <c r="AQ142" i="11"/>
  <c r="AP142" i="11"/>
  <c r="AO142" i="11"/>
  <c r="AN142" i="11"/>
  <c r="AM142" i="11"/>
  <c r="AL14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AU141" i="11"/>
  <c r="AT141" i="11"/>
  <c r="AS141" i="11"/>
  <c r="AR141" i="11"/>
  <c r="AQ141" i="11"/>
  <c r="AP141" i="11"/>
  <c r="AO141" i="11"/>
  <c r="AN141" i="11"/>
  <c r="AM141" i="11"/>
  <c r="AL141" i="11"/>
  <c r="AK141" i="11"/>
  <c r="AJ141" i="11"/>
  <c r="AI141" i="11"/>
  <c r="AH141" i="11"/>
  <c r="AG141" i="11"/>
  <c r="AF141" i="11"/>
  <c r="AE141" i="11"/>
  <c r="AD141" i="11"/>
  <c r="AC141" i="11"/>
  <c r="AB141" i="11"/>
  <c r="AA141" i="11"/>
  <c r="Z141" i="11"/>
  <c r="Y141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AU140" i="11"/>
  <c r="AT140" i="11"/>
  <c r="AS140" i="11"/>
  <c r="AR140" i="11"/>
  <c r="AQ140" i="11"/>
  <c r="AP140" i="11"/>
  <c r="AO140" i="11"/>
  <c r="AN140" i="11"/>
  <c r="AM140" i="11"/>
  <c r="AL140" i="11"/>
  <c r="AK140" i="11"/>
  <c r="AJ140" i="11"/>
  <c r="AI140" i="11"/>
  <c r="AH140" i="11"/>
  <c r="AG140" i="11"/>
  <c r="AF140" i="11"/>
  <c r="AE140" i="11"/>
  <c r="AD140" i="11"/>
  <c r="AC140" i="11"/>
  <c r="AB140" i="11"/>
  <c r="AA140" i="11"/>
  <c r="Z140" i="11"/>
  <c r="Y140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AU139" i="11"/>
  <c r="AT139" i="11"/>
  <c r="AS139" i="11"/>
  <c r="AR139" i="11"/>
  <c r="AQ139" i="11"/>
  <c r="AP139" i="11"/>
  <c r="AO139" i="11"/>
  <c r="AN139" i="11"/>
  <c r="AM139" i="11"/>
  <c r="AL139" i="11"/>
  <c r="AK139" i="11"/>
  <c r="AJ139" i="11"/>
  <c r="AI139" i="11"/>
  <c r="AH139" i="11"/>
  <c r="AG139" i="11"/>
  <c r="AF139" i="11"/>
  <c r="AE139" i="11"/>
  <c r="AD139" i="11"/>
  <c r="AC139" i="11"/>
  <c r="AB139" i="11"/>
  <c r="AA139" i="11"/>
  <c r="Z139" i="11"/>
  <c r="Y139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BL138" i="11"/>
  <c r="BK138" i="11"/>
  <c r="EQ137" i="11"/>
  <c r="EP137" i="11"/>
  <c r="EO137" i="11"/>
  <c r="EN137" i="11"/>
  <c r="EM137" i="11"/>
  <c r="EL137" i="11"/>
  <c r="EK137" i="11"/>
  <c r="EJ137" i="11"/>
  <c r="EI137" i="11"/>
  <c r="EH137" i="11"/>
  <c r="EG137" i="11"/>
  <c r="EF137" i="11"/>
  <c r="EE137" i="11"/>
  <c r="ED137" i="11"/>
  <c r="EC137" i="11"/>
  <c r="EB137" i="11"/>
  <c r="EA137" i="11"/>
  <c r="DZ137" i="11"/>
  <c r="DY137" i="11"/>
  <c r="DX137" i="11"/>
  <c r="DW137" i="11"/>
  <c r="DV137" i="11"/>
  <c r="DU137" i="11"/>
  <c r="DT137" i="11"/>
  <c r="DS137" i="11"/>
  <c r="DR137" i="11"/>
  <c r="DQ137" i="11"/>
  <c r="DP137" i="11"/>
  <c r="DO137" i="11"/>
  <c r="DN137" i="11"/>
  <c r="DM137" i="11"/>
  <c r="DL137" i="11"/>
  <c r="DK137" i="11"/>
  <c r="DD137" i="11"/>
  <c r="DC137" i="11"/>
  <c r="DB137" i="11"/>
  <c r="DA137" i="11"/>
  <c r="CZ137" i="11"/>
  <c r="CY137" i="11"/>
  <c r="CX137" i="11"/>
  <c r="CW137" i="11"/>
  <c r="CV137" i="11"/>
  <c r="CU137" i="11"/>
  <c r="CT137" i="11"/>
  <c r="CS137" i="11"/>
  <c r="CR137" i="11"/>
  <c r="CQ137" i="11"/>
  <c r="CP137" i="11"/>
  <c r="CO137" i="11"/>
  <c r="CN137" i="11"/>
  <c r="CM137" i="11"/>
  <c r="CL137" i="11"/>
  <c r="CK137" i="11"/>
  <c r="CJ137" i="11"/>
  <c r="CI137" i="11"/>
  <c r="CH137" i="11"/>
  <c r="CG137" i="11"/>
  <c r="CF137" i="11"/>
  <c r="CE137" i="11"/>
  <c r="CD137" i="11"/>
  <c r="CC137" i="11"/>
  <c r="CB137" i="11"/>
  <c r="CA137" i="11"/>
  <c r="BZ137" i="11"/>
  <c r="BY137" i="11"/>
  <c r="BX137" i="11"/>
  <c r="BW137" i="11"/>
  <c r="BV137" i="11"/>
  <c r="BU137" i="11"/>
  <c r="BN137" i="11"/>
  <c r="BM137" i="11"/>
  <c r="BJ137" i="11"/>
  <c r="BI137" i="11"/>
  <c r="BH137" i="11"/>
  <c r="BG137" i="11"/>
  <c r="BF137" i="11"/>
  <c r="BE137" i="11"/>
  <c r="BD137" i="11"/>
  <c r="BC137" i="11"/>
  <c r="BB137" i="11"/>
  <c r="BA137" i="11"/>
  <c r="AZ137" i="11"/>
  <c r="AY137" i="11"/>
  <c r="AX137" i="11"/>
  <c r="AW137" i="11"/>
  <c r="F137" i="11"/>
  <c r="DL129" i="11"/>
  <c r="DK129" i="11"/>
  <c r="BY129" i="11"/>
  <c r="BX129" i="11"/>
  <c r="BW129" i="11"/>
  <c r="BV129" i="11"/>
  <c r="BU129" i="11"/>
  <c r="BN129" i="11"/>
  <c r="BM129" i="11"/>
  <c r="BJ129" i="11"/>
  <c r="BI129" i="11"/>
  <c r="BH129" i="11"/>
  <c r="BG129" i="11"/>
  <c r="BF129" i="11"/>
  <c r="BE129" i="11"/>
  <c r="BD129" i="11"/>
  <c r="BC129" i="11"/>
  <c r="BB129" i="11"/>
  <c r="BA129" i="11"/>
  <c r="AZ129" i="11"/>
  <c r="AY129" i="11"/>
  <c r="AX129" i="11"/>
  <c r="AW129" i="11"/>
  <c r="EE128" i="11"/>
  <c r="ED128" i="11"/>
  <c r="EC128" i="11"/>
  <c r="EB128" i="11"/>
  <c r="EA128" i="11"/>
  <c r="DZ128" i="11"/>
  <c r="DY128" i="11"/>
  <c r="DL128" i="11"/>
  <c r="DK128" i="11"/>
  <c r="CQ128" i="11"/>
  <c r="CP128" i="11"/>
  <c r="CO128" i="11"/>
  <c r="CM128" i="11"/>
  <c r="CL128" i="11"/>
  <c r="BY128" i="11"/>
  <c r="BX128" i="11"/>
  <c r="BW128" i="11"/>
  <c r="BV128" i="11"/>
  <c r="BU128" i="11"/>
  <c r="BN128" i="11"/>
  <c r="BM128" i="11"/>
  <c r="BJ128" i="11"/>
  <c r="BI128" i="11"/>
  <c r="BH128" i="11"/>
  <c r="BG128" i="11"/>
  <c r="BF128" i="11"/>
  <c r="BE128" i="11"/>
  <c r="BD128" i="11"/>
  <c r="BC128" i="11"/>
  <c r="BB128" i="11"/>
  <c r="BA128" i="11"/>
  <c r="AZ128" i="11"/>
  <c r="AY128" i="11"/>
  <c r="AX128" i="11"/>
  <c r="AW128" i="11"/>
  <c r="EE127" i="11"/>
  <c r="ED127" i="11"/>
  <c r="EC127" i="11"/>
  <c r="EB127" i="11"/>
  <c r="EA127" i="11"/>
  <c r="DZ127" i="11"/>
  <c r="DY127" i="11"/>
  <c r="DL127" i="11"/>
  <c r="DK127" i="11"/>
  <c r="CQ127" i="11"/>
  <c r="CP127" i="11"/>
  <c r="CO127" i="11"/>
  <c r="CM127" i="11"/>
  <c r="CL127" i="11"/>
  <c r="BY127" i="11"/>
  <c r="BX127" i="11"/>
  <c r="BW127" i="11"/>
  <c r="BV127" i="11"/>
  <c r="BU127" i="11"/>
  <c r="BN127" i="11"/>
  <c r="BM127" i="11"/>
  <c r="BJ127" i="11"/>
  <c r="BI127" i="11"/>
  <c r="BH127" i="11"/>
  <c r="BG127" i="11"/>
  <c r="BF127" i="11"/>
  <c r="BE127" i="11"/>
  <c r="BD127" i="11"/>
  <c r="BC127" i="11"/>
  <c r="BB127" i="11"/>
  <c r="BA127" i="11"/>
  <c r="AZ127" i="11"/>
  <c r="AY127" i="11"/>
  <c r="AX127" i="11"/>
  <c r="AW127" i="11"/>
  <c r="EE126" i="11"/>
  <c r="ED126" i="11"/>
  <c r="EC126" i="11"/>
  <c r="EB126" i="11"/>
  <c r="EA126" i="11"/>
  <c r="DZ126" i="11"/>
  <c r="DY126" i="11"/>
  <c r="DX126" i="11"/>
  <c r="DL126" i="11"/>
  <c r="DK126" i="11"/>
  <c r="CQ126" i="11"/>
  <c r="CP126" i="11"/>
  <c r="CO126" i="11"/>
  <c r="CM126" i="11"/>
  <c r="CL126" i="11"/>
  <c r="CK126" i="11"/>
  <c r="BY126" i="11"/>
  <c r="BX126" i="11"/>
  <c r="BW126" i="11"/>
  <c r="BV126" i="11"/>
  <c r="BU126" i="11"/>
  <c r="BN126" i="11"/>
  <c r="BM126" i="11"/>
  <c r="BJ126" i="11"/>
  <c r="BI126" i="11"/>
  <c r="BH126" i="11"/>
  <c r="BG126" i="11"/>
  <c r="BF126" i="11"/>
  <c r="BE126" i="11"/>
  <c r="BD126" i="11"/>
  <c r="BC126" i="11"/>
  <c r="BB126" i="11"/>
  <c r="BA126" i="11"/>
  <c r="AZ126" i="11"/>
  <c r="AY126" i="11"/>
  <c r="AX126" i="11"/>
  <c r="AW126" i="11"/>
  <c r="EE125" i="11"/>
  <c r="ED125" i="11"/>
  <c r="EC125" i="11"/>
  <c r="EB125" i="11"/>
  <c r="EA125" i="11"/>
  <c r="DZ125" i="11"/>
  <c r="DY125" i="11"/>
  <c r="DX125" i="11"/>
  <c r="DL125" i="11"/>
  <c r="DK125" i="11"/>
  <c r="CQ125" i="11"/>
  <c r="CP125" i="11"/>
  <c r="CO125" i="11"/>
  <c r="CM125" i="11"/>
  <c r="CL125" i="11"/>
  <c r="CK125" i="11"/>
  <c r="BY125" i="11"/>
  <c r="BX125" i="11"/>
  <c r="BW125" i="11"/>
  <c r="BV125" i="11"/>
  <c r="BU125" i="11"/>
  <c r="BN125" i="11"/>
  <c r="BM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EE124" i="11"/>
  <c r="ED124" i="11"/>
  <c r="EC124" i="11"/>
  <c r="EB124" i="11"/>
  <c r="EA124" i="11"/>
  <c r="DZ124" i="11"/>
  <c r="DY124" i="11"/>
  <c r="DX124" i="11"/>
  <c r="DW124" i="11"/>
  <c r="DV124" i="11"/>
  <c r="DU124" i="11"/>
  <c r="DT124" i="11"/>
  <c r="DS124" i="11"/>
  <c r="DR124" i="11"/>
  <c r="DQ124" i="11"/>
  <c r="DP124" i="11"/>
  <c r="DO124" i="11"/>
  <c r="DN124" i="11"/>
  <c r="DM124" i="11"/>
  <c r="DL124" i="11"/>
  <c r="DK124" i="11"/>
  <c r="CQ124" i="11"/>
  <c r="CP124" i="11"/>
  <c r="CO124" i="11"/>
  <c r="CM124" i="11"/>
  <c r="CL124" i="11"/>
  <c r="CK124" i="11"/>
  <c r="CJ124" i="11"/>
  <c r="CI124" i="11"/>
  <c r="CH124" i="11"/>
  <c r="CF124" i="11"/>
  <c r="CE124" i="11"/>
  <c r="CC124" i="11"/>
  <c r="CB124" i="11"/>
  <c r="CA124" i="11"/>
  <c r="BZ124" i="11"/>
  <c r="BY124" i="11"/>
  <c r="BX124" i="11"/>
  <c r="BW124" i="11"/>
  <c r="BV124" i="11"/>
  <c r="BU124" i="11"/>
  <c r="BN124" i="11"/>
  <c r="BM124" i="11"/>
  <c r="BJ124" i="11"/>
  <c r="BI124" i="11"/>
  <c r="BH124" i="11"/>
  <c r="BG124" i="11"/>
  <c r="BF124" i="11"/>
  <c r="BE124" i="11"/>
  <c r="BD124" i="11"/>
  <c r="BC124" i="11"/>
  <c r="BB124" i="11"/>
  <c r="BA124" i="11"/>
  <c r="AZ124" i="11"/>
  <c r="AY124" i="11"/>
  <c r="AX124" i="11"/>
  <c r="AW124" i="11"/>
  <c r="EE123" i="11"/>
  <c r="ED123" i="11"/>
  <c r="EC123" i="11"/>
  <c r="EB123" i="11"/>
  <c r="EA123" i="11"/>
  <c r="DZ123" i="11"/>
  <c r="DY123" i="11"/>
  <c r="DX123" i="11"/>
  <c r="DW123" i="11"/>
  <c r="DV123" i="11"/>
  <c r="DU123" i="11"/>
  <c r="DT123" i="11"/>
  <c r="DS123" i="11"/>
  <c r="DR123" i="11"/>
  <c r="DQ123" i="11"/>
  <c r="DP123" i="11"/>
  <c r="DO123" i="11"/>
  <c r="DN123" i="11"/>
  <c r="DM123" i="11"/>
  <c r="DL123" i="11"/>
  <c r="DK123" i="11"/>
  <c r="CQ123" i="11"/>
  <c r="CP123" i="11"/>
  <c r="CO123" i="11"/>
  <c r="CN123" i="11"/>
  <c r="CM123" i="11"/>
  <c r="CL123" i="11"/>
  <c r="CK123" i="11"/>
  <c r="CJ123" i="11"/>
  <c r="CI123" i="11"/>
  <c r="CH123" i="11"/>
  <c r="CF123" i="11"/>
  <c r="CE123" i="11"/>
  <c r="CC123" i="11"/>
  <c r="CB123" i="11"/>
  <c r="CA123" i="11"/>
  <c r="BZ123" i="11"/>
  <c r="BY123" i="11"/>
  <c r="BX123" i="11"/>
  <c r="BW123" i="11"/>
  <c r="BV123" i="11"/>
  <c r="BU123" i="11"/>
  <c r="BN123" i="11"/>
  <c r="BM123" i="11"/>
  <c r="BJ123" i="11"/>
  <c r="BI123" i="11"/>
  <c r="BH123" i="11"/>
  <c r="BG123" i="11"/>
  <c r="BF123" i="11"/>
  <c r="BE123" i="11"/>
  <c r="BD123" i="11"/>
  <c r="BC123" i="11"/>
  <c r="BB123" i="11"/>
  <c r="BA123" i="11"/>
  <c r="AZ123" i="11"/>
  <c r="AY123" i="11"/>
  <c r="AX123" i="11"/>
  <c r="AW123" i="11"/>
  <c r="EE122" i="11"/>
  <c r="ED122" i="11"/>
  <c r="EC122" i="11"/>
  <c r="EB122" i="11"/>
  <c r="EA122" i="11"/>
  <c r="DZ122" i="11"/>
  <c r="DY122" i="11"/>
  <c r="DX122" i="11"/>
  <c r="DW122" i="11"/>
  <c r="DV122" i="11"/>
  <c r="DU122" i="11"/>
  <c r="DT122" i="11"/>
  <c r="DS122" i="11"/>
  <c r="DR122" i="11"/>
  <c r="DQ122" i="11"/>
  <c r="DP122" i="11"/>
  <c r="DO122" i="11"/>
  <c r="DN122" i="11"/>
  <c r="DM122" i="11"/>
  <c r="DL122" i="11"/>
  <c r="DK122" i="11"/>
  <c r="CQ122" i="11"/>
  <c r="CP122" i="11"/>
  <c r="CO122" i="11"/>
  <c r="CN122" i="11"/>
  <c r="CM122" i="11"/>
  <c r="CL122" i="11"/>
  <c r="CK122" i="11"/>
  <c r="CJ122" i="11"/>
  <c r="CI122" i="11"/>
  <c r="CH122" i="11"/>
  <c r="CF122" i="11"/>
  <c r="CE122" i="11"/>
  <c r="CC122" i="11"/>
  <c r="CB122" i="11"/>
  <c r="CA122" i="11"/>
  <c r="BZ122" i="11"/>
  <c r="BY122" i="11"/>
  <c r="BX122" i="11"/>
  <c r="BW122" i="11"/>
  <c r="BV122" i="11"/>
  <c r="BU122" i="11"/>
  <c r="BN122" i="11"/>
  <c r="BM122" i="11"/>
  <c r="BJ122" i="11"/>
  <c r="BI122" i="11"/>
  <c r="BH122" i="11"/>
  <c r="BG122" i="11"/>
  <c r="BF122" i="11"/>
  <c r="BE122" i="11"/>
  <c r="BD122" i="11"/>
  <c r="BC122" i="11"/>
  <c r="BB122" i="11"/>
  <c r="BA122" i="11"/>
  <c r="AZ122" i="11"/>
  <c r="AY122" i="11"/>
  <c r="AX122" i="11"/>
  <c r="AW122" i="11"/>
  <c r="EE121" i="11"/>
  <c r="ED121" i="11"/>
  <c r="EC121" i="11"/>
  <c r="EB121" i="11"/>
  <c r="EA121" i="11"/>
  <c r="DZ121" i="11"/>
  <c r="DY121" i="11"/>
  <c r="DX121" i="11"/>
  <c r="DW121" i="11"/>
  <c r="DV121" i="11"/>
  <c r="DU121" i="11"/>
  <c r="DT121" i="11"/>
  <c r="DS121" i="11"/>
  <c r="DR121" i="11"/>
  <c r="DQ121" i="11"/>
  <c r="DP121" i="11"/>
  <c r="DO121" i="11"/>
  <c r="DN121" i="11"/>
  <c r="DM121" i="11"/>
  <c r="DL121" i="11"/>
  <c r="DK121" i="11"/>
  <c r="CQ121" i="11"/>
  <c r="CP121" i="11"/>
  <c r="CO121" i="11"/>
  <c r="CN121" i="11"/>
  <c r="CM121" i="11"/>
  <c r="CL121" i="11"/>
  <c r="CK121" i="11"/>
  <c r="CJ121" i="11"/>
  <c r="CI121" i="11"/>
  <c r="CH121" i="11"/>
  <c r="CF121" i="11"/>
  <c r="CE121" i="11"/>
  <c r="CC121" i="11"/>
  <c r="CB121" i="11"/>
  <c r="CA121" i="11"/>
  <c r="BZ121" i="11"/>
  <c r="BY121" i="11"/>
  <c r="BX121" i="11"/>
  <c r="BW121" i="11"/>
  <c r="BV121" i="11"/>
  <c r="BU121" i="11"/>
  <c r="BN121" i="11"/>
  <c r="BM121" i="11"/>
  <c r="BJ121" i="11"/>
  <c r="BI121" i="11"/>
  <c r="BH121" i="11"/>
  <c r="BG121" i="11"/>
  <c r="BF121" i="11"/>
  <c r="BE121" i="11"/>
  <c r="BD121" i="11"/>
  <c r="BC121" i="11"/>
  <c r="BB121" i="11"/>
  <c r="BA121" i="11"/>
  <c r="AZ121" i="11"/>
  <c r="AY121" i="11"/>
  <c r="AX121" i="11"/>
  <c r="AW121" i="11"/>
  <c r="EE120" i="11"/>
  <c r="ED120" i="11"/>
  <c r="EC120" i="11"/>
  <c r="EB120" i="11"/>
  <c r="EA120" i="11"/>
  <c r="DZ120" i="11"/>
  <c r="DY120" i="11"/>
  <c r="DX120" i="11"/>
  <c r="DW120" i="11"/>
  <c r="DV120" i="11"/>
  <c r="DU120" i="11"/>
  <c r="DT120" i="11"/>
  <c r="DS120" i="11"/>
  <c r="DR120" i="11"/>
  <c r="DQ120" i="11"/>
  <c r="DP120" i="11"/>
  <c r="DO120" i="11"/>
  <c r="DN120" i="11"/>
  <c r="DM120" i="11"/>
  <c r="DL120" i="11"/>
  <c r="DK120" i="11"/>
  <c r="CQ120" i="11"/>
  <c r="CP120" i="11"/>
  <c r="CO120" i="11"/>
  <c r="CN120" i="11"/>
  <c r="CM120" i="11"/>
  <c r="CL120" i="11"/>
  <c r="CK120" i="11"/>
  <c r="CJ120" i="11"/>
  <c r="CI120" i="11"/>
  <c r="CH120" i="11"/>
  <c r="CF120" i="11"/>
  <c r="CE120" i="11"/>
  <c r="CC120" i="11"/>
  <c r="CB120" i="11"/>
  <c r="CA120" i="11"/>
  <c r="BZ120" i="11"/>
  <c r="BY120" i="11"/>
  <c r="BX120" i="11"/>
  <c r="BW120" i="11"/>
  <c r="BV120" i="11"/>
  <c r="BU120" i="11"/>
  <c r="BN120" i="11"/>
  <c r="BM120" i="11"/>
  <c r="BJ120" i="11"/>
  <c r="BI120" i="11"/>
  <c r="BH120" i="11"/>
  <c r="BG120" i="11"/>
  <c r="BF120" i="11"/>
  <c r="BE120" i="11"/>
  <c r="BD120" i="11"/>
  <c r="BC120" i="11"/>
  <c r="BB120" i="11"/>
  <c r="BA120" i="11"/>
  <c r="AZ120" i="11"/>
  <c r="AY120" i="11"/>
  <c r="AX120" i="11"/>
  <c r="AW120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CQ119" i="11"/>
  <c r="CP119" i="11"/>
  <c r="CO119" i="11"/>
  <c r="CN119" i="11"/>
  <c r="CM119" i="11"/>
  <c r="CL119" i="11"/>
  <c r="CK119" i="11"/>
  <c r="CJ119" i="11"/>
  <c r="CI119" i="11"/>
  <c r="CH119" i="11"/>
  <c r="CG119" i="11"/>
  <c r="CF119" i="11"/>
  <c r="CE119" i="11"/>
  <c r="CC119" i="11"/>
  <c r="CB119" i="11"/>
  <c r="CA119" i="11"/>
  <c r="BZ119" i="11"/>
  <c r="BY119" i="11"/>
  <c r="BX119" i="11"/>
  <c r="BW119" i="11"/>
  <c r="BV119" i="11"/>
  <c r="BU119" i="11"/>
  <c r="BN119" i="11"/>
  <c r="BM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EF118" i="11"/>
  <c r="EE118" i="11"/>
  <c r="ED118" i="11"/>
  <c r="EC118" i="11"/>
  <c r="EB118" i="11"/>
  <c r="EA118" i="11"/>
  <c r="DZ118" i="11"/>
  <c r="DY118" i="11"/>
  <c r="DX118" i="11"/>
  <c r="DW118" i="11"/>
  <c r="DV118" i="11"/>
  <c r="DU118" i="11"/>
  <c r="DT118" i="11"/>
  <c r="DS118" i="11"/>
  <c r="DR118" i="11"/>
  <c r="DQ118" i="11"/>
  <c r="DP118" i="11"/>
  <c r="DO118" i="11"/>
  <c r="DN118" i="11"/>
  <c r="DM118" i="11"/>
  <c r="DL118" i="11"/>
  <c r="DK118" i="11"/>
  <c r="CR118" i="11"/>
  <c r="CQ118" i="11"/>
  <c r="CP118" i="11"/>
  <c r="CO118" i="11"/>
  <c r="CN118" i="11"/>
  <c r="CM118" i="11"/>
  <c r="CL118" i="11"/>
  <c r="CK118" i="11"/>
  <c r="CJ118" i="11"/>
  <c r="CI118" i="11"/>
  <c r="CH118" i="11"/>
  <c r="CG118" i="11"/>
  <c r="CF118" i="11"/>
  <c r="CE118" i="11"/>
  <c r="CC118" i="11"/>
  <c r="CB118" i="11"/>
  <c r="CA118" i="11"/>
  <c r="BZ118" i="11"/>
  <c r="BY118" i="11"/>
  <c r="BX118" i="11"/>
  <c r="BW118" i="11"/>
  <c r="BV118" i="11"/>
  <c r="BU118" i="11"/>
  <c r="BN118" i="11"/>
  <c r="BM118" i="11"/>
  <c r="BJ118" i="11"/>
  <c r="BI118" i="11"/>
  <c r="BH118" i="11"/>
  <c r="BG118" i="11"/>
  <c r="BF118" i="11"/>
  <c r="BE118" i="11"/>
  <c r="BD118" i="11"/>
  <c r="BC118" i="11"/>
  <c r="BB118" i="11"/>
  <c r="BA118" i="11"/>
  <c r="AZ118" i="11"/>
  <c r="AY118" i="11"/>
  <c r="AX118" i="11"/>
  <c r="AW118" i="11"/>
  <c r="EF117" i="11"/>
  <c r="EE117" i="11"/>
  <c r="ED117" i="11"/>
  <c r="EC117" i="11"/>
  <c r="EB117" i="11"/>
  <c r="EA117" i="11"/>
  <c r="DZ117" i="11"/>
  <c r="DY117" i="11"/>
  <c r="DX117" i="11"/>
  <c r="DW117" i="11"/>
  <c r="DV117" i="11"/>
  <c r="DU117" i="11"/>
  <c r="DT117" i="11"/>
  <c r="DS117" i="11"/>
  <c r="DR117" i="11"/>
  <c r="DQ117" i="11"/>
  <c r="DP117" i="11"/>
  <c r="DO117" i="11"/>
  <c r="DN117" i="11"/>
  <c r="DM117" i="11"/>
  <c r="DL117" i="11"/>
  <c r="DK117" i="1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E117" i="11"/>
  <c r="CC117" i="11"/>
  <c r="CB117" i="11"/>
  <c r="CA117" i="11"/>
  <c r="BZ117" i="11"/>
  <c r="BY117" i="11"/>
  <c r="BX117" i="11"/>
  <c r="BW117" i="11"/>
  <c r="BV117" i="11"/>
  <c r="BU117" i="11"/>
  <c r="BN117" i="11"/>
  <c r="BM117" i="11"/>
  <c r="BJ117" i="11"/>
  <c r="BI117" i="11"/>
  <c r="BH117" i="11"/>
  <c r="BG117" i="11"/>
  <c r="BF117" i="11"/>
  <c r="BE117" i="11"/>
  <c r="BD117" i="11"/>
  <c r="BC117" i="11"/>
  <c r="BB117" i="11"/>
  <c r="BA117" i="11"/>
  <c r="AZ117" i="11"/>
  <c r="AY117" i="11"/>
  <c r="AX117" i="11"/>
  <c r="AW117" i="11"/>
  <c r="EF116" i="11"/>
  <c r="EE116" i="11"/>
  <c r="ED116" i="11"/>
  <c r="EC116" i="11"/>
  <c r="EB116" i="11"/>
  <c r="EA116" i="11"/>
  <c r="DZ116" i="11"/>
  <c r="DY116" i="11"/>
  <c r="DX116" i="11"/>
  <c r="DW116" i="11"/>
  <c r="DV116" i="11"/>
  <c r="DU116" i="11"/>
  <c r="DT116" i="11"/>
  <c r="DS116" i="11"/>
  <c r="DR116" i="11"/>
  <c r="DQ116" i="11"/>
  <c r="DP116" i="11"/>
  <c r="DO116" i="11"/>
  <c r="DN116" i="11"/>
  <c r="DM116" i="11"/>
  <c r="DL116" i="11"/>
  <c r="DK116" i="1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E116" i="11"/>
  <c r="CC116" i="11"/>
  <c r="CB116" i="11"/>
  <c r="CA116" i="11"/>
  <c r="BZ116" i="11"/>
  <c r="BY116" i="11"/>
  <c r="BX116" i="11"/>
  <c r="BW116" i="11"/>
  <c r="BV116" i="11"/>
  <c r="BU116" i="11"/>
  <c r="BN116" i="11"/>
  <c r="BM116" i="11"/>
  <c r="BJ116" i="11"/>
  <c r="BI116" i="11"/>
  <c r="BH116" i="11"/>
  <c r="BG116" i="11"/>
  <c r="BF116" i="11"/>
  <c r="BE116" i="11"/>
  <c r="BD116" i="11"/>
  <c r="BC116" i="11"/>
  <c r="BB116" i="11"/>
  <c r="BA116" i="11"/>
  <c r="AZ116" i="11"/>
  <c r="AY116" i="11"/>
  <c r="AX116" i="11"/>
  <c r="AW116" i="11"/>
  <c r="EH115" i="11"/>
  <c r="EG115" i="11"/>
  <c r="EF115" i="11"/>
  <c r="EE115" i="11"/>
  <c r="ED115" i="11"/>
  <c r="EC115" i="11"/>
  <c r="EB115" i="11"/>
  <c r="EA115" i="11"/>
  <c r="DZ115" i="11"/>
  <c r="DY115" i="11"/>
  <c r="DX115" i="11"/>
  <c r="DW115" i="11"/>
  <c r="DV115" i="11"/>
  <c r="DU115" i="11"/>
  <c r="DT115" i="11"/>
  <c r="DS115" i="11"/>
  <c r="DR115" i="11"/>
  <c r="DQ115" i="11"/>
  <c r="DP115" i="11"/>
  <c r="DO115" i="11"/>
  <c r="DN115" i="11"/>
  <c r="DM115" i="11"/>
  <c r="DL115" i="11"/>
  <c r="DK115" i="1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C115" i="11"/>
  <c r="CB115" i="11"/>
  <c r="CA115" i="11"/>
  <c r="BZ115" i="11"/>
  <c r="BY115" i="11"/>
  <c r="BX115" i="11"/>
  <c r="BW115" i="11"/>
  <c r="BV115" i="11"/>
  <c r="BU115" i="11"/>
  <c r="BN115" i="11"/>
  <c r="BM115" i="11"/>
  <c r="BJ115" i="11"/>
  <c r="BI115" i="11"/>
  <c r="BH115" i="11"/>
  <c r="BG115" i="11"/>
  <c r="BF115" i="11"/>
  <c r="BE115" i="11"/>
  <c r="BD115" i="11"/>
  <c r="BC115" i="11"/>
  <c r="BB115" i="11"/>
  <c r="BA115" i="11"/>
  <c r="AZ115" i="11"/>
  <c r="AY115" i="11"/>
  <c r="AX115" i="11"/>
  <c r="AW115" i="11"/>
  <c r="EH114" i="11"/>
  <c r="EG114" i="11"/>
  <c r="EF114" i="11"/>
  <c r="EE114" i="11"/>
  <c r="ED114" i="11"/>
  <c r="EC114" i="11"/>
  <c r="EB114" i="11"/>
  <c r="EA114" i="11"/>
  <c r="DZ114" i="11"/>
  <c r="DY114" i="11"/>
  <c r="DX114" i="11"/>
  <c r="DW114" i="11"/>
  <c r="DV114" i="11"/>
  <c r="DU114" i="11"/>
  <c r="DT114" i="11"/>
  <c r="DS114" i="11"/>
  <c r="DR114" i="11"/>
  <c r="DQ114" i="11"/>
  <c r="DP114" i="11"/>
  <c r="DO114" i="11"/>
  <c r="DN114" i="11"/>
  <c r="DM114" i="11"/>
  <c r="DL114" i="11"/>
  <c r="DK114" i="1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C114" i="11"/>
  <c r="CB114" i="11"/>
  <c r="CA114" i="11"/>
  <c r="BZ114" i="11"/>
  <c r="BY114" i="11"/>
  <c r="BX114" i="11"/>
  <c r="BW114" i="11"/>
  <c r="BV114" i="11"/>
  <c r="BU114" i="11"/>
  <c r="BN114" i="11"/>
  <c r="BM114" i="11"/>
  <c r="BJ114" i="11"/>
  <c r="BI114" i="11"/>
  <c r="BH114" i="11"/>
  <c r="BG114" i="11"/>
  <c r="BF114" i="11"/>
  <c r="BE114" i="11"/>
  <c r="BD114" i="11"/>
  <c r="BC114" i="11"/>
  <c r="BB114" i="11"/>
  <c r="BA114" i="11"/>
  <c r="AZ114" i="11"/>
  <c r="AY114" i="11"/>
  <c r="AX114" i="11"/>
  <c r="AW114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N113" i="11"/>
  <c r="BM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EQ112" i="11"/>
  <c r="EP112" i="11"/>
  <c r="EO112" i="11"/>
  <c r="EN112" i="11"/>
  <c r="EM112" i="11"/>
  <c r="EL112" i="11"/>
  <c r="EK112" i="11"/>
  <c r="EJ112" i="11"/>
  <c r="EI112" i="11"/>
  <c r="EH112" i="11"/>
  <c r="EG112" i="11"/>
  <c r="EF112" i="11"/>
  <c r="EE112" i="11"/>
  <c r="ED112" i="11"/>
  <c r="EC112" i="11"/>
  <c r="EB112" i="11"/>
  <c r="EA112" i="11"/>
  <c r="DZ112" i="11"/>
  <c r="DY112" i="11"/>
  <c r="DX112" i="11"/>
  <c r="DW112" i="11"/>
  <c r="DV112" i="11"/>
  <c r="DU112" i="11"/>
  <c r="DT112" i="11"/>
  <c r="DS112" i="11"/>
  <c r="DR112" i="11"/>
  <c r="DQ112" i="11"/>
  <c r="DP112" i="11"/>
  <c r="DO112" i="11"/>
  <c r="DN112" i="11"/>
  <c r="DM112" i="11"/>
  <c r="DL112" i="11"/>
  <c r="DK112" i="11"/>
  <c r="DD112" i="11"/>
  <c r="DC112" i="11"/>
  <c r="DB112" i="11"/>
  <c r="DA112" i="11"/>
  <c r="CZ112" i="11"/>
  <c r="CY112" i="11"/>
  <c r="CX112" i="11"/>
  <c r="CW112" i="11"/>
  <c r="CV112" i="11"/>
  <c r="CU112" i="11"/>
  <c r="CT112" i="11"/>
  <c r="CS112" i="1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D112" i="11"/>
  <c r="CC112" i="11"/>
  <c r="CB112" i="11"/>
  <c r="CA112" i="11"/>
  <c r="BZ112" i="11"/>
  <c r="BY112" i="11"/>
  <c r="BX112" i="11"/>
  <c r="BW112" i="11"/>
  <c r="BV112" i="11"/>
  <c r="BU112" i="11"/>
  <c r="BN112" i="11"/>
  <c r="BM112" i="11"/>
  <c r="BJ112" i="11"/>
  <c r="BI112" i="11"/>
  <c r="BH112" i="11"/>
  <c r="BG112" i="11"/>
  <c r="BF112" i="11"/>
  <c r="BE112" i="11"/>
  <c r="BD112" i="11"/>
  <c r="BC112" i="11"/>
  <c r="BB112" i="11"/>
  <c r="BA112" i="11"/>
  <c r="AZ112" i="11"/>
  <c r="AY112" i="11"/>
  <c r="AX112" i="11"/>
  <c r="AW112" i="11"/>
  <c r="F112" i="11"/>
  <c r="EQ111" i="11"/>
  <c r="EP111" i="11"/>
  <c r="EO111" i="11"/>
  <c r="EN111" i="11"/>
  <c r="EM111" i="11"/>
  <c r="EL111" i="11"/>
  <c r="EK111" i="11"/>
  <c r="EJ111" i="11"/>
  <c r="EI111" i="11"/>
  <c r="EH111" i="11"/>
  <c r="EG111" i="11"/>
  <c r="EF111" i="11"/>
  <c r="EE111" i="11"/>
  <c r="ED111" i="11"/>
  <c r="EC111" i="11"/>
  <c r="EB111" i="11"/>
  <c r="EA111" i="11"/>
  <c r="DZ111" i="11"/>
  <c r="DY111" i="11"/>
  <c r="DX111" i="11"/>
  <c r="DW111" i="11"/>
  <c r="DV111" i="11"/>
  <c r="DU111" i="11"/>
  <c r="DT111" i="11"/>
  <c r="DS111" i="11"/>
  <c r="DR111" i="11"/>
  <c r="DQ111" i="11"/>
  <c r="DP111" i="11"/>
  <c r="DO111" i="11"/>
  <c r="DN111" i="11"/>
  <c r="DM111" i="11"/>
  <c r="DL111" i="11"/>
  <c r="DK111" i="11"/>
  <c r="DD111" i="11"/>
  <c r="DC111" i="11"/>
  <c r="DB111" i="11"/>
  <c r="DA111" i="11"/>
  <c r="CZ111" i="11"/>
  <c r="CY111" i="11"/>
  <c r="CX111" i="11"/>
  <c r="CW111" i="11"/>
  <c r="CV111" i="11"/>
  <c r="CU111" i="11"/>
  <c r="CT111" i="11"/>
  <c r="CS111" i="1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B111" i="11"/>
  <c r="CA111" i="11"/>
  <c r="BZ111" i="11"/>
  <c r="BY111" i="11"/>
  <c r="BX111" i="11"/>
  <c r="BW111" i="11"/>
  <c r="BV111" i="11"/>
  <c r="BU111" i="11"/>
  <c r="BN111" i="11"/>
  <c r="BM111" i="11"/>
  <c r="BJ111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F111" i="11"/>
  <c r="EQ110" i="11"/>
  <c r="EP110" i="11"/>
  <c r="EO110" i="11"/>
  <c r="EN110" i="11"/>
  <c r="EM110" i="11"/>
  <c r="EL110" i="11"/>
  <c r="EK110" i="11"/>
  <c r="EJ110" i="11"/>
  <c r="EI110" i="11"/>
  <c r="EH110" i="11"/>
  <c r="EG110" i="11"/>
  <c r="EF110" i="11"/>
  <c r="EE110" i="11"/>
  <c r="ED110" i="11"/>
  <c r="EC110" i="11"/>
  <c r="EB110" i="11"/>
  <c r="EA110" i="11"/>
  <c r="DZ110" i="11"/>
  <c r="DY110" i="11"/>
  <c r="DX110" i="11"/>
  <c r="DW110" i="11"/>
  <c r="DV110" i="11"/>
  <c r="DU110" i="11"/>
  <c r="DT110" i="11"/>
  <c r="DS110" i="11"/>
  <c r="DR110" i="11"/>
  <c r="DQ110" i="11"/>
  <c r="DP110" i="11"/>
  <c r="DO110" i="11"/>
  <c r="DN110" i="11"/>
  <c r="DM110" i="11"/>
  <c r="DL110" i="11"/>
  <c r="DK110" i="11"/>
  <c r="DD110" i="11"/>
  <c r="DC110" i="11"/>
  <c r="DB110" i="11"/>
  <c r="DA110" i="11"/>
  <c r="CZ110" i="11"/>
  <c r="CY110" i="11"/>
  <c r="CX110" i="11"/>
  <c r="CW110" i="11"/>
  <c r="CV110" i="11"/>
  <c r="CU110" i="11"/>
  <c r="CT110" i="11"/>
  <c r="CS110" i="1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E110" i="11"/>
  <c r="CD110" i="11"/>
  <c r="CC110" i="11"/>
  <c r="CB110" i="11"/>
  <c r="CA110" i="11"/>
  <c r="BZ110" i="11"/>
  <c r="BY110" i="11"/>
  <c r="BX110" i="11"/>
  <c r="BW110" i="11"/>
  <c r="BV110" i="11"/>
  <c r="BU110" i="11"/>
  <c r="BN110" i="11"/>
  <c r="BM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F110" i="11"/>
  <c r="EQ109" i="11"/>
  <c r="EP109" i="11"/>
  <c r="EO109" i="11"/>
  <c r="EN109" i="11"/>
  <c r="EM109" i="11"/>
  <c r="EL109" i="11"/>
  <c r="EK109" i="11"/>
  <c r="EJ109" i="11"/>
  <c r="EI109" i="11"/>
  <c r="EH109" i="11"/>
  <c r="EG109" i="11"/>
  <c r="EF109" i="11"/>
  <c r="EE109" i="11"/>
  <c r="ED109" i="11"/>
  <c r="EC109" i="11"/>
  <c r="EB109" i="11"/>
  <c r="EA109" i="11"/>
  <c r="DZ109" i="11"/>
  <c r="DY109" i="11"/>
  <c r="DX109" i="11"/>
  <c r="DW109" i="11"/>
  <c r="DV109" i="11"/>
  <c r="DU109" i="11"/>
  <c r="DT109" i="11"/>
  <c r="DS109" i="11"/>
  <c r="DR109" i="11"/>
  <c r="DQ109" i="11"/>
  <c r="DP109" i="11"/>
  <c r="DO109" i="11"/>
  <c r="DN109" i="11"/>
  <c r="DM109" i="11"/>
  <c r="DL109" i="11"/>
  <c r="DK109" i="11"/>
  <c r="DD109" i="11"/>
  <c r="DC109" i="11"/>
  <c r="DB109" i="11"/>
  <c r="DA109" i="11"/>
  <c r="CZ109" i="11"/>
  <c r="CY109" i="11"/>
  <c r="CX109" i="11"/>
  <c r="CW109" i="11"/>
  <c r="CV109" i="11"/>
  <c r="CU109" i="11"/>
  <c r="CT109" i="11"/>
  <c r="CS109" i="1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D109" i="11"/>
  <c r="CC109" i="11"/>
  <c r="CB109" i="11"/>
  <c r="CA109" i="11"/>
  <c r="BZ109" i="11"/>
  <c r="BY109" i="11"/>
  <c r="BX109" i="11"/>
  <c r="BW109" i="11"/>
  <c r="BV109" i="11"/>
  <c r="BU109" i="11"/>
  <c r="BN109" i="11"/>
  <c r="BM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F109" i="11"/>
  <c r="EQ108" i="11"/>
  <c r="EP108" i="11"/>
  <c r="EO108" i="11"/>
  <c r="EN108" i="11"/>
  <c r="EM108" i="11"/>
  <c r="EL108" i="11"/>
  <c r="EK108" i="11"/>
  <c r="EJ108" i="11"/>
  <c r="EI108" i="11"/>
  <c r="EH108" i="11"/>
  <c r="EG108" i="11"/>
  <c r="EF108" i="11"/>
  <c r="EE108" i="11"/>
  <c r="ED108" i="11"/>
  <c r="EC108" i="11"/>
  <c r="EB108" i="11"/>
  <c r="EA108" i="11"/>
  <c r="DZ108" i="11"/>
  <c r="DY108" i="11"/>
  <c r="DX108" i="11"/>
  <c r="DW108" i="11"/>
  <c r="DV108" i="11"/>
  <c r="DU108" i="11"/>
  <c r="DT108" i="11"/>
  <c r="DS108" i="11"/>
  <c r="DR108" i="11"/>
  <c r="DQ108" i="11"/>
  <c r="DP108" i="11"/>
  <c r="DO108" i="11"/>
  <c r="DN108" i="11"/>
  <c r="DM108" i="11"/>
  <c r="DL108" i="11"/>
  <c r="DK108" i="11"/>
  <c r="DD108" i="11"/>
  <c r="DC108" i="11"/>
  <c r="DB108" i="11"/>
  <c r="DA108" i="11"/>
  <c r="CZ108" i="11"/>
  <c r="CY108" i="11"/>
  <c r="CX108" i="11"/>
  <c r="CW108" i="11"/>
  <c r="CV108" i="11"/>
  <c r="CU108" i="11"/>
  <c r="CT108" i="11"/>
  <c r="CS108" i="1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C108" i="11"/>
  <c r="CB108" i="11"/>
  <c r="CA108" i="11"/>
  <c r="BZ108" i="11"/>
  <c r="BY108" i="11"/>
  <c r="BX108" i="11"/>
  <c r="BW108" i="11"/>
  <c r="BV108" i="11"/>
  <c r="BU108" i="11"/>
  <c r="BN108" i="11"/>
  <c r="BM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F108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N107" i="11"/>
  <c r="BM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F107" i="11"/>
  <c r="EQ106" i="11"/>
  <c r="EP106" i="11"/>
  <c r="EO106" i="11"/>
  <c r="EN106" i="11"/>
  <c r="EM106" i="11"/>
  <c r="EL106" i="11"/>
  <c r="EK106" i="11"/>
  <c r="EJ106" i="11"/>
  <c r="EI106" i="11"/>
  <c r="EH106" i="11"/>
  <c r="EG106" i="11"/>
  <c r="EF106" i="11"/>
  <c r="EE106" i="11"/>
  <c r="ED106" i="11"/>
  <c r="EC106" i="11"/>
  <c r="EB106" i="11"/>
  <c r="EA106" i="11"/>
  <c r="DZ106" i="11"/>
  <c r="DY106" i="11"/>
  <c r="DX106" i="11"/>
  <c r="DW106" i="11"/>
  <c r="DV106" i="11"/>
  <c r="DU106" i="11"/>
  <c r="DT106" i="11"/>
  <c r="DS106" i="11"/>
  <c r="DR106" i="11"/>
  <c r="DQ106" i="11"/>
  <c r="DP106" i="11"/>
  <c r="DO106" i="11"/>
  <c r="DN106" i="11"/>
  <c r="DM106" i="11"/>
  <c r="DL106" i="11"/>
  <c r="DK106" i="11"/>
  <c r="DD106" i="11"/>
  <c r="DC106" i="11"/>
  <c r="DB106" i="11"/>
  <c r="DA106" i="11"/>
  <c r="CZ106" i="11"/>
  <c r="CY106" i="11"/>
  <c r="CX106" i="11"/>
  <c r="CW106" i="11"/>
  <c r="CV106" i="11"/>
  <c r="CU106" i="11"/>
  <c r="CT106" i="11"/>
  <c r="CS106" i="1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CA106" i="11"/>
  <c r="BZ106" i="11"/>
  <c r="BY106" i="11"/>
  <c r="BX106" i="11"/>
  <c r="BW106" i="11"/>
  <c r="BV106" i="11"/>
  <c r="BU106" i="11"/>
  <c r="BN106" i="11"/>
  <c r="BM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F106" i="11"/>
  <c r="EQ105" i="11"/>
  <c r="EP105" i="11"/>
  <c r="EO105" i="11"/>
  <c r="EN105" i="11"/>
  <c r="EM105" i="11"/>
  <c r="EL105" i="11"/>
  <c r="EK105" i="11"/>
  <c r="EJ105" i="11"/>
  <c r="EI105" i="11"/>
  <c r="EH105" i="11"/>
  <c r="EG105" i="11"/>
  <c r="EF105" i="11"/>
  <c r="EE105" i="11"/>
  <c r="ED105" i="11"/>
  <c r="EC105" i="11"/>
  <c r="EB105" i="11"/>
  <c r="EA105" i="11"/>
  <c r="DZ105" i="11"/>
  <c r="DY105" i="11"/>
  <c r="DX105" i="11"/>
  <c r="DW105" i="11"/>
  <c r="DV105" i="11"/>
  <c r="DU105" i="11"/>
  <c r="DT105" i="11"/>
  <c r="DS105" i="11"/>
  <c r="DR105" i="11"/>
  <c r="DQ105" i="11"/>
  <c r="DP105" i="11"/>
  <c r="DO105" i="11"/>
  <c r="DN105" i="11"/>
  <c r="DM105" i="11"/>
  <c r="DL105" i="11"/>
  <c r="DK105" i="11"/>
  <c r="DD105" i="11"/>
  <c r="DC105" i="11"/>
  <c r="DB105" i="11"/>
  <c r="DA105" i="11"/>
  <c r="CZ105" i="11"/>
  <c r="CY105" i="11"/>
  <c r="CX105" i="11"/>
  <c r="CW105" i="11"/>
  <c r="CV105" i="11"/>
  <c r="CU105" i="11"/>
  <c r="CT105" i="11"/>
  <c r="CS105" i="1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E105" i="11"/>
  <c r="CD105" i="11"/>
  <c r="CC105" i="11"/>
  <c r="CB105" i="11"/>
  <c r="CA105" i="11"/>
  <c r="BZ105" i="11"/>
  <c r="BY105" i="11"/>
  <c r="BX105" i="11"/>
  <c r="BW105" i="11"/>
  <c r="BV105" i="11"/>
  <c r="BU105" i="11"/>
  <c r="BN105" i="11"/>
  <c r="BM105" i="1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F105" i="11"/>
  <c r="EQ104" i="11"/>
  <c r="EP104" i="11"/>
  <c r="EO104" i="11"/>
  <c r="EN104" i="11"/>
  <c r="EM104" i="11"/>
  <c r="EL104" i="11"/>
  <c r="EK104" i="11"/>
  <c r="EJ104" i="11"/>
  <c r="EI104" i="11"/>
  <c r="EH104" i="11"/>
  <c r="EG104" i="11"/>
  <c r="EF104" i="11"/>
  <c r="EE104" i="11"/>
  <c r="ED104" i="11"/>
  <c r="EC104" i="11"/>
  <c r="EB104" i="11"/>
  <c r="EA104" i="11"/>
  <c r="DZ104" i="11"/>
  <c r="DY104" i="11"/>
  <c r="DX104" i="11"/>
  <c r="DW104" i="11"/>
  <c r="DV104" i="11"/>
  <c r="DU104" i="11"/>
  <c r="DT104" i="11"/>
  <c r="DS104" i="11"/>
  <c r="DR104" i="11"/>
  <c r="DQ104" i="11"/>
  <c r="DP104" i="11"/>
  <c r="DO104" i="11"/>
  <c r="DN104" i="11"/>
  <c r="DM104" i="11"/>
  <c r="DL104" i="11"/>
  <c r="DK104" i="11"/>
  <c r="DD104" i="11"/>
  <c r="DC104" i="11"/>
  <c r="DB104" i="11"/>
  <c r="DA104" i="11"/>
  <c r="CZ104" i="11"/>
  <c r="CY104" i="11"/>
  <c r="CX104" i="11"/>
  <c r="CW104" i="11"/>
  <c r="CV104" i="11"/>
  <c r="CU104" i="11"/>
  <c r="CT104" i="11"/>
  <c r="CS104" i="1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C104" i="11"/>
  <c r="CB104" i="11"/>
  <c r="CA104" i="11"/>
  <c r="BZ104" i="11"/>
  <c r="BY104" i="11"/>
  <c r="BX104" i="11"/>
  <c r="BW104" i="11"/>
  <c r="BV104" i="11"/>
  <c r="BU104" i="11"/>
  <c r="BN104" i="11"/>
  <c r="BM104" i="11"/>
  <c r="BJ104" i="11"/>
  <c r="BI104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F104" i="11"/>
  <c r="EQ103" i="11"/>
  <c r="EP103" i="11"/>
  <c r="EO103" i="11"/>
  <c r="EN103" i="11"/>
  <c r="EM103" i="11"/>
  <c r="EL103" i="11"/>
  <c r="EK103" i="11"/>
  <c r="EJ103" i="11"/>
  <c r="EI103" i="11"/>
  <c r="EH103" i="11"/>
  <c r="EG103" i="11"/>
  <c r="EF103" i="11"/>
  <c r="EE103" i="11"/>
  <c r="ED103" i="11"/>
  <c r="EC103" i="11"/>
  <c r="EB103" i="11"/>
  <c r="EA103" i="11"/>
  <c r="DZ103" i="11"/>
  <c r="DY103" i="11"/>
  <c r="DX103" i="11"/>
  <c r="DW103" i="11"/>
  <c r="DV103" i="11"/>
  <c r="DU103" i="11"/>
  <c r="DT103" i="11"/>
  <c r="DS103" i="11"/>
  <c r="DR103" i="11"/>
  <c r="DQ103" i="11"/>
  <c r="DP103" i="11"/>
  <c r="DO103" i="11"/>
  <c r="DN103" i="11"/>
  <c r="DM103" i="11"/>
  <c r="DL103" i="11"/>
  <c r="DK103" i="11"/>
  <c r="DD103" i="11"/>
  <c r="DC103" i="11"/>
  <c r="DB103" i="11"/>
  <c r="DA103" i="11"/>
  <c r="CZ103" i="11"/>
  <c r="CY103" i="11"/>
  <c r="CX103" i="11"/>
  <c r="CW103" i="11"/>
  <c r="CV103" i="11"/>
  <c r="CU103" i="11"/>
  <c r="CT103" i="11"/>
  <c r="CS103" i="1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B103" i="11"/>
  <c r="CA103" i="11"/>
  <c r="BZ103" i="11"/>
  <c r="BY103" i="11"/>
  <c r="BX103" i="11"/>
  <c r="BW103" i="11"/>
  <c r="BV103" i="11"/>
  <c r="BU103" i="11"/>
  <c r="BN103" i="11"/>
  <c r="BM103" i="11"/>
  <c r="BJ103" i="11"/>
  <c r="BI103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F103" i="11"/>
  <c r="EQ102" i="11"/>
  <c r="EP102" i="11"/>
  <c r="EO102" i="11"/>
  <c r="EN102" i="11"/>
  <c r="EM102" i="11"/>
  <c r="EL102" i="11"/>
  <c r="EK102" i="11"/>
  <c r="EJ102" i="11"/>
  <c r="EI102" i="11"/>
  <c r="EH102" i="11"/>
  <c r="EG102" i="11"/>
  <c r="EF102" i="11"/>
  <c r="EE102" i="11"/>
  <c r="ED102" i="11"/>
  <c r="EC102" i="11"/>
  <c r="EB102" i="11"/>
  <c r="EA102" i="11"/>
  <c r="DZ102" i="11"/>
  <c r="DY102" i="11"/>
  <c r="DX102" i="11"/>
  <c r="DW102" i="11"/>
  <c r="DV102" i="11"/>
  <c r="DU102" i="11"/>
  <c r="DT102" i="11"/>
  <c r="DS102" i="11"/>
  <c r="DR102" i="11"/>
  <c r="DQ102" i="11"/>
  <c r="DP102" i="11"/>
  <c r="DO102" i="11"/>
  <c r="DN102" i="11"/>
  <c r="DM102" i="11"/>
  <c r="DL102" i="11"/>
  <c r="DK102" i="11"/>
  <c r="DD102" i="11"/>
  <c r="DC102" i="11"/>
  <c r="DB102" i="11"/>
  <c r="DA102" i="11"/>
  <c r="CZ102" i="11"/>
  <c r="CY102" i="11"/>
  <c r="CX102" i="11"/>
  <c r="CW102" i="11"/>
  <c r="CV102" i="11"/>
  <c r="CU102" i="11"/>
  <c r="CT102" i="11"/>
  <c r="CS102" i="1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E102" i="11"/>
  <c r="CD102" i="11"/>
  <c r="CC102" i="11"/>
  <c r="CB102" i="11"/>
  <c r="CA102" i="11"/>
  <c r="BZ102" i="11"/>
  <c r="BY102" i="11"/>
  <c r="BX102" i="11"/>
  <c r="BW102" i="11"/>
  <c r="BV102" i="11"/>
  <c r="BU102" i="11"/>
  <c r="BN102" i="11"/>
  <c r="BM102" i="11"/>
  <c r="BJ102" i="11"/>
  <c r="BI102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F102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N101" i="11"/>
  <c r="BM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F101" i="11"/>
  <c r="EQ100" i="11"/>
  <c r="EP100" i="11"/>
  <c r="EO100" i="11"/>
  <c r="EN100" i="11"/>
  <c r="EM100" i="11"/>
  <c r="EL100" i="11"/>
  <c r="EK100" i="11"/>
  <c r="EJ100" i="11"/>
  <c r="EI100" i="11"/>
  <c r="EH100" i="11"/>
  <c r="EG100" i="11"/>
  <c r="EF100" i="11"/>
  <c r="EE100" i="11"/>
  <c r="ED100" i="11"/>
  <c r="EC100" i="11"/>
  <c r="EB100" i="11"/>
  <c r="EA100" i="11"/>
  <c r="DZ100" i="11"/>
  <c r="DY100" i="11"/>
  <c r="DX100" i="11"/>
  <c r="DW100" i="11"/>
  <c r="DV100" i="11"/>
  <c r="DU100" i="11"/>
  <c r="DT100" i="11"/>
  <c r="DS100" i="11"/>
  <c r="DR100" i="11"/>
  <c r="DQ100" i="11"/>
  <c r="DP100" i="11"/>
  <c r="DO100" i="11"/>
  <c r="DN100" i="11"/>
  <c r="DM100" i="11"/>
  <c r="DL100" i="11"/>
  <c r="DK100" i="11"/>
  <c r="DD100" i="11"/>
  <c r="DC100" i="11"/>
  <c r="DB100" i="11"/>
  <c r="DA100" i="11"/>
  <c r="CZ100" i="11"/>
  <c r="CY100" i="11"/>
  <c r="CX100" i="11"/>
  <c r="CW100" i="11"/>
  <c r="CV100" i="11"/>
  <c r="CU100" i="11"/>
  <c r="CT100" i="11"/>
  <c r="CS100" i="1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C100" i="11"/>
  <c r="CB100" i="11"/>
  <c r="CA100" i="11"/>
  <c r="BZ100" i="11"/>
  <c r="BY100" i="11"/>
  <c r="BX100" i="11"/>
  <c r="BW100" i="11"/>
  <c r="BV100" i="11"/>
  <c r="BU100" i="11"/>
  <c r="BN100" i="11"/>
  <c r="BM100" i="11"/>
  <c r="BJ100" i="11"/>
  <c r="BI100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F100" i="11"/>
  <c r="EQ99" i="11"/>
  <c r="EP99" i="11"/>
  <c r="EO99" i="11"/>
  <c r="EN99" i="11"/>
  <c r="EM99" i="11"/>
  <c r="EL99" i="11"/>
  <c r="EK99" i="11"/>
  <c r="EJ99" i="11"/>
  <c r="EI99" i="11"/>
  <c r="EH99" i="11"/>
  <c r="EG99" i="11"/>
  <c r="EF99" i="11"/>
  <c r="EE99" i="11"/>
  <c r="ED99" i="11"/>
  <c r="EC99" i="11"/>
  <c r="EB99" i="11"/>
  <c r="EA99" i="11"/>
  <c r="DZ99" i="11"/>
  <c r="DY99" i="11"/>
  <c r="DX99" i="11"/>
  <c r="DW99" i="11"/>
  <c r="DV99" i="11"/>
  <c r="DU99" i="11"/>
  <c r="DT99" i="11"/>
  <c r="DS99" i="11"/>
  <c r="DR99" i="11"/>
  <c r="DQ99" i="11"/>
  <c r="DP99" i="11"/>
  <c r="DO99" i="11"/>
  <c r="DN99" i="11"/>
  <c r="DM99" i="11"/>
  <c r="DL99" i="11"/>
  <c r="DK99" i="11"/>
  <c r="DD99" i="11"/>
  <c r="DC99" i="11"/>
  <c r="DB99" i="11"/>
  <c r="DA99" i="11"/>
  <c r="CZ99" i="11"/>
  <c r="CY99" i="11"/>
  <c r="CX99" i="11"/>
  <c r="CW99" i="11"/>
  <c r="CV99" i="11"/>
  <c r="CU99" i="11"/>
  <c r="CT99" i="11"/>
  <c r="CS99" i="11"/>
  <c r="CR99" i="11"/>
  <c r="CQ99" i="11"/>
  <c r="CP99" i="11"/>
  <c r="CO99" i="11"/>
  <c r="CN99" i="11"/>
  <c r="CM99" i="11"/>
  <c r="CL99" i="11"/>
  <c r="CK99" i="11"/>
  <c r="CJ99" i="11"/>
  <c r="CI99" i="11"/>
  <c r="CH99" i="11"/>
  <c r="CG99" i="11"/>
  <c r="CF99" i="11"/>
  <c r="CE99" i="11"/>
  <c r="CD99" i="11"/>
  <c r="CC99" i="11"/>
  <c r="CB99" i="11"/>
  <c r="CA99" i="11"/>
  <c r="BZ99" i="11"/>
  <c r="BY99" i="11"/>
  <c r="BX99" i="11"/>
  <c r="BW99" i="11"/>
  <c r="BV99" i="11"/>
  <c r="BU99" i="11"/>
  <c r="BN99" i="11"/>
  <c r="BM99" i="11"/>
  <c r="BJ99" i="11"/>
  <c r="BI99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F99" i="11"/>
  <c r="EQ98" i="11"/>
  <c r="EP98" i="11"/>
  <c r="EO98" i="11"/>
  <c r="EN98" i="11"/>
  <c r="EM98" i="11"/>
  <c r="EL98" i="11"/>
  <c r="EK98" i="11"/>
  <c r="EJ98" i="11"/>
  <c r="EI98" i="11"/>
  <c r="EH98" i="11"/>
  <c r="EG98" i="11"/>
  <c r="EF98" i="11"/>
  <c r="EE98" i="11"/>
  <c r="ED98" i="11"/>
  <c r="EC98" i="11"/>
  <c r="EB98" i="11"/>
  <c r="EA98" i="11"/>
  <c r="DZ98" i="11"/>
  <c r="DY98" i="11"/>
  <c r="DX98" i="11"/>
  <c r="DW98" i="11"/>
  <c r="DV98" i="11"/>
  <c r="DU98" i="11"/>
  <c r="DT98" i="11"/>
  <c r="DS98" i="11"/>
  <c r="DR98" i="11"/>
  <c r="DQ98" i="11"/>
  <c r="DP98" i="11"/>
  <c r="DO98" i="11"/>
  <c r="DN98" i="11"/>
  <c r="DM98" i="11"/>
  <c r="DL98" i="11"/>
  <c r="DK98" i="11"/>
  <c r="DD98" i="11"/>
  <c r="DC98" i="11"/>
  <c r="DB98" i="11"/>
  <c r="DA98" i="11"/>
  <c r="CZ98" i="11"/>
  <c r="CY98" i="11"/>
  <c r="CX98" i="11"/>
  <c r="CW98" i="11"/>
  <c r="CV98" i="11"/>
  <c r="CU98" i="11"/>
  <c r="CT98" i="11"/>
  <c r="CS98" i="11"/>
  <c r="CR98" i="11"/>
  <c r="CQ98" i="11"/>
  <c r="CP98" i="11"/>
  <c r="CO98" i="11"/>
  <c r="CN98" i="11"/>
  <c r="CM98" i="11"/>
  <c r="CL98" i="11"/>
  <c r="CK98" i="11"/>
  <c r="CJ98" i="11"/>
  <c r="CI98" i="11"/>
  <c r="CH98" i="11"/>
  <c r="CG98" i="11"/>
  <c r="CF98" i="11"/>
  <c r="CE98" i="11"/>
  <c r="CD98" i="11"/>
  <c r="CC98" i="11"/>
  <c r="CB98" i="11"/>
  <c r="CA98" i="11"/>
  <c r="BZ98" i="11"/>
  <c r="BY98" i="11"/>
  <c r="BX98" i="11"/>
  <c r="BW98" i="11"/>
  <c r="BV98" i="11"/>
  <c r="BU98" i="11"/>
  <c r="BN98" i="11"/>
  <c r="BM98" i="11"/>
  <c r="BJ98" i="11"/>
  <c r="BI98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F98" i="11"/>
  <c r="EQ97" i="11"/>
  <c r="EP97" i="11"/>
  <c r="EO97" i="11"/>
  <c r="EN97" i="11"/>
  <c r="EM97" i="11"/>
  <c r="EL97" i="11"/>
  <c r="EK97" i="11"/>
  <c r="EJ97" i="11"/>
  <c r="EI97" i="11"/>
  <c r="EH97" i="11"/>
  <c r="EG97" i="11"/>
  <c r="EF97" i="11"/>
  <c r="EE97" i="11"/>
  <c r="ED97" i="11"/>
  <c r="EC97" i="11"/>
  <c r="EB97" i="11"/>
  <c r="EA97" i="11"/>
  <c r="DZ97" i="11"/>
  <c r="DY97" i="11"/>
  <c r="DX97" i="11"/>
  <c r="DW97" i="11"/>
  <c r="DV97" i="11"/>
  <c r="DU97" i="11"/>
  <c r="DT97" i="11"/>
  <c r="DS97" i="11"/>
  <c r="DR97" i="11"/>
  <c r="DQ97" i="11"/>
  <c r="DP97" i="11"/>
  <c r="DO97" i="11"/>
  <c r="DN97" i="11"/>
  <c r="DM97" i="11"/>
  <c r="DL97" i="11"/>
  <c r="DK97" i="11"/>
  <c r="DD97" i="11"/>
  <c r="DC97" i="11"/>
  <c r="DB97" i="11"/>
  <c r="DA97" i="11"/>
  <c r="CZ97" i="11"/>
  <c r="CY97" i="11"/>
  <c r="CX97" i="11"/>
  <c r="CW97" i="11"/>
  <c r="CV97" i="11"/>
  <c r="CU97" i="11"/>
  <c r="CT97" i="11"/>
  <c r="CS97" i="11"/>
  <c r="CR97" i="11"/>
  <c r="CQ97" i="11"/>
  <c r="CP97" i="11"/>
  <c r="CO97" i="11"/>
  <c r="CN97" i="11"/>
  <c r="CM97" i="11"/>
  <c r="CL97" i="11"/>
  <c r="CK97" i="11"/>
  <c r="CJ97" i="11"/>
  <c r="CI97" i="11"/>
  <c r="CH97" i="11"/>
  <c r="CG97" i="11"/>
  <c r="CF97" i="11"/>
  <c r="CE97" i="11"/>
  <c r="CD97" i="11"/>
  <c r="CC97" i="11"/>
  <c r="CB97" i="11"/>
  <c r="CA97" i="11"/>
  <c r="BZ97" i="11"/>
  <c r="BY97" i="11"/>
  <c r="BX97" i="11"/>
  <c r="BW97" i="11"/>
  <c r="BV97" i="11"/>
  <c r="BU97" i="11"/>
  <c r="BN97" i="11"/>
  <c r="BM97" i="11"/>
  <c r="BJ97" i="11"/>
  <c r="BI97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F97" i="11"/>
  <c r="EQ96" i="11"/>
  <c r="EP96" i="11"/>
  <c r="EO96" i="11"/>
  <c r="EN96" i="11"/>
  <c r="EM96" i="11"/>
  <c r="EL96" i="11"/>
  <c r="EK96" i="11"/>
  <c r="EJ96" i="11"/>
  <c r="EI96" i="11"/>
  <c r="EH96" i="11"/>
  <c r="EG96" i="11"/>
  <c r="EF96" i="11"/>
  <c r="EE96" i="11"/>
  <c r="ED96" i="11"/>
  <c r="EC96" i="11"/>
  <c r="EB96" i="11"/>
  <c r="EA96" i="11"/>
  <c r="DZ96" i="11"/>
  <c r="DY96" i="11"/>
  <c r="DX96" i="11"/>
  <c r="DW96" i="11"/>
  <c r="DV96" i="11"/>
  <c r="DU96" i="11"/>
  <c r="DT96" i="11"/>
  <c r="DS96" i="11"/>
  <c r="DR96" i="11"/>
  <c r="DQ96" i="11"/>
  <c r="DP96" i="11"/>
  <c r="DO96" i="11"/>
  <c r="DN96" i="11"/>
  <c r="DM96" i="11"/>
  <c r="DL96" i="11"/>
  <c r="DK96" i="11"/>
  <c r="DD96" i="11"/>
  <c r="DC96" i="11"/>
  <c r="DB96" i="11"/>
  <c r="DA96" i="11"/>
  <c r="CZ96" i="11"/>
  <c r="CY96" i="11"/>
  <c r="CX96" i="11"/>
  <c r="CW96" i="11"/>
  <c r="CV96" i="11"/>
  <c r="CU96" i="11"/>
  <c r="CT96" i="11"/>
  <c r="CS96" i="11"/>
  <c r="CR96" i="11"/>
  <c r="CQ96" i="11"/>
  <c r="CP96" i="11"/>
  <c r="CO96" i="11"/>
  <c r="CN96" i="11"/>
  <c r="CM96" i="11"/>
  <c r="CL96" i="11"/>
  <c r="CK96" i="11"/>
  <c r="CJ96" i="11"/>
  <c r="CI96" i="11"/>
  <c r="CH96" i="11"/>
  <c r="CG96" i="11"/>
  <c r="CF96" i="11"/>
  <c r="CE96" i="11"/>
  <c r="CD96" i="11"/>
  <c r="CC96" i="11"/>
  <c r="CB96" i="11"/>
  <c r="CA96" i="11"/>
  <c r="BZ96" i="11"/>
  <c r="BY96" i="11"/>
  <c r="BX96" i="11"/>
  <c r="BW96" i="11"/>
  <c r="BV96" i="11"/>
  <c r="BU96" i="11"/>
  <c r="BN96" i="11"/>
  <c r="BM96" i="11"/>
  <c r="BJ96" i="11"/>
  <c r="BI96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F96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CH95" i="11"/>
  <c r="CG95" i="11"/>
  <c r="CF95" i="11"/>
  <c r="CE95" i="11"/>
  <c r="CD95" i="11"/>
  <c r="CC95" i="11"/>
  <c r="CB95" i="11"/>
  <c r="CA95" i="11"/>
  <c r="BZ95" i="11"/>
  <c r="BY95" i="11"/>
  <c r="BX95" i="11"/>
  <c r="BW95" i="11"/>
  <c r="BV95" i="11"/>
  <c r="BU95" i="11"/>
  <c r="BN95" i="11"/>
  <c r="BM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F95" i="11"/>
  <c r="EQ94" i="11"/>
  <c r="EP94" i="11"/>
  <c r="EO94" i="11"/>
  <c r="EN94" i="11"/>
  <c r="EM94" i="11"/>
  <c r="EL94" i="11"/>
  <c r="EK94" i="11"/>
  <c r="EJ94" i="11"/>
  <c r="EI94" i="11"/>
  <c r="EH94" i="11"/>
  <c r="EG94" i="11"/>
  <c r="EF94" i="11"/>
  <c r="EE94" i="11"/>
  <c r="ED94" i="11"/>
  <c r="EC94" i="11"/>
  <c r="EB94" i="11"/>
  <c r="EA94" i="11"/>
  <c r="DZ94" i="11"/>
  <c r="DY94" i="11"/>
  <c r="DX94" i="11"/>
  <c r="DW94" i="11"/>
  <c r="DV94" i="11"/>
  <c r="DU94" i="11"/>
  <c r="DT94" i="11"/>
  <c r="DS94" i="11"/>
  <c r="DR94" i="11"/>
  <c r="DQ94" i="11"/>
  <c r="DP94" i="11"/>
  <c r="DO94" i="11"/>
  <c r="DN94" i="11"/>
  <c r="DM94" i="11"/>
  <c r="DL94" i="11"/>
  <c r="DK94" i="11"/>
  <c r="DD94" i="11"/>
  <c r="DC94" i="11"/>
  <c r="DB94" i="11"/>
  <c r="DA94" i="11"/>
  <c r="CZ94" i="11"/>
  <c r="CY94" i="11"/>
  <c r="CX94" i="11"/>
  <c r="CW94" i="11"/>
  <c r="CV94" i="11"/>
  <c r="CU94" i="1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E94" i="11"/>
  <c r="CD94" i="11"/>
  <c r="CC94" i="11"/>
  <c r="CB94" i="11"/>
  <c r="CA94" i="11"/>
  <c r="BZ94" i="11"/>
  <c r="BY94" i="11"/>
  <c r="BX94" i="11"/>
  <c r="BW94" i="11"/>
  <c r="BV94" i="11"/>
  <c r="BU94" i="11"/>
  <c r="BN94" i="11"/>
  <c r="BM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F94" i="11"/>
  <c r="EQ93" i="11"/>
  <c r="EP93" i="11"/>
  <c r="EO93" i="11"/>
  <c r="EN93" i="11"/>
  <c r="EM93" i="11"/>
  <c r="EL93" i="11"/>
  <c r="EK93" i="11"/>
  <c r="EJ93" i="11"/>
  <c r="EI93" i="11"/>
  <c r="EH93" i="11"/>
  <c r="EG93" i="11"/>
  <c r="EF93" i="11"/>
  <c r="EE93" i="11"/>
  <c r="ED93" i="11"/>
  <c r="EC93" i="11"/>
  <c r="EB93" i="11"/>
  <c r="EA93" i="11"/>
  <c r="DZ93" i="11"/>
  <c r="DY93" i="11"/>
  <c r="DX93" i="11"/>
  <c r="DW93" i="11"/>
  <c r="DV93" i="11"/>
  <c r="DU93" i="11"/>
  <c r="DT93" i="11"/>
  <c r="DS93" i="11"/>
  <c r="DR93" i="11"/>
  <c r="DQ93" i="11"/>
  <c r="DP93" i="11"/>
  <c r="DO93" i="11"/>
  <c r="DN93" i="11"/>
  <c r="DM93" i="11"/>
  <c r="DL93" i="11"/>
  <c r="DK93" i="11"/>
  <c r="DD93" i="11"/>
  <c r="DC93" i="11"/>
  <c r="DB93" i="11"/>
  <c r="DA93" i="11"/>
  <c r="CZ93" i="11"/>
  <c r="CY93" i="11"/>
  <c r="CX93" i="11"/>
  <c r="CW93" i="11"/>
  <c r="CV93" i="11"/>
  <c r="CU93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D93" i="11"/>
  <c r="CC93" i="11"/>
  <c r="CB93" i="11"/>
  <c r="CA93" i="11"/>
  <c r="BZ93" i="11"/>
  <c r="BY93" i="11"/>
  <c r="BX93" i="11"/>
  <c r="BW93" i="11"/>
  <c r="BV93" i="11"/>
  <c r="BU93" i="11"/>
  <c r="BN93" i="11"/>
  <c r="BM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F93" i="11"/>
  <c r="EQ92" i="11"/>
  <c r="EP92" i="11"/>
  <c r="EO92" i="11"/>
  <c r="EN92" i="11"/>
  <c r="EM92" i="11"/>
  <c r="EL92" i="11"/>
  <c r="EK92" i="11"/>
  <c r="EJ92" i="11"/>
  <c r="EI92" i="11"/>
  <c r="EH92" i="11"/>
  <c r="EG92" i="11"/>
  <c r="EF92" i="11"/>
  <c r="EE92" i="11"/>
  <c r="ED92" i="11"/>
  <c r="EC92" i="11"/>
  <c r="EB92" i="11"/>
  <c r="EA92" i="11"/>
  <c r="DZ92" i="11"/>
  <c r="DY92" i="11"/>
  <c r="DX92" i="11"/>
  <c r="DW92" i="11"/>
  <c r="DV92" i="11"/>
  <c r="DU92" i="11"/>
  <c r="DT92" i="11"/>
  <c r="DS92" i="11"/>
  <c r="DR92" i="11"/>
  <c r="DQ92" i="11"/>
  <c r="DP92" i="11"/>
  <c r="DO92" i="11"/>
  <c r="DN92" i="11"/>
  <c r="DM92" i="11"/>
  <c r="DL92" i="11"/>
  <c r="DK92" i="11"/>
  <c r="DD92" i="11"/>
  <c r="DC92" i="11"/>
  <c r="DB92" i="11"/>
  <c r="DA92" i="11"/>
  <c r="CZ92" i="11"/>
  <c r="CY92" i="11"/>
  <c r="CX92" i="11"/>
  <c r="CW92" i="11"/>
  <c r="CV92" i="11"/>
  <c r="CU92" i="1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E92" i="11"/>
  <c r="CD92" i="11"/>
  <c r="CC92" i="11"/>
  <c r="CB92" i="11"/>
  <c r="CA92" i="11"/>
  <c r="BZ92" i="11"/>
  <c r="BY92" i="11"/>
  <c r="BX92" i="11"/>
  <c r="BW92" i="11"/>
  <c r="BV92" i="11"/>
  <c r="BU92" i="11"/>
  <c r="BN92" i="11"/>
  <c r="BM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F92" i="11"/>
  <c r="EQ91" i="11"/>
  <c r="EP91" i="11"/>
  <c r="EO91" i="11"/>
  <c r="EN91" i="11"/>
  <c r="EM91" i="11"/>
  <c r="EL91" i="11"/>
  <c r="EK91" i="11"/>
  <c r="EJ91" i="11"/>
  <c r="EI91" i="11"/>
  <c r="EH91" i="11"/>
  <c r="EG91" i="11"/>
  <c r="EF91" i="11"/>
  <c r="EE91" i="11"/>
  <c r="ED91" i="11"/>
  <c r="EC91" i="11"/>
  <c r="EB91" i="11"/>
  <c r="EA91" i="11"/>
  <c r="DZ91" i="11"/>
  <c r="DY91" i="11"/>
  <c r="DX91" i="11"/>
  <c r="DW91" i="11"/>
  <c r="DV91" i="11"/>
  <c r="DU91" i="11"/>
  <c r="DT91" i="11"/>
  <c r="DS91" i="11"/>
  <c r="DR91" i="11"/>
  <c r="DQ91" i="11"/>
  <c r="DP91" i="11"/>
  <c r="DO91" i="11"/>
  <c r="DN91" i="11"/>
  <c r="DM91" i="11"/>
  <c r="DL91" i="11"/>
  <c r="DK91" i="11"/>
  <c r="DD91" i="11"/>
  <c r="DC91" i="11"/>
  <c r="DB91" i="11"/>
  <c r="DA91" i="11"/>
  <c r="CZ91" i="11"/>
  <c r="CY91" i="11"/>
  <c r="CX91" i="11"/>
  <c r="CW91" i="11"/>
  <c r="CV91" i="11"/>
  <c r="CU91" i="1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B91" i="11"/>
  <c r="CA91" i="11"/>
  <c r="BZ91" i="11"/>
  <c r="BY91" i="11"/>
  <c r="BX91" i="11"/>
  <c r="BW91" i="11"/>
  <c r="BV91" i="11"/>
  <c r="BU91" i="11"/>
  <c r="BN91" i="11"/>
  <c r="BM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F91" i="11"/>
  <c r="EQ90" i="11"/>
  <c r="EP90" i="11"/>
  <c r="EO90" i="11"/>
  <c r="EN90" i="11"/>
  <c r="EM90" i="11"/>
  <c r="EL90" i="11"/>
  <c r="EK90" i="11"/>
  <c r="EJ90" i="11"/>
  <c r="EI90" i="11"/>
  <c r="EH90" i="11"/>
  <c r="EG90" i="11"/>
  <c r="EF90" i="11"/>
  <c r="EE90" i="11"/>
  <c r="ED90" i="11"/>
  <c r="EC90" i="11"/>
  <c r="EB90" i="11"/>
  <c r="EA90" i="11"/>
  <c r="DZ90" i="11"/>
  <c r="DY90" i="11"/>
  <c r="DX90" i="11"/>
  <c r="DW90" i="11"/>
  <c r="DV90" i="11"/>
  <c r="DU90" i="11"/>
  <c r="DT90" i="11"/>
  <c r="DS90" i="11"/>
  <c r="DR90" i="11"/>
  <c r="DQ90" i="11"/>
  <c r="DP90" i="11"/>
  <c r="DO90" i="11"/>
  <c r="DN90" i="11"/>
  <c r="DM90" i="11"/>
  <c r="DL90" i="11"/>
  <c r="DK90" i="11"/>
  <c r="DD90" i="11"/>
  <c r="DC90" i="11"/>
  <c r="DB90" i="11"/>
  <c r="DA90" i="11"/>
  <c r="CZ90" i="11"/>
  <c r="CY90" i="11"/>
  <c r="CX90" i="11"/>
  <c r="CW90" i="11"/>
  <c r="CV90" i="11"/>
  <c r="CU90" i="1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E90" i="11"/>
  <c r="CD90" i="11"/>
  <c r="CC90" i="11"/>
  <c r="CB90" i="11"/>
  <c r="CA90" i="11"/>
  <c r="BZ90" i="11"/>
  <c r="BY90" i="11"/>
  <c r="BX90" i="11"/>
  <c r="BW90" i="11"/>
  <c r="BV90" i="11"/>
  <c r="BU90" i="11"/>
  <c r="BN90" i="11"/>
  <c r="BM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F90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D89" i="11"/>
  <c r="CC89" i="11"/>
  <c r="CB89" i="11"/>
  <c r="CA89" i="11"/>
  <c r="BZ89" i="11"/>
  <c r="BY89" i="11"/>
  <c r="BX89" i="11"/>
  <c r="BW89" i="11"/>
  <c r="BV89" i="11"/>
  <c r="BU89" i="11"/>
  <c r="BN89" i="11"/>
  <c r="BM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F89" i="11"/>
  <c r="EQ88" i="11"/>
  <c r="EP88" i="11"/>
  <c r="EO88" i="11"/>
  <c r="EN88" i="11"/>
  <c r="EM88" i="11"/>
  <c r="EL88" i="11"/>
  <c r="EK88" i="11"/>
  <c r="EJ88" i="11"/>
  <c r="EI88" i="11"/>
  <c r="EH88" i="11"/>
  <c r="EG88" i="11"/>
  <c r="EF88" i="11"/>
  <c r="EE88" i="11"/>
  <c r="ED88" i="11"/>
  <c r="EC88" i="11"/>
  <c r="EB88" i="11"/>
  <c r="EA88" i="11"/>
  <c r="DZ88" i="11"/>
  <c r="DY88" i="11"/>
  <c r="DX88" i="11"/>
  <c r="DW88" i="11"/>
  <c r="DV88" i="11"/>
  <c r="DU88" i="11"/>
  <c r="DT88" i="11"/>
  <c r="DS88" i="11"/>
  <c r="DR88" i="11"/>
  <c r="DQ88" i="11"/>
  <c r="DP88" i="11"/>
  <c r="DO88" i="11"/>
  <c r="DN88" i="11"/>
  <c r="DM88" i="11"/>
  <c r="DL88" i="11"/>
  <c r="DK88" i="11"/>
  <c r="DD88" i="11"/>
  <c r="DC88" i="11"/>
  <c r="DB88" i="11"/>
  <c r="DA88" i="11"/>
  <c r="CZ88" i="11"/>
  <c r="CY88" i="11"/>
  <c r="CX88" i="11"/>
  <c r="CW88" i="11"/>
  <c r="CV88" i="11"/>
  <c r="CU88" i="1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D88" i="11"/>
  <c r="CC88" i="11"/>
  <c r="CB88" i="11"/>
  <c r="CA88" i="11"/>
  <c r="BZ88" i="11"/>
  <c r="BY88" i="11"/>
  <c r="BX88" i="11"/>
  <c r="BW88" i="11"/>
  <c r="BV88" i="11"/>
  <c r="BU88" i="11"/>
  <c r="BN88" i="11"/>
  <c r="BM88" i="11"/>
  <c r="BJ88" i="11"/>
  <c r="BI88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F88" i="11"/>
  <c r="EQ87" i="11"/>
  <c r="EP87" i="11"/>
  <c r="EO87" i="11"/>
  <c r="EN87" i="11"/>
  <c r="EM87" i="11"/>
  <c r="EL87" i="11"/>
  <c r="EK87" i="11"/>
  <c r="EJ87" i="11"/>
  <c r="EI87" i="11"/>
  <c r="EH87" i="11"/>
  <c r="EG87" i="11"/>
  <c r="EF87" i="11"/>
  <c r="EE87" i="11"/>
  <c r="ED87" i="11"/>
  <c r="EC87" i="11"/>
  <c r="EB87" i="11"/>
  <c r="EA87" i="11"/>
  <c r="DZ87" i="11"/>
  <c r="DY87" i="11"/>
  <c r="DX87" i="11"/>
  <c r="DW87" i="11"/>
  <c r="DV87" i="11"/>
  <c r="DU87" i="11"/>
  <c r="DT87" i="11"/>
  <c r="DS87" i="11"/>
  <c r="DR87" i="11"/>
  <c r="DQ87" i="11"/>
  <c r="DP87" i="11"/>
  <c r="DO87" i="11"/>
  <c r="DN87" i="11"/>
  <c r="DM87" i="11"/>
  <c r="DL87" i="11"/>
  <c r="DK87" i="11"/>
  <c r="DD87" i="11"/>
  <c r="DC87" i="11"/>
  <c r="DB87" i="11"/>
  <c r="DA87" i="11"/>
  <c r="CZ87" i="11"/>
  <c r="CY87" i="11"/>
  <c r="CX87" i="11"/>
  <c r="CW87" i="11"/>
  <c r="CV87" i="11"/>
  <c r="CU87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B87" i="11"/>
  <c r="CA87" i="11"/>
  <c r="BZ87" i="11"/>
  <c r="BY87" i="11"/>
  <c r="BX87" i="11"/>
  <c r="BW87" i="11"/>
  <c r="BV87" i="11"/>
  <c r="BU87" i="11"/>
  <c r="BN87" i="11"/>
  <c r="BM87" i="11"/>
  <c r="BJ87" i="11"/>
  <c r="BI87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F87" i="11"/>
  <c r="EQ86" i="11"/>
  <c r="EP86" i="11"/>
  <c r="EO86" i="11"/>
  <c r="EN86" i="11"/>
  <c r="EM86" i="11"/>
  <c r="EL86" i="11"/>
  <c r="EK86" i="11"/>
  <c r="EJ86" i="11"/>
  <c r="EI86" i="11"/>
  <c r="EH86" i="11"/>
  <c r="EG86" i="11"/>
  <c r="EF86" i="11"/>
  <c r="EE86" i="11"/>
  <c r="ED86" i="11"/>
  <c r="EC86" i="11"/>
  <c r="EB86" i="11"/>
  <c r="EA86" i="11"/>
  <c r="DZ86" i="11"/>
  <c r="DY86" i="11"/>
  <c r="DX86" i="11"/>
  <c r="DW86" i="11"/>
  <c r="DV86" i="11"/>
  <c r="DU86" i="11"/>
  <c r="DT86" i="11"/>
  <c r="DS86" i="11"/>
  <c r="DR86" i="11"/>
  <c r="DQ86" i="11"/>
  <c r="DP86" i="11"/>
  <c r="DO86" i="11"/>
  <c r="DN86" i="11"/>
  <c r="DM86" i="11"/>
  <c r="DL86" i="11"/>
  <c r="DK86" i="11"/>
  <c r="DD86" i="11"/>
  <c r="DC86" i="11"/>
  <c r="DB86" i="11"/>
  <c r="DA86" i="11"/>
  <c r="CZ86" i="11"/>
  <c r="CY86" i="11"/>
  <c r="CX86" i="11"/>
  <c r="CW86" i="11"/>
  <c r="CV86" i="11"/>
  <c r="CU86" i="1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E86" i="11"/>
  <c r="CD86" i="11"/>
  <c r="CC86" i="11"/>
  <c r="CB86" i="11"/>
  <c r="CA86" i="11"/>
  <c r="BZ86" i="11"/>
  <c r="BY86" i="11"/>
  <c r="BX86" i="11"/>
  <c r="BW86" i="11"/>
  <c r="BV86" i="11"/>
  <c r="BU86" i="11"/>
  <c r="BN86" i="11"/>
  <c r="BM86" i="11"/>
  <c r="BJ86" i="11"/>
  <c r="BI86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F86" i="11"/>
  <c r="EQ85" i="11"/>
  <c r="EP85" i="11"/>
  <c r="EO85" i="11"/>
  <c r="EN85" i="11"/>
  <c r="EM85" i="11"/>
  <c r="EL85" i="11"/>
  <c r="EK85" i="11"/>
  <c r="EJ85" i="11"/>
  <c r="EI85" i="11"/>
  <c r="EH85" i="11"/>
  <c r="EG85" i="11"/>
  <c r="EF85" i="11"/>
  <c r="EE85" i="11"/>
  <c r="ED85" i="11"/>
  <c r="EC85" i="11"/>
  <c r="EB85" i="11"/>
  <c r="EA85" i="11"/>
  <c r="DZ85" i="11"/>
  <c r="DY85" i="11"/>
  <c r="DX85" i="11"/>
  <c r="DW85" i="11"/>
  <c r="DV85" i="11"/>
  <c r="DU85" i="11"/>
  <c r="DT85" i="11"/>
  <c r="DS85" i="11"/>
  <c r="DR85" i="11"/>
  <c r="DQ85" i="11"/>
  <c r="DP85" i="11"/>
  <c r="DO85" i="11"/>
  <c r="DN85" i="11"/>
  <c r="DM85" i="11"/>
  <c r="DL85" i="11"/>
  <c r="DK85" i="11"/>
  <c r="DD85" i="11"/>
  <c r="DC85" i="11"/>
  <c r="DB85" i="11"/>
  <c r="DA85" i="11"/>
  <c r="CZ85" i="11"/>
  <c r="CY85" i="11"/>
  <c r="CX85" i="11"/>
  <c r="CW85" i="11"/>
  <c r="CV85" i="11"/>
  <c r="CU85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E85" i="11"/>
  <c r="CD85" i="11"/>
  <c r="CC85" i="11"/>
  <c r="CB85" i="11"/>
  <c r="CA85" i="11"/>
  <c r="BZ85" i="11"/>
  <c r="BY85" i="11"/>
  <c r="BX85" i="11"/>
  <c r="BW85" i="11"/>
  <c r="BV85" i="11"/>
  <c r="BU85" i="11"/>
  <c r="BN85" i="11"/>
  <c r="BM85" i="11"/>
  <c r="BJ85" i="11"/>
  <c r="BI85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F85" i="11"/>
  <c r="EQ84" i="11"/>
  <c r="EP84" i="11"/>
  <c r="EO84" i="11"/>
  <c r="EN84" i="11"/>
  <c r="EM84" i="11"/>
  <c r="EL84" i="11"/>
  <c r="EK84" i="11"/>
  <c r="EJ84" i="11"/>
  <c r="EI84" i="11"/>
  <c r="EH84" i="11"/>
  <c r="EG84" i="11"/>
  <c r="EF84" i="11"/>
  <c r="EE84" i="11"/>
  <c r="ED84" i="11"/>
  <c r="EC84" i="11"/>
  <c r="EB84" i="11"/>
  <c r="EA84" i="11"/>
  <c r="DZ84" i="11"/>
  <c r="DY84" i="11"/>
  <c r="DX84" i="11"/>
  <c r="DW84" i="11"/>
  <c r="DV84" i="11"/>
  <c r="DU84" i="11"/>
  <c r="DT84" i="11"/>
  <c r="DS84" i="11"/>
  <c r="DR84" i="11"/>
  <c r="DQ84" i="11"/>
  <c r="DP84" i="11"/>
  <c r="DO84" i="11"/>
  <c r="DN84" i="11"/>
  <c r="DM84" i="11"/>
  <c r="DL84" i="11"/>
  <c r="DK84" i="11"/>
  <c r="DD84" i="11"/>
  <c r="DC84" i="11"/>
  <c r="DB84" i="11"/>
  <c r="DA84" i="11"/>
  <c r="CZ84" i="11"/>
  <c r="CY84" i="11"/>
  <c r="CX84" i="11"/>
  <c r="CW84" i="11"/>
  <c r="CV84" i="11"/>
  <c r="CU84" i="1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D84" i="11"/>
  <c r="CC84" i="11"/>
  <c r="CB84" i="11"/>
  <c r="CA84" i="11"/>
  <c r="BZ84" i="11"/>
  <c r="BY84" i="11"/>
  <c r="BX84" i="11"/>
  <c r="BW84" i="11"/>
  <c r="BV84" i="11"/>
  <c r="BU84" i="11"/>
  <c r="BN84" i="11"/>
  <c r="BM84" i="11"/>
  <c r="BJ84" i="11"/>
  <c r="BI84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F84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B83" i="11"/>
  <c r="CA83" i="11"/>
  <c r="BZ83" i="11"/>
  <c r="BY83" i="11"/>
  <c r="BX83" i="11"/>
  <c r="BW83" i="11"/>
  <c r="BV83" i="11"/>
  <c r="BU83" i="11"/>
  <c r="BN83" i="11"/>
  <c r="BM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F83" i="11"/>
  <c r="EQ82" i="11"/>
  <c r="EP82" i="11"/>
  <c r="EO82" i="11"/>
  <c r="EN82" i="11"/>
  <c r="EM82" i="11"/>
  <c r="EL82" i="11"/>
  <c r="EK82" i="11"/>
  <c r="EJ82" i="11"/>
  <c r="EI82" i="11"/>
  <c r="EH82" i="11"/>
  <c r="EG82" i="11"/>
  <c r="EF82" i="11"/>
  <c r="EE82" i="11"/>
  <c r="ED82" i="11"/>
  <c r="EC82" i="11"/>
  <c r="EB82" i="11"/>
  <c r="EA82" i="11"/>
  <c r="DZ82" i="11"/>
  <c r="DY82" i="11"/>
  <c r="DX82" i="11"/>
  <c r="DW82" i="11"/>
  <c r="DV82" i="11"/>
  <c r="DU82" i="11"/>
  <c r="DT82" i="11"/>
  <c r="DS82" i="11"/>
  <c r="DR82" i="11"/>
  <c r="DQ82" i="11"/>
  <c r="DP82" i="11"/>
  <c r="DO82" i="11"/>
  <c r="DN82" i="11"/>
  <c r="DM82" i="11"/>
  <c r="DL82" i="11"/>
  <c r="DK82" i="11"/>
  <c r="DD82" i="11"/>
  <c r="DC82" i="11"/>
  <c r="DB82" i="11"/>
  <c r="DA82" i="11"/>
  <c r="CZ82" i="11"/>
  <c r="CY82" i="11"/>
  <c r="CX82" i="11"/>
  <c r="CW82" i="11"/>
  <c r="CV82" i="11"/>
  <c r="CU82" i="1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E82" i="11"/>
  <c r="CD82" i="11"/>
  <c r="CC82" i="11"/>
  <c r="CB82" i="11"/>
  <c r="CA82" i="11"/>
  <c r="BZ82" i="11"/>
  <c r="BY82" i="11"/>
  <c r="BX82" i="11"/>
  <c r="BW82" i="11"/>
  <c r="BV82" i="11"/>
  <c r="BU82" i="11"/>
  <c r="BN82" i="11"/>
  <c r="BM82" i="11"/>
  <c r="BJ82" i="11"/>
  <c r="BI82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F82" i="11"/>
  <c r="EQ81" i="11"/>
  <c r="EP81" i="11"/>
  <c r="EO81" i="11"/>
  <c r="EN81" i="11"/>
  <c r="EM81" i="11"/>
  <c r="EL81" i="11"/>
  <c r="EK81" i="11"/>
  <c r="EJ81" i="11"/>
  <c r="EI81" i="11"/>
  <c r="EH81" i="11"/>
  <c r="EG81" i="11"/>
  <c r="EF81" i="11"/>
  <c r="EE81" i="11"/>
  <c r="ED81" i="11"/>
  <c r="EC81" i="11"/>
  <c r="EB81" i="11"/>
  <c r="EA81" i="11"/>
  <c r="DZ81" i="11"/>
  <c r="DY81" i="11"/>
  <c r="DX81" i="11"/>
  <c r="DW81" i="11"/>
  <c r="DV81" i="11"/>
  <c r="DU81" i="11"/>
  <c r="DT81" i="11"/>
  <c r="DS81" i="11"/>
  <c r="DR81" i="11"/>
  <c r="DQ81" i="11"/>
  <c r="DP81" i="11"/>
  <c r="DO81" i="11"/>
  <c r="DN81" i="11"/>
  <c r="DM81" i="11"/>
  <c r="DL81" i="11"/>
  <c r="DK81" i="11"/>
  <c r="DD81" i="11"/>
  <c r="DC81" i="11"/>
  <c r="DB81" i="11"/>
  <c r="DA81" i="11"/>
  <c r="CZ81" i="11"/>
  <c r="CY81" i="11"/>
  <c r="CX81" i="11"/>
  <c r="CW81" i="11"/>
  <c r="CV81" i="11"/>
  <c r="CU81" i="1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D81" i="11"/>
  <c r="CC81" i="11"/>
  <c r="CB81" i="11"/>
  <c r="CA81" i="11"/>
  <c r="BZ81" i="11"/>
  <c r="BY81" i="11"/>
  <c r="BX81" i="11"/>
  <c r="BW81" i="11"/>
  <c r="BV81" i="11"/>
  <c r="BU81" i="11"/>
  <c r="BN81" i="11"/>
  <c r="BM81" i="11"/>
  <c r="BJ81" i="11"/>
  <c r="BI81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F81" i="11"/>
  <c r="EQ80" i="11"/>
  <c r="EP80" i="11"/>
  <c r="EO80" i="11"/>
  <c r="EN80" i="11"/>
  <c r="EM80" i="11"/>
  <c r="EL80" i="11"/>
  <c r="EK80" i="11"/>
  <c r="EJ80" i="11"/>
  <c r="EI80" i="11"/>
  <c r="EH80" i="11"/>
  <c r="EG80" i="11"/>
  <c r="EF80" i="11"/>
  <c r="EE80" i="11"/>
  <c r="ED80" i="11"/>
  <c r="EC80" i="11"/>
  <c r="EB80" i="11"/>
  <c r="EA80" i="11"/>
  <c r="DZ80" i="11"/>
  <c r="DY80" i="11"/>
  <c r="DX80" i="11"/>
  <c r="DW80" i="11"/>
  <c r="DV80" i="11"/>
  <c r="DU80" i="11"/>
  <c r="DT80" i="11"/>
  <c r="DS80" i="11"/>
  <c r="DR80" i="11"/>
  <c r="DQ80" i="11"/>
  <c r="DP80" i="11"/>
  <c r="DO80" i="11"/>
  <c r="DN80" i="11"/>
  <c r="DM80" i="11"/>
  <c r="DL80" i="11"/>
  <c r="DK80" i="11"/>
  <c r="DD80" i="11"/>
  <c r="DC80" i="11"/>
  <c r="DB80" i="11"/>
  <c r="DA80" i="11"/>
  <c r="CZ80" i="11"/>
  <c r="CY80" i="11"/>
  <c r="CX80" i="11"/>
  <c r="CW80" i="11"/>
  <c r="CV80" i="11"/>
  <c r="CU80" i="1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C80" i="11"/>
  <c r="CB80" i="11"/>
  <c r="CA80" i="11"/>
  <c r="BZ80" i="11"/>
  <c r="BY80" i="11"/>
  <c r="BX80" i="11"/>
  <c r="BW80" i="11"/>
  <c r="BV80" i="11"/>
  <c r="BU80" i="11"/>
  <c r="BN80" i="11"/>
  <c r="BM80" i="11"/>
  <c r="BJ80" i="11"/>
  <c r="BI80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F80" i="11"/>
  <c r="EQ79" i="11"/>
  <c r="EP79" i="11"/>
  <c r="EO79" i="11"/>
  <c r="EN79" i="11"/>
  <c r="EM79" i="11"/>
  <c r="EL79" i="11"/>
  <c r="EK79" i="11"/>
  <c r="EJ79" i="11"/>
  <c r="EI79" i="11"/>
  <c r="EH79" i="11"/>
  <c r="EG79" i="11"/>
  <c r="EF79" i="11"/>
  <c r="EE79" i="11"/>
  <c r="ED79" i="11"/>
  <c r="EC79" i="11"/>
  <c r="EB79" i="11"/>
  <c r="EA79" i="11"/>
  <c r="DZ79" i="11"/>
  <c r="DY79" i="11"/>
  <c r="DX79" i="11"/>
  <c r="DW79" i="11"/>
  <c r="DV79" i="11"/>
  <c r="DU79" i="11"/>
  <c r="DT79" i="11"/>
  <c r="DS79" i="11"/>
  <c r="DR79" i="11"/>
  <c r="DQ79" i="11"/>
  <c r="DP79" i="11"/>
  <c r="DO79" i="11"/>
  <c r="DN79" i="11"/>
  <c r="DM79" i="11"/>
  <c r="DL79" i="11"/>
  <c r="DK79" i="11"/>
  <c r="DD79" i="11"/>
  <c r="DC79" i="11"/>
  <c r="DB79" i="11"/>
  <c r="DA79" i="11"/>
  <c r="CZ79" i="11"/>
  <c r="CY79" i="11"/>
  <c r="CX79" i="11"/>
  <c r="CW79" i="11"/>
  <c r="CV79" i="11"/>
  <c r="CU79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B79" i="11"/>
  <c r="CA79" i="11"/>
  <c r="BZ79" i="11"/>
  <c r="BY79" i="11"/>
  <c r="BX79" i="11"/>
  <c r="BW79" i="11"/>
  <c r="BV79" i="11"/>
  <c r="BU79" i="11"/>
  <c r="BN79" i="11"/>
  <c r="BM79" i="11"/>
  <c r="BJ79" i="11"/>
  <c r="BI79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F79" i="11"/>
  <c r="EQ78" i="11"/>
  <c r="EP78" i="11"/>
  <c r="EO78" i="11"/>
  <c r="EN78" i="11"/>
  <c r="EM78" i="11"/>
  <c r="EL78" i="11"/>
  <c r="EK78" i="11"/>
  <c r="EJ78" i="11"/>
  <c r="EI78" i="11"/>
  <c r="EH78" i="11"/>
  <c r="EG78" i="11"/>
  <c r="EF78" i="11"/>
  <c r="EE78" i="11"/>
  <c r="ED78" i="11"/>
  <c r="EC78" i="11"/>
  <c r="EB78" i="11"/>
  <c r="EA78" i="11"/>
  <c r="DZ78" i="11"/>
  <c r="DY78" i="11"/>
  <c r="DX78" i="11"/>
  <c r="DW78" i="11"/>
  <c r="DV78" i="11"/>
  <c r="DU78" i="11"/>
  <c r="DT78" i="11"/>
  <c r="DS78" i="11"/>
  <c r="DR78" i="11"/>
  <c r="DQ78" i="11"/>
  <c r="DP78" i="11"/>
  <c r="DO78" i="11"/>
  <c r="DN78" i="11"/>
  <c r="DM78" i="11"/>
  <c r="DL78" i="11"/>
  <c r="DK78" i="11"/>
  <c r="DD78" i="11"/>
  <c r="DC78" i="11"/>
  <c r="DB78" i="11"/>
  <c r="DA78" i="11"/>
  <c r="CZ78" i="11"/>
  <c r="CY78" i="11"/>
  <c r="CX78" i="11"/>
  <c r="CW78" i="11"/>
  <c r="CV78" i="11"/>
  <c r="CU78" i="1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BZ78" i="11"/>
  <c r="BY78" i="11"/>
  <c r="BX78" i="11"/>
  <c r="BW78" i="11"/>
  <c r="BV78" i="11"/>
  <c r="BU78" i="11"/>
  <c r="BN78" i="11"/>
  <c r="BM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F78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H77" i="11"/>
  <c r="CG77" i="11"/>
  <c r="CF77" i="11"/>
  <c r="CE77" i="11"/>
  <c r="CD77" i="11"/>
  <c r="CC77" i="11"/>
  <c r="CB77" i="11"/>
  <c r="CA77" i="11"/>
  <c r="BZ77" i="11"/>
  <c r="BY77" i="11"/>
  <c r="BX77" i="11"/>
  <c r="BW77" i="11"/>
  <c r="BV77" i="11"/>
  <c r="BU77" i="11"/>
  <c r="BN77" i="11"/>
  <c r="BM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F77" i="11"/>
  <c r="EQ76" i="11"/>
  <c r="EP76" i="11"/>
  <c r="EO76" i="11"/>
  <c r="EN76" i="11"/>
  <c r="EM76" i="11"/>
  <c r="EL76" i="11"/>
  <c r="EK76" i="11"/>
  <c r="EJ76" i="11"/>
  <c r="EI76" i="11"/>
  <c r="EH76" i="11"/>
  <c r="EG76" i="11"/>
  <c r="EF76" i="11"/>
  <c r="EE76" i="11"/>
  <c r="ED76" i="11"/>
  <c r="EC76" i="11"/>
  <c r="EB76" i="11"/>
  <c r="EA76" i="11"/>
  <c r="DZ76" i="11"/>
  <c r="DY76" i="11"/>
  <c r="DX76" i="11"/>
  <c r="DW76" i="11"/>
  <c r="DV76" i="11"/>
  <c r="DU76" i="11"/>
  <c r="DT76" i="11"/>
  <c r="DS76" i="11"/>
  <c r="DR76" i="11"/>
  <c r="DQ76" i="11"/>
  <c r="DP76" i="11"/>
  <c r="DO76" i="11"/>
  <c r="DN76" i="11"/>
  <c r="DM76" i="11"/>
  <c r="DL76" i="11"/>
  <c r="DK76" i="11"/>
  <c r="DD76" i="11"/>
  <c r="DC76" i="11"/>
  <c r="DB76" i="11"/>
  <c r="DA76" i="11"/>
  <c r="CZ76" i="11"/>
  <c r="CY76" i="11"/>
  <c r="CX76" i="11"/>
  <c r="CW76" i="11"/>
  <c r="CV76" i="11"/>
  <c r="CU76" i="11"/>
  <c r="CT76" i="11"/>
  <c r="CS76" i="11"/>
  <c r="CR76" i="11"/>
  <c r="CQ76" i="11"/>
  <c r="CP76" i="11"/>
  <c r="CO76" i="11"/>
  <c r="CN76" i="11"/>
  <c r="CM76" i="11"/>
  <c r="CL76" i="11"/>
  <c r="CK76" i="11"/>
  <c r="CJ76" i="11"/>
  <c r="CI76" i="11"/>
  <c r="CH76" i="11"/>
  <c r="CG76" i="11"/>
  <c r="CF76" i="11"/>
  <c r="CE76" i="11"/>
  <c r="CD76" i="11"/>
  <c r="CC76" i="11"/>
  <c r="CB76" i="11"/>
  <c r="CA76" i="11"/>
  <c r="BZ76" i="11"/>
  <c r="BY76" i="11"/>
  <c r="BX76" i="11"/>
  <c r="BW76" i="11"/>
  <c r="BV76" i="11"/>
  <c r="BU76" i="11"/>
  <c r="BN76" i="11"/>
  <c r="BM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F76" i="11"/>
  <c r="EQ75" i="11"/>
  <c r="EP75" i="11"/>
  <c r="EO75" i="11"/>
  <c r="EN75" i="11"/>
  <c r="EM75" i="11"/>
  <c r="EL75" i="11"/>
  <c r="EK75" i="11"/>
  <c r="EJ75" i="11"/>
  <c r="EI75" i="11"/>
  <c r="EH75" i="11"/>
  <c r="EG75" i="11"/>
  <c r="EF75" i="11"/>
  <c r="EE75" i="11"/>
  <c r="ED75" i="11"/>
  <c r="EC75" i="11"/>
  <c r="EB75" i="11"/>
  <c r="EA75" i="11"/>
  <c r="DZ75" i="11"/>
  <c r="DY75" i="11"/>
  <c r="DX75" i="11"/>
  <c r="DW75" i="11"/>
  <c r="DV75" i="11"/>
  <c r="DU75" i="11"/>
  <c r="DT75" i="11"/>
  <c r="DS75" i="11"/>
  <c r="DR75" i="11"/>
  <c r="DQ75" i="11"/>
  <c r="DP75" i="11"/>
  <c r="DO75" i="11"/>
  <c r="DN75" i="11"/>
  <c r="DM75" i="11"/>
  <c r="DL75" i="11"/>
  <c r="DK75" i="11"/>
  <c r="DD75" i="11"/>
  <c r="DC75" i="11"/>
  <c r="DB75" i="11"/>
  <c r="DA75" i="11"/>
  <c r="CZ75" i="11"/>
  <c r="CY75" i="11"/>
  <c r="CX75" i="11"/>
  <c r="CW75" i="11"/>
  <c r="CV75" i="11"/>
  <c r="CU75" i="11"/>
  <c r="CT75" i="11"/>
  <c r="CS75" i="11"/>
  <c r="CR75" i="11"/>
  <c r="CQ75" i="11"/>
  <c r="CP75" i="11"/>
  <c r="CO75" i="11"/>
  <c r="CN75" i="11"/>
  <c r="CM75" i="11"/>
  <c r="CL75" i="11"/>
  <c r="CK75" i="11"/>
  <c r="CJ75" i="11"/>
  <c r="CI75" i="11"/>
  <c r="CH75" i="11"/>
  <c r="CG75" i="11"/>
  <c r="CF75" i="11"/>
  <c r="CE75" i="11"/>
  <c r="CD75" i="11"/>
  <c r="CC75" i="11"/>
  <c r="CB75" i="11"/>
  <c r="CA75" i="11"/>
  <c r="BZ75" i="11"/>
  <c r="BY75" i="11"/>
  <c r="BX75" i="11"/>
  <c r="BW75" i="11"/>
  <c r="BV75" i="11"/>
  <c r="BU75" i="11"/>
  <c r="BN75" i="11"/>
  <c r="BM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F75" i="11"/>
  <c r="EQ74" i="11"/>
  <c r="EP74" i="11"/>
  <c r="EO74" i="11"/>
  <c r="EN74" i="11"/>
  <c r="EM74" i="11"/>
  <c r="EL74" i="11"/>
  <c r="EK74" i="11"/>
  <c r="EJ74" i="11"/>
  <c r="EI74" i="11"/>
  <c r="EH74" i="11"/>
  <c r="EG74" i="11"/>
  <c r="EF74" i="11"/>
  <c r="EE74" i="11"/>
  <c r="ED74" i="11"/>
  <c r="EC74" i="11"/>
  <c r="EB74" i="11"/>
  <c r="EA74" i="11"/>
  <c r="DZ74" i="11"/>
  <c r="DY74" i="11"/>
  <c r="DX74" i="11"/>
  <c r="DW74" i="11"/>
  <c r="DV74" i="11"/>
  <c r="DU74" i="11"/>
  <c r="DT74" i="11"/>
  <c r="DS74" i="11"/>
  <c r="DR74" i="11"/>
  <c r="DQ74" i="11"/>
  <c r="DP74" i="11"/>
  <c r="DO74" i="11"/>
  <c r="DN74" i="11"/>
  <c r="DM74" i="11"/>
  <c r="DL74" i="11"/>
  <c r="DK74" i="11"/>
  <c r="DD74" i="11"/>
  <c r="DC74" i="11"/>
  <c r="DB74" i="11"/>
  <c r="DA74" i="11"/>
  <c r="CZ74" i="11"/>
  <c r="CY74" i="11"/>
  <c r="CX74" i="11"/>
  <c r="CW74" i="11"/>
  <c r="CV74" i="11"/>
  <c r="CU74" i="11"/>
  <c r="CT74" i="11"/>
  <c r="CS74" i="11"/>
  <c r="CR74" i="11"/>
  <c r="CQ74" i="11"/>
  <c r="CP74" i="11"/>
  <c r="CO74" i="11"/>
  <c r="CN74" i="11"/>
  <c r="CM74" i="11"/>
  <c r="CL74" i="11"/>
  <c r="CK74" i="11"/>
  <c r="CJ74" i="11"/>
  <c r="CI74" i="11"/>
  <c r="CH74" i="11"/>
  <c r="CG74" i="11"/>
  <c r="CF74" i="11"/>
  <c r="CE74" i="11"/>
  <c r="CD74" i="11"/>
  <c r="CC74" i="11"/>
  <c r="CB74" i="11"/>
  <c r="CA74" i="11"/>
  <c r="BZ74" i="11"/>
  <c r="BY74" i="11"/>
  <c r="BX74" i="11"/>
  <c r="BW74" i="11"/>
  <c r="BV74" i="11"/>
  <c r="BU74" i="11"/>
  <c r="BN74" i="11"/>
  <c r="BM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F74" i="11"/>
  <c r="EQ73" i="11"/>
  <c r="EP73" i="11"/>
  <c r="EO73" i="11"/>
  <c r="EN73" i="11"/>
  <c r="EM73" i="11"/>
  <c r="EL73" i="11"/>
  <c r="EK73" i="11"/>
  <c r="EJ73" i="11"/>
  <c r="EI73" i="11"/>
  <c r="EH73" i="11"/>
  <c r="EG73" i="11"/>
  <c r="EF73" i="11"/>
  <c r="EE73" i="11"/>
  <c r="ED73" i="11"/>
  <c r="EC73" i="11"/>
  <c r="EB73" i="11"/>
  <c r="EA73" i="11"/>
  <c r="DZ73" i="11"/>
  <c r="DY73" i="11"/>
  <c r="DX73" i="11"/>
  <c r="DW73" i="11"/>
  <c r="DV73" i="11"/>
  <c r="DU73" i="11"/>
  <c r="DT73" i="11"/>
  <c r="DS73" i="11"/>
  <c r="DR73" i="11"/>
  <c r="DQ73" i="11"/>
  <c r="DP73" i="11"/>
  <c r="DO73" i="11"/>
  <c r="DN73" i="11"/>
  <c r="DM73" i="11"/>
  <c r="DL73" i="11"/>
  <c r="DK73" i="11"/>
  <c r="DD73" i="11"/>
  <c r="DC73" i="11"/>
  <c r="DB73" i="11"/>
  <c r="DA73" i="11"/>
  <c r="CZ73" i="11"/>
  <c r="CY73" i="11"/>
  <c r="CX73" i="11"/>
  <c r="CW73" i="11"/>
  <c r="CV73" i="11"/>
  <c r="CU73" i="1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E73" i="11"/>
  <c r="CD73" i="11"/>
  <c r="CC73" i="11"/>
  <c r="CB73" i="11"/>
  <c r="CA73" i="11"/>
  <c r="BZ73" i="11"/>
  <c r="BY73" i="11"/>
  <c r="BX73" i="11"/>
  <c r="BW73" i="11"/>
  <c r="BV73" i="11"/>
  <c r="BU73" i="11"/>
  <c r="BN73" i="11"/>
  <c r="BM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F73" i="11"/>
  <c r="EQ72" i="11"/>
  <c r="EP72" i="11"/>
  <c r="EO72" i="11"/>
  <c r="EN72" i="11"/>
  <c r="EM72" i="11"/>
  <c r="EL72" i="11"/>
  <c r="EK72" i="11"/>
  <c r="EJ72" i="11"/>
  <c r="EI72" i="11"/>
  <c r="EH72" i="11"/>
  <c r="EG72" i="11"/>
  <c r="EF72" i="11"/>
  <c r="EE72" i="11"/>
  <c r="ED72" i="11"/>
  <c r="EC72" i="11"/>
  <c r="EB72" i="11"/>
  <c r="EA72" i="11"/>
  <c r="DZ72" i="11"/>
  <c r="DY72" i="11"/>
  <c r="DX72" i="11"/>
  <c r="DW72" i="11"/>
  <c r="DV72" i="11"/>
  <c r="DU72" i="11"/>
  <c r="DT72" i="11"/>
  <c r="DS72" i="11"/>
  <c r="DR72" i="11"/>
  <c r="DQ72" i="11"/>
  <c r="DP72" i="11"/>
  <c r="DO72" i="11"/>
  <c r="DN72" i="11"/>
  <c r="DM72" i="11"/>
  <c r="DL72" i="11"/>
  <c r="DK72" i="11"/>
  <c r="DD72" i="11"/>
  <c r="DC72" i="11"/>
  <c r="DB72" i="11"/>
  <c r="DA72" i="11"/>
  <c r="CZ72" i="11"/>
  <c r="CY72" i="11"/>
  <c r="CX72" i="11"/>
  <c r="CW72" i="11"/>
  <c r="CV72" i="11"/>
  <c r="CU72" i="1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BZ72" i="11"/>
  <c r="BY72" i="11"/>
  <c r="BX72" i="11"/>
  <c r="BW72" i="11"/>
  <c r="BV72" i="11"/>
  <c r="BU72" i="11"/>
  <c r="BN72" i="11"/>
  <c r="BM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F72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CI71" i="11"/>
  <c r="CH71" i="11"/>
  <c r="CG71" i="11"/>
  <c r="CF71" i="11"/>
  <c r="CE71" i="11"/>
  <c r="CD71" i="11"/>
  <c r="CC71" i="11"/>
  <c r="CB71" i="11"/>
  <c r="CA71" i="11"/>
  <c r="BZ71" i="11"/>
  <c r="BY71" i="11"/>
  <c r="BX71" i="11"/>
  <c r="BW71" i="11"/>
  <c r="BV71" i="11"/>
  <c r="BU71" i="11"/>
  <c r="BN71" i="11"/>
  <c r="BM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F71" i="11"/>
  <c r="EQ70" i="11"/>
  <c r="EP70" i="11"/>
  <c r="EO70" i="11"/>
  <c r="EN70" i="11"/>
  <c r="EM70" i="11"/>
  <c r="EL70" i="11"/>
  <c r="EK70" i="11"/>
  <c r="EJ70" i="11"/>
  <c r="EI70" i="11"/>
  <c r="EH70" i="11"/>
  <c r="EG70" i="11"/>
  <c r="EF70" i="11"/>
  <c r="EE70" i="11"/>
  <c r="ED70" i="11"/>
  <c r="EC70" i="11"/>
  <c r="EB70" i="11"/>
  <c r="EA70" i="11"/>
  <c r="DZ70" i="11"/>
  <c r="DY70" i="11"/>
  <c r="DX70" i="11"/>
  <c r="DW70" i="11"/>
  <c r="DV70" i="11"/>
  <c r="DU70" i="11"/>
  <c r="DT70" i="11"/>
  <c r="DS70" i="11"/>
  <c r="DR70" i="11"/>
  <c r="DQ70" i="11"/>
  <c r="DP70" i="11"/>
  <c r="DO70" i="11"/>
  <c r="DN70" i="11"/>
  <c r="DM70" i="11"/>
  <c r="DL70" i="11"/>
  <c r="DK70" i="11"/>
  <c r="DD70" i="11"/>
  <c r="DC70" i="11"/>
  <c r="DB70" i="11"/>
  <c r="DA70" i="11"/>
  <c r="CZ70" i="11"/>
  <c r="CY70" i="11"/>
  <c r="CX70" i="11"/>
  <c r="CW70" i="11"/>
  <c r="CV70" i="11"/>
  <c r="CU70" i="11"/>
  <c r="CT70" i="11"/>
  <c r="CS70" i="11"/>
  <c r="CR70" i="11"/>
  <c r="CQ70" i="11"/>
  <c r="CP70" i="11"/>
  <c r="CO70" i="11"/>
  <c r="CN70" i="11"/>
  <c r="CM70" i="11"/>
  <c r="CL70" i="11"/>
  <c r="CK70" i="11"/>
  <c r="CJ70" i="11"/>
  <c r="CI70" i="11"/>
  <c r="CH70" i="11"/>
  <c r="CG70" i="11"/>
  <c r="CF70" i="11"/>
  <c r="CE70" i="11"/>
  <c r="CD70" i="11"/>
  <c r="CC70" i="11"/>
  <c r="CB70" i="11"/>
  <c r="CA70" i="11"/>
  <c r="BZ70" i="11"/>
  <c r="BY70" i="11"/>
  <c r="BX70" i="11"/>
  <c r="BW70" i="11"/>
  <c r="BV70" i="11"/>
  <c r="BU70" i="11"/>
  <c r="BN70" i="11"/>
  <c r="BM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F70" i="11"/>
  <c r="EQ69" i="11"/>
  <c r="EP69" i="11"/>
  <c r="EO69" i="11"/>
  <c r="EN69" i="11"/>
  <c r="EM69" i="11"/>
  <c r="EL69" i="11"/>
  <c r="EK69" i="11"/>
  <c r="EJ69" i="11"/>
  <c r="EI69" i="11"/>
  <c r="EH69" i="11"/>
  <c r="EG69" i="11"/>
  <c r="EF69" i="11"/>
  <c r="EE69" i="11"/>
  <c r="ED69" i="11"/>
  <c r="EC69" i="11"/>
  <c r="EB69" i="11"/>
  <c r="EA69" i="11"/>
  <c r="DZ69" i="11"/>
  <c r="DY69" i="11"/>
  <c r="DX69" i="11"/>
  <c r="DW69" i="11"/>
  <c r="DV69" i="11"/>
  <c r="DU69" i="11"/>
  <c r="DT69" i="11"/>
  <c r="DS69" i="11"/>
  <c r="DR69" i="11"/>
  <c r="DQ69" i="11"/>
  <c r="DP69" i="11"/>
  <c r="DO69" i="11"/>
  <c r="DN69" i="11"/>
  <c r="DM69" i="11"/>
  <c r="DL69" i="11"/>
  <c r="DK69" i="11"/>
  <c r="DD69" i="11"/>
  <c r="DC69" i="11"/>
  <c r="DB69" i="11"/>
  <c r="DA69" i="11"/>
  <c r="CZ69" i="11"/>
  <c r="CY69" i="11"/>
  <c r="CX69" i="11"/>
  <c r="CW69" i="11"/>
  <c r="CV69" i="11"/>
  <c r="CU69" i="11"/>
  <c r="CT69" i="11"/>
  <c r="CS69" i="11"/>
  <c r="CR69" i="11"/>
  <c r="CQ69" i="11"/>
  <c r="CP69" i="11"/>
  <c r="CO69" i="11"/>
  <c r="CN69" i="11"/>
  <c r="CM69" i="11"/>
  <c r="CL69" i="11"/>
  <c r="CK69" i="11"/>
  <c r="CJ69" i="11"/>
  <c r="CI69" i="11"/>
  <c r="CH69" i="11"/>
  <c r="CG69" i="11"/>
  <c r="CF69" i="11"/>
  <c r="CE69" i="11"/>
  <c r="CD69" i="11"/>
  <c r="CC69" i="11"/>
  <c r="CB69" i="11"/>
  <c r="CA69" i="11"/>
  <c r="BZ69" i="11"/>
  <c r="BY69" i="11"/>
  <c r="BX69" i="11"/>
  <c r="BW69" i="11"/>
  <c r="BV69" i="11"/>
  <c r="BU69" i="11"/>
  <c r="BN69" i="11"/>
  <c r="BM69" i="11"/>
  <c r="BJ69" i="11"/>
  <c r="BI69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F69" i="11"/>
  <c r="EQ68" i="11"/>
  <c r="EP68" i="11"/>
  <c r="EO68" i="11"/>
  <c r="EN68" i="11"/>
  <c r="EM68" i="11"/>
  <c r="EL68" i="11"/>
  <c r="EK68" i="11"/>
  <c r="EJ68" i="11"/>
  <c r="EI68" i="11"/>
  <c r="EH68" i="11"/>
  <c r="EG68" i="11"/>
  <c r="EF68" i="11"/>
  <c r="EE68" i="11"/>
  <c r="ED68" i="11"/>
  <c r="EC68" i="11"/>
  <c r="EB68" i="11"/>
  <c r="EA68" i="11"/>
  <c r="DZ68" i="11"/>
  <c r="DY68" i="11"/>
  <c r="DX68" i="11"/>
  <c r="DW68" i="11"/>
  <c r="DV68" i="11"/>
  <c r="DU68" i="11"/>
  <c r="DT68" i="11"/>
  <c r="DS68" i="11"/>
  <c r="DR68" i="11"/>
  <c r="DQ68" i="11"/>
  <c r="DP68" i="11"/>
  <c r="DO68" i="11"/>
  <c r="DN68" i="11"/>
  <c r="DM68" i="11"/>
  <c r="DL68" i="11"/>
  <c r="DK68" i="11"/>
  <c r="DD68" i="11"/>
  <c r="DC68" i="11"/>
  <c r="DB68" i="11"/>
  <c r="DA68" i="11"/>
  <c r="CZ68" i="11"/>
  <c r="CY68" i="11"/>
  <c r="CX68" i="11"/>
  <c r="CW68" i="11"/>
  <c r="CV68" i="11"/>
  <c r="CU68" i="11"/>
  <c r="CT68" i="11"/>
  <c r="CS68" i="11"/>
  <c r="CR68" i="11"/>
  <c r="CQ68" i="11"/>
  <c r="CP68" i="11"/>
  <c r="CO68" i="11"/>
  <c r="CN68" i="11"/>
  <c r="CM68" i="11"/>
  <c r="CL68" i="11"/>
  <c r="CK68" i="11"/>
  <c r="CJ68" i="11"/>
  <c r="CI68" i="11"/>
  <c r="CH68" i="11"/>
  <c r="CG68" i="11"/>
  <c r="CF68" i="11"/>
  <c r="CE68" i="11"/>
  <c r="CD68" i="11"/>
  <c r="CC68" i="11"/>
  <c r="CB68" i="11"/>
  <c r="CA68" i="11"/>
  <c r="BZ68" i="11"/>
  <c r="BY68" i="11"/>
  <c r="BX68" i="11"/>
  <c r="BW68" i="11"/>
  <c r="BV68" i="11"/>
  <c r="BU68" i="11"/>
  <c r="BN68" i="11"/>
  <c r="BM68" i="11"/>
  <c r="BJ68" i="11"/>
  <c r="BI68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F68" i="11"/>
  <c r="EQ67" i="11"/>
  <c r="EP67" i="11"/>
  <c r="EO67" i="11"/>
  <c r="EN67" i="11"/>
  <c r="EM67" i="11"/>
  <c r="EL67" i="11"/>
  <c r="EK67" i="11"/>
  <c r="EJ67" i="11"/>
  <c r="EI67" i="11"/>
  <c r="EH67" i="11"/>
  <c r="EG67" i="11"/>
  <c r="EF67" i="11"/>
  <c r="EE67" i="11"/>
  <c r="ED67" i="11"/>
  <c r="EC67" i="11"/>
  <c r="EB67" i="11"/>
  <c r="EA67" i="11"/>
  <c r="DZ67" i="11"/>
  <c r="DY67" i="11"/>
  <c r="DX67" i="11"/>
  <c r="DW67" i="11"/>
  <c r="DV67" i="11"/>
  <c r="DU67" i="11"/>
  <c r="DT67" i="11"/>
  <c r="DS67" i="11"/>
  <c r="DR67" i="11"/>
  <c r="DQ67" i="11"/>
  <c r="DP67" i="11"/>
  <c r="DO67" i="11"/>
  <c r="DN67" i="11"/>
  <c r="DM67" i="11"/>
  <c r="DL67" i="11"/>
  <c r="DK67" i="11"/>
  <c r="DD67" i="11"/>
  <c r="DC67" i="11"/>
  <c r="DB67" i="11"/>
  <c r="DA67" i="11"/>
  <c r="CZ67" i="11"/>
  <c r="CY67" i="11"/>
  <c r="CX67" i="11"/>
  <c r="CW67" i="11"/>
  <c r="CV67" i="11"/>
  <c r="CU67" i="11"/>
  <c r="CT67" i="11"/>
  <c r="CS67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BZ67" i="11"/>
  <c r="BY67" i="11"/>
  <c r="BX67" i="11"/>
  <c r="BW67" i="11"/>
  <c r="BV67" i="11"/>
  <c r="BU67" i="11"/>
  <c r="BN67" i="11"/>
  <c r="BM67" i="11"/>
  <c r="BJ67" i="11"/>
  <c r="BI67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F67" i="11"/>
  <c r="EQ66" i="11"/>
  <c r="EP66" i="11"/>
  <c r="EO66" i="11"/>
  <c r="EN66" i="11"/>
  <c r="EM66" i="11"/>
  <c r="EL66" i="11"/>
  <c r="EK66" i="11"/>
  <c r="EJ66" i="11"/>
  <c r="EI66" i="11"/>
  <c r="EH66" i="11"/>
  <c r="EG66" i="11"/>
  <c r="EF66" i="11"/>
  <c r="EE66" i="11"/>
  <c r="ED66" i="11"/>
  <c r="EC66" i="11"/>
  <c r="EB66" i="11"/>
  <c r="EA66" i="11"/>
  <c r="DZ66" i="11"/>
  <c r="DY66" i="11"/>
  <c r="DX66" i="11"/>
  <c r="DW66" i="11"/>
  <c r="DV66" i="11"/>
  <c r="DU66" i="11"/>
  <c r="DT66" i="11"/>
  <c r="DS66" i="11"/>
  <c r="DR66" i="11"/>
  <c r="DQ66" i="11"/>
  <c r="DP66" i="11"/>
  <c r="DO66" i="11"/>
  <c r="DN66" i="11"/>
  <c r="DM66" i="11"/>
  <c r="DL66" i="11"/>
  <c r="DK66" i="11"/>
  <c r="DD66" i="11"/>
  <c r="DC66" i="11"/>
  <c r="DB66" i="11"/>
  <c r="DA66" i="11"/>
  <c r="CZ66" i="11"/>
  <c r="CY66" i="11"/>
  <c r="CX66" i="11"/>
  <c r="CW66" i="11"/>
  <c r="CV66" i="11"/>
  <c r="CU66" i="11"/>
  <c r="CT66" i="11"/>
  <c r="CS66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BZ66" i="11"/>
  <c r="BY66" i="11"/>
  <c r="BX66" i="11"/>
  <c r="BW66" i="11"/>
  <c r="BV66" i="11"/>
  <c r="BU66" i="11"/>
  <c r="BN66" i="11"/>
  <c r="BM66" i="11"/>
  <c r="BJ66" i="11"/>
  <c r="BI66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F66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E65" i="11"/>
  <c r="CD65" i="11"/>
  <c r="CC65" i="11"/>
  <c r="CB65" i="11"/>
  <c r="CA65" i="11"/>
  <c r="BZ65" i="11"/>
  <c r="BY65" i="11"/>
  <c r="BX65" i="11"/>
  <c r="BW65" i="11"/>
  <c r="BV65" i="11"/>
  <c r="BU65" i="11"/>
  <c r="BN65" i="11"/>
  <c r="BM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F65" i="11"/>
  <c r="EQ64" i="11"/>
  <c r="EP64" i="11"/>
  <c r="EO64" i="11"/>
  <c r="EN64" i="11"/>
  <c r="EM64" i="11"/>
  <c r="EL64" i="11"/>
  <c r="EK64" i="11"/>
  <c r="EJ64" i="11"/>
  <c r="EI64" i="11"/>
  <c r="EH64" i="11"/>
  <c r="EG64" i="11"/>
  <c r="EF64" i="11"/>
  <c r="EE64" i="11"/>
  <c r="ED64" i="11"/>
  <c r="EC64" i="11"/>
  <c r="EB64" i="11"/>
  <c r="EA64" i="11"/>
  <c r="DZ64" i="11"/>
  <c r="DY64" i="11"/>
  <c r="DX64" i="11"/>
  <c r="DW64" i="11"/>
  <c r="DV64" i="11"/>
  <c r="DU64" i="11"/>
  <c r="DT64" i="11"/>
  <c r="DS64" i="11"/>
  <c r="DR64" i="11"/>
  <c r="DQ64" i="11"/>
  <c r="DP64" i="11"/>
  <c r="DO64" i="11"/>
  <c r="DN64" i="11"/>
  <c r="DM64" i="11"/>
  <c r="DL64" i="11"/>
  <c r="DK64" i="11"/>
  <c r="DD64" i="11"/>
  <c r="DC64" i="11"/>
  <c r="DB64" i="11"/>
  <c r="DA64" i="11"/>
  <c r="CZ64" i="11"/>
  <c r="CY64" i="11"/>
  <c r="CX64" i="11"/>
  <c r="CW64" i="11"/>
  <c r="CV64" i="11"/>
  <c r="CU64" i="11"/>
  <c r="CT64" i="11"/>
  <c r="CS64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B64" i="11"/>
  <c r="CA64" i="11"/>
  <c r="BZ64" i="11"/>
  <c r="BY64" i="11"/>
  <c r="BX64" i="11"/>
  <c r="BW64" i="11"/>
  <c r="BV64" i="11"/>
  <c r="BU64" i="11"/>
  <c r="BN64" i="11"/>
  <c r="BM64" i="11"/>
  <c r="BJ64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F64" i="11"/>
  <c r="EQ63" i="11"/>
  <c r="EP63" i="11"/>
  <c r="EO63" i="11"/>
  <c r="EN63" i="11"/>
  <c r="EM63" i="11"/>
  <c r="EL63" i="11"/>
  <c r="EK63" i="11"/>
  <c r="EJ63" i="11"/>
  <c r="EI63" i="11"/>
  <c r="EH63" i="11"/>
  <c r="EG63" i="11"/>
  <c r="EF63" i="11"/>
  <c r="EE63" i="11"/>
  <c r="ED63" i="11"/>
  <c r="EC63" i="11"/>
  <c r="EB63" i="11"/>
  <c r="EA63" i="11"/>
  <c r="DZ63" i="11"/>
  <c r="DY63" i="11"/>
  <c r="DX63" i="11"/>
  <c r="DW63" i="11"/>
  <c r="DV63" i="11"/>
  <c r="DU63" i="11"/>
  <c r="DT63" i="11"/>
  <c r="DS63" i="11"/>
  <c r="DR63" i="11"/>
  <c r="DQ63" i="11"/>
  <c r="DP63" i="11"/>
  <c r="DO63" i="11"/>
  <c r="DN63" i="11"/>
  <c r="DM63" i="11"/>
  <c r="DL63" i="11"/>
  <c r="DK63" i="11"/>
  <c r="DD63" i="11"/>
  <c r="DC63" i="11"/>
  <c r="DB63" i="11"/>
  <c r="DA63" i="11"/>
  <c r="CZ63" i="11"/>
  <c r="CY63" i="11"/>
  <c r="CX63" i="11"/>
  <c r="CW63" i="11"/>
  <c r="CV63" i="11"/>
  <c r="CU63" i="11"/>
  <c r="CT63" i="11"/>
  <c r="CS63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B63" i="11"/>
  <c r="CA63" i="11"/>
  <c r="BZ63" i="11"/>
  <c r="BY63" i="11"/>
  <c r="BX63" i="11"/>
  <c r="BW63" i="11"/>
  <c r="BV63" i="11"/>
  <c r="BU63" i="11"/>
  <c r="BN63" i="11"/>
  <c r="BM63" i="11"/>
  <c r="BJ63" i="11"/>
  <c r="BI63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F63" i="11"/>
  <c r="EQ62" i="11"/>
  <c r="EP62" i="11"/>
  <c r="EO62" i="11"/>
  <c r="EN62" i="11"/>
  <c r="EM62" i="11"/>
  <c r="EL62" i="11"/>
  <c r="EK62" i="11"/>
  <c r="EJ62" i="11"/>
  <c r="EI62" i="11"/>
  <c r="EH62" i="11"/>
  <c r="EG62" i="11"/>
  <c r="EF62" i="11"/>
  <c r="EE62" i="11"/>
  <c r="ED62" i="11"/>
  <c r="EC62" i="11"/>
  <c r="EB62" i="11"/>
  <c r="EA62" i="11"/>
  <c r="DZ62" i="11"/>
  <c r="DY62" i="11"/>
  <c r="DX62" i="11"/>
  <c r="DW62" i="11"/>
  <c r="DV62" i="11"/>
  <c r="DU62" i="11"/>
  <c r="DT62" i="11"/>
  <c r="DS62" i="11"/>
  <c r="DR62" i="11"/>
  <c r="DQ62" i="11"/>
  <c r="DP62" i="11"/>
  <c r="DO62" i="11"/>
  <c r="DN62" i="11"/>
  <c r="DM62" i="11"/>
  <c r="DL62" i="11"/>
  <c r="DK62" i="11"/>
  <c r="DD62" i="11"/>
  <c r="DC62" i="11"/>
  <c r="DB62" i="11"/>
  <c r="DA62" i="11"/>
  <c r="CZ62" i="11"/>
  <c r="CY62" i="11"/>
  <c r="CX62" i="11"/>
  <c r="CW62" i="11"/>
  <c r="CV62" i="11"/>
  <c r="CU62" i="11"/>
  <c r="CT62" i="11"/>
  <c r="CS62" i="11"/>
  <c r="CR62" i="11"/>
  <c r="CQ62" i="11"/>
  <c r="CP62" i="11"/>
  <c r="CO62" i="11"/>
  <c r="CN62" i="11"/>
  <c r="CM62" i="11"/>
  <c r="CL62" i="11"/>
  <c r="CK62" i="11"/>
  <c r="CJ62" i="11"/>
  <c r="CI62" i="11"/>
  <c r="CH62" i="11"/>
  <c r="CG62" i="11"/>
  <c r="CF62" i="11"/>
  <c r="CE62" i="11"/>
  <c r="CD62" i="11"/>
  <c r="CC62" i="11"/>
  <c r="CB62" i="11"/>
  <c r="CA62" i="11"/>
  <c r="BZ62" i="11"/>
  <c r="BY62" i="11"/>
  <c r="BX62" i="11"/>
  <c r="BW62" i="11"/>
  <c r="BV62" i="11"/>
  <c r="BU62" i="11"/>
  <c r="BN62" i="11"/>
  <c r="BM62" i="11"/>
  <c r="BJ62" i="11"/>
  <c r="BI62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F62" i="11"/>
  <c r="EQ61" i="11"/>
  <c r="EP61" i="11"/>
  <c r="EO61" i="11"/>
  <c r="EN61" i="11"/>
  <c r="EM61" i="11"/>
  <c r="EL61" i="11"/>
  <c r="EK61" i="11"/>
  <c r="EJ61" i="11"/>
  <c r="EI61" i="11"/>
  <c r="EH61" i="11"/>
  <c r="EG61" i="11"/>
  <c r="EF61" i="11"/>
  <c r="EE61" i="11"/>
  <c r="ED61" i="11"/>
  <c r="EC61" i="11"/>
  <c r="EB61" i="11"/>
  <c r="EA61" i="11"/>
  <c r="DZ61" i="11"/>
  <c r="DY61" i="11"/>
  <c r="DX61" i="11"/>
  <c r="DW61" i="11"/>
  <c r="DV61" i="11"/>
  <c r="DU61" i="11"/>
  <c r="DT61" i="11"/>
  <c r="DS61" i="11"/>
  <c r="DR61" i="11"/>
  <c r="DQ61" i="11"/>
  <c r="DP61" i="11"/>
  <c r="DO61" i="11"/>
  <c r="DN61" i="11"/>
  <c r="DM61" i="11"/>
  <c r="DL61" i="11"/>
  <c r="DK61" i="11"/>
  <c r="DD61" i="11"/>
  <c r="DC61" i="11"/>
  <c r="DB61" i="11"/>
  <c r="DA61" i="11"/>
  <c r="CZ61" i="11"/>
  <c r="CY61" i="11"/>
  <c r="CX61" i="11"/>
  <c r="CW61" i="11"/>
  <c r="CV61" i="11"/>
  <c r="CU61" i="11"/>
  <c r="CT61" i="11"/>
  <c r="CS61" i="11"/>
  <c r="CR61" i="11"/>
  <c r="CQ61" i="11"/>
  <c r="CP61" i="11"/>
  <c r="CO61" i="11"/>
  <c r="CN61" i="11"/>
  <c r="CM61" i="11"/>
  <c r="CL61" i="11"/>
  <c r="CK61" i="11"/>
  <c r="CJ61" i="11"/>
  <c r="CI61" i="11"/>
  <c r="CH61" i="11"/>
  <c r="CG61" i="11"/>
  <c r="CF61" i="11"/>
  <c r="CE61" i="11"/>
  <c r="CD61" i="11"/>
  <c r="CC61" i="11"/>
  <c r="CB61" i="11"/>
  <c r="CA61" i="11"/>
  <c r="BZ61" i="11"/>
  <c r="BY61" i="11"/>
  <c r="BX61" i="11"/>
  <c r="BW61" i="11"/>
  <c r="BV61" i="11"/>
  <c r="BU61" i="11"/>
  <c r="BN61" i="11"/>
  <c r="BM61" i="11"/>
  <c r="BJ61" i="11"/>
  <c r="BI61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F61" i="11"/>
  <c r="EQ60" i="11"/>
  <c r="EP60" i="11"/>
  <c r="EO60" i="11"/>
  <c r="EN60" i="11"/>
  <c r="EM60" i="11"/>
  <c r="EL60" i="11"/>
  <c r="EK60" i="11"/>
  <c r="EJ60" i="11"/>
  <c r="EI60" i="11"/>
  <c r="EH60" i="11"/>
  <c r="EG60" i="11"/>
  <c r="EF60" i="11"/>
  <c r="EE60" i="11"/>
  <c r="ED60" i="11"/>
  <c r="EC60" i="11"/>
  <c r="EB60" i="11"/>
  <c r="EA60" i="11"/>
  <c r="DZ60" i="11"/>
  <c r="DY60" i="11"/>
  <c r="DX60" i="11"/>
  <c r="DW60" i="11"/>
  <c r="DV60" i="11"/>
  <c r="DU60" i="11"/>
  <c r="DT60" i="11"/>
  <c r="DS60" i="11"/>
  <c r="DR60" i="11"/>
  <c r="DQ60" i="11"/>
  <c r="DP60" i="11"/>
  <c r="DO60" i="11"/>
  <c r="DN60" i="11"/>
  <c r="DM60" i="11"/>
  <c r="DL60" i="11"/>
  <c r="DK60" i="11"/>
  <c r="DD60" i="11"/>
  <c r="DC60" i="11"/>
  <c r="DB60" i="11"/>
  <c r="DA60" i="11"/>
  <c r="CZ60" i="11"/>
  <c r="CY60" i="11"/>
  <c r="CX60" i="11"/>
  <c r="CW60" i="11"/>
  <c r="CV60" i="11"/>
  <c r="CU60" i="11"/>
  <c r="CT60" i="11"/>
  <c r="CS60" i="11"/>
  <c r="CR60" i="11"/>
  <c r="CQ60" i="11"/>
  <c r="CP60" i="11"/>
  <c r="CO60" i="11"/>
  <c r="CN60" i="11"/>
  <c r="CM60" i="11"/>
  <c r="CL60" i="11"/>
  <c r="CK60" i="11"/>
  <c r="CJ60" i="11"/>
  <c r="CI60" i="11"/>
  <c r="CH60" i="11"/>
  <c r="CG60" i="11"/>
  <c r="CF60" i="11"/>
  <c r="CE60" i="11"/>
  <c r="CD60" i="11"/>
  <c r="CC60" i="11"/>
  <c r="CB60" i="11"/>
  <c r="CA60" i="11"/>
  <c r="BZ60" i="11"/>
  <c r="BY60" i="11"/>
  <c r="BX60" i="11"/>
  <c r="BW60" i="11"/>
  <c r="BV60" i="11"/>
  <c r="BU60" i="11"/>
  <c r="BN60" i="11"/>
  <c r="BM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F60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B59" i="11"/>
  <c r="CA59" i="11"/>
  <c r="BZ59" i="11"/>
  <c r="BY59" i="11"/>
  <c r="BX59" i="11"/>
  <c r="BW59" i="11"/>
  <c r="BV59" i="11"/>
  <c r="BU59" i="11"/>
  <c r="BN59" i="11"/>
  <c r="BM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F59" i="11"/>
  <c r="EQ58" i="11"/>
  <c r="EP58" i="11"/>
  <c r="EO58" i="11"/>
  <c r="EN58" i="11"/>
  <c r="EM58" i="11"/>
  <c r="EL58" i="11"/>
  <c r="EK58" i="11"/>
  <c r="EJ58" i="11"/>
  <c r="EI58" i="11"/>
  <c r="EH58" i="11"/>
  <c r="EG58" i="11"/>
  <c r="EF58" i="11"/>
  <c r="EE58" i="11"/>
  <c r="ED58" i="11"/>
  <c r="EC58" i="11"/>
  <c r="EB58" i="11"/>
  <c r="EA58" i="11"/>
  <c r="DZ58" i="11"/>
  <c r="DY58" i="11"/>
  <c r="DX58" i="11"/>
  <c r="DW58" i="11"/>
  <c r="DV58" i="11"/>
  <c r="DU58" i="11"/>
  <c r="DT58" i="11"/>
  <c r="DS58" i="11"/>
  <c r="DR58" i="11"/>
  <c r="DQ58" i="11"/>
  <c r="DP58" i="11"/>
  <c r="DO58" i="11"/>
  <c r="DN58" i="11"/>
  <c r="DM58" i="11"/>
  <c r="DL58" i="11"/>
  <c r="DK58" i="11"/>
  <c r="DD58" i="11"/>
  <c r="DC58" i="11"/>
  <c r="DB58" i="11"/>
  <c r="DA58" i="11"/>
  <c r="CZ58" i="11"/>
  <c r="CY58" i="11"/>
  <c r="CX58" i="11"/>
  <c r="CW58" i="11"/>
  <c r="CV58" i="11"/>
  <c r="CU58" i="11"/>
  <c r="CT58" i="11"/>
  <c r="CS58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BZ58" i="11"/>
  <c r="BY58" i="11"/>
  <c r="BX58" i="11"/>
  <c r="BW58" i="11"/>
  <c r="BV58" i="11"/>
  <c r="BU58" i="11"/>
  <c r="BN58" i="11"/>
  <c r="BM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F58" i="11"/>
  <c r="EQ57" i="11"/>
  <c r="EP57" i="11"/>
  <c r="EO57" i="11"/>
  <c r="EN57" i="11"/>
  <c r="EM57" i="11"/>
  <c r="EL57" i="11"/>
  <c r="EK57" i="11"/>
  <c r="EJ57" i="11"/>
  <c r="EI57" i="11"/>
  <c r="EH57" i="11"/>
  <c r="EG57" i="11"/>
  <c r="EF57" i="11"/>
  <c r="EE57" i="11"/>
  <c r="ED57" i="11"/>
  <c r="EC57" i="11"/>
  <c r="EB57" i="11"/>
  <c r="EA57" i="11"/>
  <c r="DZ57" i="11"/>
  <c r="DY57" i="11"/>
  <c r="DX57" i="11"/>
  <c r="DW57" i="11"/>
  <c r="DV57" i="11"/>
  <c r="DU57" i="11"/>
  <c r="DT57" i="11"/>
  <c r="DS57" i="11"/>
  <c r="DR57" i="11"/>
  <c r="DQ57" i="11"/>
  <c r="DP57" i="11"/>
  <c r="DO57" i="11"/>
  <c r="DN57" i="11"/>
  <c r="DM57" i="11"/>
  <c r="DL57" i="11"/>
  <c r="DK57" i="11"/>
  <c r="DD57" i="11"/>
  <c r="DC57" i="11"/>
  <c r="DB57" i="11"/>
  <c r="DA57" i="11"/>
  <c r="CZ57" i="11"/>
  <c r="CY57" i="11"/>
  <c r="CX57" i="11"/>
  <c r="CW57" i="11"/>
  <c r="CV57" i="11"/>
  <c r="CU57" i="11"/>
  <c r="CT57" i="11"/>
  <c r="CS57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CA57" i="11"/>
  <c r="BZ57" i="11"/>
  <c r="BY57" i="11"/>
  <c r="BX57" i="11"/>
  <c r="BW57" i="11"/>
  <c r="BV57" i="11"/>
  <c r="BU57" i="11"/>
  <c r="BN57" i="11"/>
  <c r="BM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F57" i="11"/>
  <c r="EQ56" i="11"/>
  <c r="EP56" i="11"/>
  <c r="EO56" i="11"/>
  <c r="EN56" i="11"/>
  <c r="EM56" i="11"/>
  <c r="EL56" i="11"/>
  <c r="EK56" i="11"/>
  <c r="EJ56" i="11"/>
  <c r="EI56" i="11"/>
  <c r="EH56" i="11"/>
  <c r="EG56" i="11"/>
  <c r="EF56" i="11"/>
  <c r="EE56" i="11"/>
  <c r="ED56" i="11"/>
  <c r="EC56" i="11"/>
  <c r="EB56" i="11"/>
  <c r="EA56" i="11"/>
  <c r="DZ56" i="11"/>
  <c r="DY56" i="11"/>
  <c r="DX56" i="11"/>
  <c r="DW56" i="11"/>
  <c r="DV56" i="11"/>
  <c r="DU56" i="11"/>
  <c r="DT56" i="11"/>
  <c r="DS56" i="11"/>
  <c r="DR56" i="11"/>
  <c r="DQ56" i="11"/>
  <c r="DP56" i="11"/>
  <c r="DO56" i="11"/>
  <c r="DN56" i="11"/>
  <c r="DM56" i="11"/>
  <c r="DL56" i="11"/>
  <c r="DK56" i="11"/>
  <c r="DD56" i="11"/>
  <c r="DC56" i="11"/>
  <c r="DB56" i="11"/>
  <c r="DA56" i="11"/>
  <c r="CZ56" i="11"/>
  <c r="CY56" i="11"/>
  <c r="CX56" i="11"/>
  <c r="CW56" i="11"/>
  <c r="CV56" i="11"/>
  <c r="CU56" i="11"/>
  <c r="CT56" i="11"/>
  <c r="CS56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B56" i="11"/>
  <c r="CA56" i="11"/>
  <c r="BZ56" i="11"/>
  <c r="BY56" i="11"/>
  <c r="BX56" i="11"/>
  <c r="BW56" i="11"/>
  <c r="BV56" i="11"/>
  <c r="BU56" i="11"/>
  <c r="BN56" i="11"/>
  <c r="BM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F56" i="11"/>
  <c r="EQ55" i="11"/>
  <c r="EP55" i="11"/>
  <c r="EO55" i="11"/>
  <c r="EN55" i="11"/>
  <c r="EM55" i="11"/>
  <c r="EL55" i="11"/>
  <c r="EK55" i="11"/>
  <c r="EJ55" i="11"/>
  <c r="EI55" i="11"/>
  <c r="EH55" i="11"/>
  <c r="EG55" i="11"/>
  <c r="EF55" i="11"/>
  <c r="EE55" i="11"/>
  <c r="ED55" i="11"/>
  <c r="EC55" i="11"/>
  <c r="EB55" i="11"/>
  <c r="EA55" i="11"/>
  <c r="DZ55" i="11"/>
  <c r="DY55" i="11"/>
  <c r="DX55" i="11"/>
  <c r="DW55" i="11"/>
  <c r="DV55" i="11"/>
  <c r="DU55" i="11"/>
  <c r="DT55" i="11"/>
  <c r="DS55" i="11"/>
  <c r="DR55" i="11"/>
  <c r="DQ55" i="11"/>
  <c r="DP55" i="11"/>
  <c r="DO55" i="11"/>
  <c r="DN55" i="11"/>
  <c r="DM55" i="11"/>
  <c r="DL55" i="11"/>
  <c r="DK55" i="11"/>
  <c r="DD55" i="11"/>
  <c r="DC55" i="11"/>
  <c r="DB55" i="11"/>
  <c r="DA55" i="11"/>
  <c r="CZ55" i="11"/>
  <c r="CY55" i="11"/>
  <c r="CX55" i="11"/>
  <c r="CW55" i="11"/>
  <c r="CV55" i="11"/>
  <c r="CU55" i="11"/>
  <c r="CT55" i="11"/>
  <c r="CS55" i="11"/>
  <c r="CR55" i="11"/>
  <c r="CQ55" i="11"/>
  <c r="CP55" i="11"/>
  <c r="CO55" i="11"/>
  <c r="CN55" i="11"/>
  <c r="CM55" i="11"/>
  <c r="CL55" i="11"/>
  <c r="CK55" i="11"/>
  <c r="CJ55" i="11"/>
  <c r="CI55" i="11"/>
  <c r="CH55" i="11"/>
  <c r="CG55" i="11"/>
  <c r="CF55" i="11"/>
  <c r="CE55" i="11"/>
  <c r="CD55" i="11"/>
  <c r="CC55" i="11"/>
  <c r="CB55" i="11"/>
  <c r="CA55" i="11"/>
  <c r="BZ55" i="11"/>
  <c r="BY55" i="11"/>
  <c r="BX55" i="11"/>
  <c r="BW55" i="11"/>
  <c r="BV55" i="11"/>
  <c r="BU55" i="11"/>
  <c r="BN55" i="11"/>
  <c r="BM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F55" i="11"/>
  <c r="EQ54" i="11"/>
  <c r="EP54" i="11"/>
  <c r="EO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O54" i="11"/>
  <c r="DN54" i="11"/>
  <c r="DM54" i="11"/>
  <c r="DL54" i="11"/>
  <c r="DK54" i="11"/>
  <c r="DD54" i="11"/>
  <c r="DC54" i="11"/>
  <c r="DB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N54" i="11"/>
  <c r="BM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F54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DL53" i="11"/>
  <c r="DK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N53" i="11"/>
  <c r="BM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F53" i="11"/>
  <c r="EQ52" i="11"/>
  <c r="EP52" i="11"/>
  <c r="EO52" i="11"/>
  <c r="EN52" i="11"/>
  <c r="EM52" i="11"/>
  <c r="EL52" i="11"/>
  <c r="EK52" i="11"/>
  <c r="EJ52" i="11"/>
  <c r="EI52" i="11"/>
  <c r="EH52" i="11"/>
  <c r="EG52" i="11"/>
  <c r="EF52" i="11"/>
  <c r="EE52" i="11"/>
  <c r="ED52" i="11"/>
  <c r="EC52" i="11"/>
  <c r="EB52" i="11"/>
  <c r="EA52" i="11"/>
  <c r="DZ52" i="11"/>
  <c r="DY52" i="11"/>
  <c r="DX52" i="11"/>
  <c r="DW52" i="11"/>
  <c r="DV52" i="11"/>
  <c r="DU52" i="11"/>
  <c r="DT52" i="11"/>
  <c r="DS52" i="11"/>
  <c r="DR52" i="11"/>
  <c r="DQ52" i="11"/>
  <c r="DP52" i="11"/>
  <c r="DO52" i="11"/>
  <c r="DN52" i="11"/>
  <c r="DM52" i="11"/>
  <c r="DL52" i="11"/>
  <c r="DK52" i="11"/>
  <c r="DD52" i="11"/>
  <c r="DC52" i="11"/>
  <c r="DB52" i="11"/>
  <c r="DA52" i="11"/>
  <c r="CZ52" i="11"/>
  <c r="CY52" i="11"/>
  <c r="CX52" i="11"/>
  <c r="CW52" i="11"/>
  <c r="CV52" i="11"/>
  <c r="CU52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N52" i="11"/>
  <c r="BM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F52" i="11"/>
  <c r="EQ51" i="11"/>
  <c r="EP51" i="11"/>
  <c r="EO51" i="11"/>
  <c r="EN51" i="11"/>
  <c r="EM51" i="11"/>
  <c r="EL51" i="11"/>
  <c r="EK51" i="11"/>
  <c r="EJ51" i="11"/>
  <c r="EI51" i="11"/>
  <c r="EH51" i="11"/>
  <c r="EG51" i="11"/>
  <c r="EF51" i="11"/>
  <c r="EE51" i="11"/>
  <c r="ED51" i="11"/>
  <c r="EC51" i="11"/>
  <c r="EB51" i="11"/>
  <c r="EA51" i="11"/>
  <c r="DZ51" i="11"/>
  <c r="DY51" i="11"/>
  <c r="DX51" i="11"/>
  <c r="DW51" i="11"/>
  <c r="DV51" i="11"/>
  <c r="DU51" i="11"/>
  <c r="DT51" i="11"/>
  <c r="DS51" i="11"/>
  <c r="DR51" i="11"/>
  <c r="DQ51" i="11"/>
  <c r="DP51" i="11"/>
  <c r="DO51" i="11"/>
  <c r="DN51" i="11"/>
  <c r="DM51" i="11"/>
  <c r="DL51" i="11"/>
  <c r="DK51" i="11"/>
  <c r="DD51" i="11"/>
  <c r="DC51" i="11"/>
  <c r="DB51" i="11"/>
  <c r="DA51" i="11"/>
  <c r="CZ51" i="11"/>
  <c r="CY51" i="11"/>
  <c r="CX51" i="11"/>
  <c r="CW51" i="11"/>
  <c r="CV51" i="11"/>
  <c r="CU51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N51" i="11"/>
  <c r="BM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F51" i="11"/>
  <c r="EQ50" i="11"/>
  <c r="EP50" i="11"/>
  <c r="EO50" i="11"/>
  <c r="EN50" i="11"/>
  <c r="EM50" i="11"/>
  <c r="EL50" i="11"/>
  <c r="EK50" i="11"/>
  <c r="EJ50" i="11"/>
  <c r="EI50" i="11"/>
  <c r="EH50" i="11"/>
  <c r="EG50" i="11"/>
  <c r="EF50" i="11"/>
  <c r="EE50" i="11"/>
  <c r="ED50" i="11"/>
  <c r="EC50" i="11"/>
  <c r="EB50" i="11"/>
  <c r="EA50" i="11"/>
  <c r="DZ50" i="11"/>
  <c r="DY50" i="11"/>
  <c r="DX50" i="11"/>
  <c r="DW50" i="11"/>
  <c r="DV50" i="11"/>
  <c r="DU50" i="11"/>
  <c r="DT50" i="11"/>
  <c r="DS50" i="11"/>
  <c r="DR50" i="11"/>
  <c r="DQ50" i="11"/>
  <c r="DP50" i="11"/>
  <c r="DO50" i="11"/>
  <c r="DN50" i="11"/>
  <c r="DM50" i="11"/>
  <c r="DL50" i="11"/>
  <c r="DK50" i="11"/>
  <c r="DD50" i="11"/>
  <c r="DC50" i="11"/>
  <c r="DB50" i="11"/>
  <c r="DA50" i="11"/>
  <c r="CZ50" i="11"/>
  <c r="CY50" i="11"/>
  <c r="CX50" i="11"/>
  <c r="CW50" i="11"/>
  <c r="CV50" i="11"/>
  <c r="CU50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N50" i="11"/>
  <c r="BM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F50" i="11"/>
  <c r="EQ49" i="11"/>
  <c r="EP49" i="11"/>
  <c r="EO49" i="11"/>
  <c r="EN49" i="11"/>
  <c r="EM49" i="11"/>
  <c r="EL49" i="11"/>
  <c r="EK49" i="11"/>
  <c r="EJ49" i="11"/>
  <c r="EI49" i="11"/>
  <c r="EH49" i="11"/>
  <c r="EG49" i="11"/>
  <c r="EF49" i="11"/>
  <c r="EE49" i="11"/>
  <c r="ED49" i="11"/>
  <c r="EC49" i="11"/>
  <c r="EB49" i="11"/>
  <c r="EA49" i="11"/>
  <c r="DZ49" i="11"/>
  <c r="DY49" i="11"/>
  <c r="DX49" i="11"/>
  <c r="DW49" i="11"/>
  <c r="DV49" i="11"/>
  <c r="DU49" i="11"/>
  <c r="DT49" i="11"/>
  <c r="DS49" i="11"/>
  <c r="DR49" i="11"/>
  <c r="DQ49" i="11"/>
  <c r="DP49" i="11"/>
  <c r="DO49" i="11"/>
  <c r="DN49" i="11"/>
  <c r="DM49" i="11"/>
  <c r="DL49" i="11"/>
  <c r="DK49" i="11"/>
  <c r="DD49" i="11"/>
  <c r="DC49" i="11"/>
  <c r="DB49" i="11"/>
  <c r="DA49" i="11"/>
  <c r="CZ49" i="11"/>
  <c r="CY49" i="11"/>
  <c r="CX49" i="11"/>
  <c r="CW49" i="11"/>
  <c r="CV49" i="11"/>
  <c r="CU49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N49" i="11"/>
  <c r="BM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F49" i="11"/>
  <c r="EQ48" i="11"/>
  <c r="EP48" i="11"/>
  <c r="EO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D48" i="11"/>
  <c r="DC48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N48" i="11"/>
  <c r="BM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F48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DK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N47" i="11"/>
  <c r="BM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F47" i="11"/>
  <c r="EQ46" i="11"/>
  <c r="EP46" i="11"/>
  <c r="EO46" i="11"/>
  <c r="EN46" i="11"/>
  <c r="EM46" i="11"/>
  <c r="EL46" i="11"/>
  <c r="EK46" i="11"/>
  <c r="EJ46" i="11"/>
  <c r="EI46" i="11"/>
  <c r="EH46" i="11"/>
  <c r="EG46" i="11"/>
  <c r="EF46" i="11"/>
  <c r="EE46" i="11"/>
  <c r="ED46" i="11"/>
  <c r="EC46" i="11"/>
  <c r="EB46" i="11"/>
  <c r="EA46" i="11"/>
  <c r="DZ46" i="11"/>
  <c r="DY46" i="11"/>
  <c r="DX46" i="11"/>
  <c r="DW46" i="11"/>
  <c r="DV46" i="11"/>
  <c r="DU46" i="11"/>
  <c r="DT46" i="11"/>
  <c r="DS46" i="11"/>
  <c r="DR46" i="11"/>
  <c r="DQ46" i="11"/>
  <c r="DP46" i="11"/>
  <c r="DO46" i="11"/>
  <c r="DN46" i="11"/>
  <c r="DM46" i="11"/>
  <c r="DL46" i="11"/>
  <c r="DK46" i="11"/>
  <c r="DD46" i="11"/>
  <c r="DC46" i="11"/>
  <c r="DB46" i="11"/>
  <c r="DA46" i="11"/>
  <c r="CZ46" i="11"/>
  <c r="CY46" i="11"/>
  <c r="CX46" i="11"/>
  <c r="CW46" i="11"/>
  <c r="CV46" i="11"/>
  <c r="CU46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E46" i="11"/>
  <c r="CD46" i="11"/>
  <c r="CC46" i="11"/>
  <c r="CB46" i="11"/>
  <c r="CA46" i="11"/>
  <c r="BZ46" i="11"/>
  <c r="BY46" i="11"/>
  <c r="BX46" i="11"/>
  <c r="BW46" i="11"/>
  <c r="BV46" i="11"/>
  <c r="BU46" i="11"/>
  <c r="BN46" i="11"/>
  <c r="BM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F46" i="11"/>
  <c r="EQ45" i="11"/>
  <c r="EP45" i="11"/>
  <c r="EO45" i="11"/>
  <c r="EN45" i="11"/>
  <c r="EM45" i="11"/>
  <c r="EL45" i="11"/>
  <c r="EK45" i="11"/>
  <c r="EJ45" i="11"/>
  <c r="EI45" i="11"/>
  <c r="EH45" i="11"/>
  <c r="EG45" i="11"/>
  <c r="EF45" i="11"/>
  <c r="EE45" i="11"/>
  <c r="ED45" i="11"/>
  <c r="EC45" i="11"/>
  <c r="EB45" i="11"/>
  <c r="EA45" i="11"/>
  <c r="DZ45" i="11"/>
  <c r="DY45" i="11"/>
  <c r="DX45" i="11"/>
  <c r="DW45" i="11"/>
  <c r="DV45" i="11"/>
  <c r="DU45" i="11"/>
  <c r="DT45" i="11"/>
  <c r="DS45" i="11"/>
  <c r="DR45" i="11"/>
  <c r="DQ45" i="11"/>
  <c r="DP45" i="11"/>
  <c r="DO45" i="11"/>
  <c r="DN45" i="11"/>
  <c r="DM45" i="11"/>
  <c r="DL45" i="11"/>
  <c r="DK45" i="11"/>
  <c r="DD45" i="11"/>
  <c r="DC45" i="11"/>
  <c r="DB45" i="11"/>
  <c r="DA45" i="11"/>
  <c r="CZ45" i="11"/>
  <c r="CY45" i="11"/>
  <c r="CX45" i="11"/>
  <c r="CW45" i="11"/>
  <c r="CV45" i="11"/>
  <c r="CU45" i="11"/>
  <c r="CT45" i="11"/>
  <c r="CS45" i="11"/>
  <c r="CR45" i="11"/>
  <c r="CQ45" i="11"/>
  <c r="CP45" i="11"/>
  <c r="CO45" i="11"/>
  <c r="CN45" i="11"/>
  <c r="CM45" i="11"/>
  <c r="CL45" i="11"/>
  <c r="CK45" i="11"/>
  <c r="CJ45" i="11"/>
  <c r="CI45" i="11"/>
  <c r="CH45" i="11"/>
  <c r="CG45" i="11"/>
  <c r="CF45" i="11"/>
  <c r="CE45" i="11"/>
  <c r="CD45" i="11"/>
  <c r="CC45" i="11"/>
  <c r="CB45" i="11"/>
  <c r="CA45" i="11"/>
  <c r="BZ45" i="11"/>
  <c r="BY45" i="11"/>
  <c r="BX45" i="11"/>
  <c r="BW45" i="11"/>
  <c r="BV45" i="11"/>
  <c r="BU45" i="11"/>
  <c r="BN45" i="11"/>
  <c r="BM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F45" i="11"/>
  <c r="EQ44" i="11"/>
  <c r="EP44" i="11"/>
  <c r="EO44" i="11"/>
  <c r="EN44" i="11"/>
  <c r="EM44" i="11"/>
  <c r="EL44" i="11"/>
  <c r="EK44" i="11"/>
  <c r="EJ44" i="11"/>
  <c r="EI44" i="11"/>
  <c r="EH44" i="11"/>
  <c r="EG44" i="11"/>
  <c r="EF44" i="11"/>
  <c r="EE44" i="11"/>
  <c r="ED44" i="11"/>
  <c r="EC44" i="11"/>
  <c r="EB44" i="11"/>
  <c r="EA44" i="11"/>
  <c r="DZ44" i="11"/>
  <c r="DY44" i="11"/>
  <c r="DX44" i="11"/>
  <c r="DW44" i="11"/>
  <c r="DV44" i="11"/>
  <c r="DU44" i="11"/>
  <c r="DT44" i="11"/>
  <c r="DS44" i="11"/>
  <c r="DR44" i="11"/>
  <c r="DQ44" i="11"/>
  <c r="DP44" i="11"/>
  <c r="DO44" i="11"/>
  <c r="DN44" i="11"/>
  <c r="DM44" i="11"/>
  <c r="DL44" i="11"/>
  <c r="DK44" i="11"/>
  <c r="DD44" i="11"/>
  <c r="DC44" i="11"/>
  <c r="DB44" i="11"/>
  <c r="DA44" i="11"/>
  <c r="CZ44" i="11"/>
  <c r="CY44" i="11"/>
  <c r="CX44" i="11"/>
  <c r="CW44" i="11"/>
  <c r="CV44" i="11"/>
  <c r="CU44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CH44" i="11"/>
  <c r="CG44" i="11"/>
  <c r="CF44" i="11"/>
  <c r="CE44" i="11"/>
  <c r="CD44" i="11"/>
  <c r="CC44" i="11"/>
  <c r="CB44" i="11"/>
  <c r="CA44" i="11"/>
  <c r="BZ44" i="11"/>
  <c r="BY44" i="11"/>
  <c r="BX44" i="11"/>
  <c r="BW44" i="11"/>
  <c r="BV44" i="11"/>
  <c r="BU44" i="11"/>
  <c r="BN44" i="11"/>
  <c r="BM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F44" i="11"/>
  <c r="EQ43" i="11"/>
  <c r="EP43" i="11"/>
  <c r="EO43" i="11"/>
  <c r="EN43" i="11"/>
  <c r="EM43" i="11"/>
  <c r="EL43" i="11"/>
  <c r="EK43" i="11"/>
  <c r="EJ43" i="11"/>
  <c r="EI43" i="11"/>
  <c r="EH43" i="11"/>
  <c r="EG43" i="11"/>
  <c r="EF43" i="11"/>
  <c r="EE43" i="11"/>
  <c r="ED43" i="11"/>
  <c r="EC43" i="11"/>
  <c r="EB43" i="11"/>
  <c r="EA43" i="11"/>
  <c r="DZ43" i="11"/>
  <c r="DY43" i="11"/>
  <c r="DX43" i="11"/>
  <c r="DW43" i="11"/>
  <c r="DV43" i="11"/>
  <c r="DU43" i="11"/>
  <c r="DT43" i="11"/>
  <c r="DS43" i="11"/>
  <c r="DR43" i="11"/>
  <c r="DQ43" i="11"/>
  <c r="DP43" i="11"/>
  <c r="DO43" i="11"/>
  <c r="DN43" i="11"/>
  <c r="DM43" i="11"/>
  <c r="DL43" i="11"/>
  <c r="DK43" i="11"/>
  <c r="DD43" i="11"/>
  <c r="DC43" i="11"/>
  <c r="DB43" i="11"/>
  <c r="DA43" i="11"/>
  <c r="CZ43" i="11"/>
  <c r="CY43" i="11"/>
  <c r="CX43" i="11"/>
  <c r="CW43" i="11"/>
  <c r="CV43" i="11"/>
  <c r="CU43" i="11"/>
  <c r="CT43" i="11"/>
  <c r="CS43" i="11"/>
  <c r="CR43" i="11"/>
  <c r="CQ43" i="11"/>
  <c r="CP43" i="11"/>
  <c r="CO43" i="11"/>
  <c r="CN43" i="11"/>
  <c r="CM43" i="11"/>
  <c r="CL43" i="11"/>
  <c r="CK43" i="11"/>
  <c r="CJ43" i="11"/>
  <c r="CI43" i="11"/>
  <c r="CH43" i="11"/>
  <c r="CG43" i="11"/>
  <c r="CF43" i="11"/>
  <c r="CE43" i="11"/>
  <c r="CD43" i="11"/>
  <c r="CC43" i="11"/>
  <c r="CB43" i="11"/>
  <c r="CA43" i="11"/>
  <c r="BZ43" i="11"/>
  <c r="BY43" i="11"/>
  <c r="BX43" i="11"/>
  <c r="BW43" i="11"/>
  <c r="BV43" i="11"/>
  <c r="BU43" i="11"/>
  <c r="BN43" i="11"/>
  <c r="BM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F43" i="11"/>
  <c r="EQ42" i="11"/>
  <c r="EP42" i="11"/>
  <c r="EO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D42" i="11"/>
  <c r="DC42" i="11"/>
  <c r="DB42" i="11"/>
  <c r="DA42" i="11"/>
  <c r="CZ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N42" i="11"/>
  <c r="BM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F42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B41" i="11"/>
  <c r="CA41" i="11"/>
  <c r="BZ41" i="11"/>
  <c r="BY41" i="11"/>
  <c r="BX41" i="11"/>
  <c r="BW41" i="11"/>
  <c r="BV41" i="11"/>
  <c r="BU41" i="11"/>
  <c r="BN41" i="11"/>
  <c r="BM41" i="11"/>
  <c r="BJ41" i="11"/>
  <c r="BI41" i="11"/>
  <c r="BH41" i="11"/>
  <c r="BG41" i="11"/>
  <c r="BF41" i="11"/>
  <c r="BE41" i="11"/>
  <c r="BD41" i="11"/>
  <c r="BC41" i="11"/>
  <c r="BB41" i="11"/>
  <c r="BA41" i="11"/>
  <c r="AZ41" i="11"/>
  <c r="AX41" i="11"/>
  <c r="AW41" i="11"/>
  <c r="F41" i="11"/>
  <c r="EQ40" i="11"/>
  <c r="EP40" i="11"/>
  <c r="EO40" i="1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D40" i="11"/>
  <c r="DC40" i="11"/>
  <c r="DB40" i="11"/>
  <c r="DA40" i="11"/>
  <c r="CZ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B40" i="11"/>
  <c r="CA40" i="11"/>
  <c r="BZ40" i="11"/>
  <c r="BY40" i="11"/>
  <c r="BX40" i="11"/>
  <c r="BW40" i="11"/>
  <c r="BV40" i="11"/>
  <c r="BU40" i="11"/>
  <c r="BN40" i="11"/>
  <c r="BM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F40" i="11"/>
  <c r="EQ39" i="11"/>
  <c r="EP39" i="11"/>
  <c r="EO39" i="11"/>
  <c r="EN39" i="11"/>
  <c r="EM39" i="11"/>
  <c r="EL39" i="11"/>
  <c r="EK39" i="11"/>
  <c r="EJ39" i="11"/>
  <c r="EI39" i="11"/>
  <c r="EH39" i="11"/>
  <c r="EG39" i="11"/>
  <c r="EF39" i="11"/>
  <c r="EE39" i="11"/>
  <c r="ED39" i="11"/>
  <c r="EC39" i="11"/>
  <c r="EB39" i="11"/>
  <c r="EA39" i="11"/>
  <c r="DZ39" i="11"/>
  <c r="DY39" i="11"/>
  <c r="DX39" i="11"/>
  <c r="DW39" i="11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D39" i="11"/>
  <c r="DC39" i="11"/>
  <c r="DB39" i="11"/>
  <c r="DA39" i="11"/>
  <c r="CZ39" i="11"/>
  <c r="CY39" i="11"/>
  <c r="CX39" i="11"/>
  <c r="CW39" i="11"/>
  <c r="CV39" i="11"/>
  <c r="CU39" i="11"/>
  <c r="CT39" i="11"/>
  <c r="CS39" i="11"/>
  <c r="CR39" i="11"/>
  <c r="CQ39" i="11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C39" i="11"/>
  <c r="CB39" i="11"/>
  <c r="CA39" i="11"/>
  <c r="BZ39" i="11"/>
  <c r="BY39" i="11"/>
  <c r="BX39" i="11"/>
  <c r="BW39" i="11"/>
  <c r="BV39" i="11"/>
  <c r="BU39" i="11"/>
  <c r="BN39" i="11"/>
  <c r="BM39" i="11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F39" i="11"/>
  <c r="EQ38" i="11"/>
  <c r="EP38" i="11"/>
  <c r="EO38" i="11"/>
  <c r="EN38" i="11"/>
  <c r="EM38" i="11"/>
  <c r="EL38" i="11"/>
  <c r="EK38" i="11"/>
  <c r="EJ38" i="11"/>
  <c r="EI38" i="11"/>
  <c r="EH38" i="11"/>
  <c r="EG38" i="11"/>
  <c r="EF38" i="11"/>
  <c r="EE38" i="11"/>
  <c r="ED38" i="11"/>
  <c r="EC38" i="11"/>
  <c r="EB38" i="11"/>
  <c r="EA38" i="11"/>
  <c r="DZ38" i="11"/>
  <c r="DY38" i="11"/>
  <c r="DX38" i="11"/>
  <c r="DW38" i="11"/>
  <c r="DV38" i="11"/>
  <c r="DU38" i="11"/>
  <c r="DT38" i="11"/>
  <c r="DS38" i="11"/>
  <c r="DR38" i="11"/>
  <c r="DQ38" i="11"/>
  <c r="DP38" i="11"/>
  <c r="DO38" i="11"/>
  <c r="DN38" i="11"/>
  <c r="DM38" i="11"/>
  <c r="DL38" i="11"/>
  <c r="DK38" i="11"/>
  <c r="DD38" i="11"/>
  <c r="DC38" i="11"/>
  <c r="DB38" i="11"/>
  <c r="DA38" i="11"/>
  <c r="CZ38" i="11"/>
  <c r="CY38" i="11"/>
  <c r="CX38" i="11"/>
  <c r="CW38" i="11"/>
  <c r="CV38" i="11"/>
  <c r="CU38" i="11"/>
  <c r="CT38" i="11"/>
  <c r="CS38" i="11"/>
  <c r="CR38" i="11"/>
  <c r="CQ38" i="11"/>
  <c r="CP38" i="11"/>
  <c r="CO38" i="11"/>
  <c r="CN38" i="11"/>
  <c r="CM38" i="11"/>
  <c r="CL38" i="11"/>
  <c r="CK38" i="11"/>
  <c r="CJ38" i="11"/>
  <c r="CI38" i="11"/>
  <c r="CH38" i="11"/>
  <c r="CG38" i="11"/>
  <c r="CF38" i="11"/>
  <c r="CE38" i="11"/>
  <c r="CD38" i="11"/>
  <c r="CC38" i="11"/>
  <c r="CB38" i="11"/>
  <c r="CA38" i="11"/>
  <c r="BZ38" i="11"/>
  <c r="BY38" i="11"/>
  <c r="BX38" i="11"/>
  <c r="BW38" i="11"/>
  <c r="BV38" i="11"/>
  <c r="BU38" i="11"/>
  <c r="BN38" i="11"/>
  <c r="BM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F38" i="11"/>
  <c r="EQ37" i="11"/>
  <c r="EP37" i="11"/>
  <c r="EO37" i="11"/>
  <c r="EN37" i="11"/>
  <c r="EM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D37" i="11"/>
  <c r="DC37" i="11"/>
  <c r="DB37" i="11"/>
  <c r="DA37" i="11"/>
  <c r="CZ37" i="11"/>
  <c r="CY37" i="11"/>
  <c r="CX37" i="11"/>
  <c r="CW37" i="11"/>
  <c r="CV37" i="11"/>
  <c r="CU37" i="11"/>
  <c r="CT37" i="11"/>
  <c r="CS37" i="11"/>
  <c r="CR37" i="11"/>
  <c r="CQ37" i="11"/>
  <c r="CP37" i="11"/>
  <c r="CO37" i="11"/>
  <c r="CN37" i="11"/>
  <c r="CM37" i="11"/>
  <c r="CL37" i="11"/>
  <c r="CK37" i="11"/>
  <c r="CJ37" i="11"/>
  <c r="CI37" i="11"/>
  <c r="CH37" i="11"/>
  <c r="CG37" i="11"/>
  <c r="CF37" i="11"/>
  <c r="CE37" i="11"/>
  <c r="CD37" i="11"/>
  <c r="CC37" i="11"/>
  <c r="CB37" i="11"/>
  <c r="CA37" i="11"/>
  <c r="BZ37" i="11"/>
  <c r="BY37" i="11"/>
  <c r="BX37" i="11"/>
  <c r="BW37" i="11"/>
  <c r="BV37" i="11"/>
  <c r="BU37" i="11"/>
  <c r="BN37" i="11"/>
  <c r="BM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F37" i="11"/>
  <c r="EQ36" i="11"/>
  <c r="EP36" i="11"/>
  <c r="EO36" i="11"/>
  <c r="EN36" i="11"/>
  <c r="EM36" i="11"/>
  <c r="EL36" i="11"/>
  <c r="EK36" i="11"/>
  <c r="EJ36" i="11"/>
  <c r="EI36" i="11"/>
  <c r="EH36" i="11"/>
  <c r="EG36" i="11"/>
  <c r="EF36" i="11"/>
  <c r="EE36" i="11"/>
  <c r="ED36" i="11"/>
  <c r="EC36" i="11"/>
  <c r="EB36" i="11"/>
  <c r="EA36" i="11"/>
  <c r="DZ36" i="11"/>
  <c r="DY36" i="11"/>
  <c r="DX36" i="11"/>
  <c r="DW36" i="11"/>
  <c r="DV36" i="11"/>
  <c r="DU36" i="11"/>
  <c r="DT36" i="11"/>
  <c r="DS36" i="11"/>
  <c r="DR36" i="11"/>
  <c r="DQ36" i="11"/>
  <c r="DP36" i="11"/>
  <c r="DO36" i="11"/>
  <c r="DN36" i="11"/>
  <c r="DM36" i="11"/>
  <c r="DL36" i="11"/>
  <c r="DK36" i="11"/>
  <c r="DD36" i="11"/>
  <c r="DC36" i="11"/>
  <c r="DB36" i="11"/>
  <c r="DA36" i="11"/>
  <c r="CZ36" i="11"/>
  <c r="CY36" i="11"/>
  <c r="CX36" i="11"/>
  <c r="CW36" i="11"/>
  <c r="CV36" i="11"/>
  <c r="CU36" i="11"/>
  <c r="CT36" i="11"/>
  <c r="CS36" i="11"/>
  <c r="CR36" i="11"/>
  <c r="CQ36" i="11"/>
  <c r="CP36" i="11"/>
  <c r="CO36" i="11"/>
  <c r="CN36" i="11"/>
  <c r="CM36" i="11"/>
  <c r="CL36" i="11"/>
  <c r="CK36" i="11"/>
  <c r="CJ36" i="11"/>
  <c r="CI36" i="11"/>
  <c r="CH36" i="11"/>
  <c r="CG36" i="11"/>
  <c r="CF36" i="11"/>
  <c r="CE36" i="11"/>
  <c r="CD36" i="11"/>
  <c r="CC36" i="11"/>
  <c r="CB36" i="11"/>
  <c r="CA36" i="11"/>
  <c r="BZ36" i="11"/>
  <c r="BY36" i="11"/>
  <c r="BX36" i="11"/>
  <c r="BW36" i="11"/>
  <c r="BV36" i="11"/>
  <c r="BU36" i="11"/>
  <c r="BN36" i="11"/>
  <c r="BM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F36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CH35" i="11"/>
  <c r="CG35" i="11"/>
  <c r="CF35" i="11"/>
  <c r="CE35" i="11"/>
  <c r="CD35" i="11"/>
  <c r="CC35" i="11"/>
  <c r="CB35" i="11"/>
  <c r="CA35" i="11"/>
  <c r="BZ35" i="11"/>
  <c r="BY35" i="11"/>
  <c r="BX35" i="11"/>
  <c r="BW35" i="11"/>
  <c r="BV35" i="11"/>
  <c r="BU35" i="11"/>
  <c r="BN35" i="11"/>
  <c r="BM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F35" i="11"/>
  <c r="EQ34" i="11"/>
  <c r="EP34" i="11"/>
  <c r="EO34" i="11"/>
  <c r="EN34" i="11"/>
  <c r="EM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D34" i="11"/>
  <c r="DC34" i="11"/>
  <c r="DB34" i="11"/>
  <c r="DA34" i="11"/>
  <c r="CZ34" i="11"/>
  <c r="CY34" i="11"/>
  <c r="CX34" i="11"/>
  <c r="CW34" i="11"/>
  <c r="CV34" i="11"/>
  <c r="CU34" i="11"/>
  <c r="CT34" i="11"/>
  <c r="CS34" i="11"/>
  <c r="CR34" i="11"/>
  <c r="CQ34" i="11"/>
  <c r="CP34" i="11"/>
  <c r="CO34" i="11"/>
  <c r="CN34" i="11"/>
  <c r="CM34" i="11"/>
  <c r="CL34" i="11"/>
  <c r="CK34" i="11"/>
  <c r="CJ34" i="11"/>
  <c r="CI34" i="11"/>
  <c r="CH34" i="11"/>
  <c r="CG34" i="11"/>
  <c r="CF34" i="11"/>
  <c r="CE34" i="11"/>
  <c r="CD34" i="11"/>
  <c r="CC34" i="11"/>
  <c r="CB34" i="11"/>
  <c r="CA34" i="11"/>
  <c r="BZ34" i="11"/>
  <c r="BY34" i="11"/>
  <c r="BX34" i="11"/>
  <c r="BW34" i="11"/>
  <c r="BV34" i="11"/>
  <c r="BU34" i="11"/>
  <c r="BN34" i="11"/>
  <c r="BM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F34" i="11"/>
  <c r="EQ33" i="11"/>
  <c r="EP33" i="11"/>
  <c r="EO33" i="11"/>
  <c r="EN33" i="11"/>
  <c r="EM33" i="11"/>
  <c r="EL33" i="11"/>
  <c r="EK33" i="11"/>
  <c r="EJ33" i="11"/>
  <c r="EI33" i="11"/>
  <c r="EH33" i="11"/>
  <c r="EG33" i="11"/>
  <c r="EF33" i="11"/>
  <c r="EE33" i="11"/>
  <c r="ED33" i="11"/>
  <c r="EC33" i="11"/>
  <c r="EB33" i="11"/>
  <c r="EA33" i="11"/>
  <c r="DZ33" i="11"/>
  <c r="DY33" i="11"/>
  <c r="DX33" i="11"/>
  <c r="DW33" i="11"/>
  <c r="DV33" i="11"/>
  <c r="DU33" i="11"/>
  <c r="DT33" i="11"/>
  <c r="DS33" i="11"/>
  <c r="DR33" i="11"/>
  <c r="DQ33" i="11"/>
  <c r="DP33" i="11"/>
  <c r="DO33" i="11"/>
  <c r="DN33" i="11"/>
  <c r="DM33" i="11"/>
  <c r="DL33" i="11"/>
  <c r="DK33" i="11"/>
  <c r="DD33" i="11"/>
  <c r="DC33" i="11"/>
  <c r="DB33" i="11"/>
  <c r="DA33" i="11"/>
  <c r="CZ33" i="11"/>
  <c r="CY33" i="11"/>
  <c r="CX33" i="11"/>
  <c r="CW33" i="11"/>
  <c r="CV33" i="11"/>
  <c r="CU33" i="11"/>
  <c r="CT33" i="11"/>
  <c r="CS33" i="11"/>
  <c r="CR33" i="11"/>
  <c r="CQ33" i="11"/>
  <c r="CP33" i="11"/>
  <c r="CO33" i="11"/>
  <c r="CN33" i="11"/>
  <c r="CM33" i="11"/>
  <c r="CL33" i="11"/>
  <c r="CK33" i="11"/>
  <c r="CJ33" i="11"/>
  <c r="CI33" i="11"/>
  <c r="CH33" i="11"/>
  <c r="CG33" i="11"/>
  <c r="CF33" i="11"/>
  <c r="CE33" i="11"/>
  <c r="CD33" i="11"/>
  <c r="CC33" i="11"/>
  <c r="CB33" i="11"/>
  <c r="CA33" i="11"/>
  <c r="BZ33" i="11"/>
  <c r="BY33" i="11"/>
  <c r="BX33" i="11"/>
  <c r="BW33" i="11"/>
  <c r="BV33" i="11"/>
  <c r="BU33" i="11"/>
  <c r="BN33" i="11"/>
  <c r="BM33" i="11"/>
  <c r="BJ33" i="11"/>
  <c r="BI33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F33" i="11"/>
  <c r="EQ32" i="11"/>
  <c r="EP32" i="11"/>
  <c r="EO32" i="11"/>
  <c r="EN32" i="11"/>
  <c r="EM32" i="11"/>
  <c r="EL32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DQ32" i="11"/>
  <c r="DP32" i="11"/>
  <c r="DO32" i="11"/>
  <c r="DN32" i="11"/>
  <c r="DM32" i="11"/>
  <c r="DL32" i="11"/>
  <c r="DK32" i="11"/>
  <c r="DD32" i="11"/>
  <c r="DC32" i="11"/>
  <c r="DB32" i="11"/>
  <c r="DA32" i="11"/>
  <c r="CZ32" i="11"/>
  <c r="CY32" i="11"/>
  <c r="CX32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N32" i="11"/>
  <c r="BM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F32" i="11"/>
  <c r="EQ31" i="11"/>
  <c r="EP31" i="11"/>
  <c r="EO31" i="11"/>
  <c r="EN31" i="11"/>
  <c r="EM31" i="11"/>
  <c r="EL31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O31" i="11"/>
  <c r="DN31" i="11"/>
  <c r="DM31" i="11"/>
  <c r="DL31" i="11"/>
  <c r="DK31" i="11"/>
  <c r="DD31" i="11"/>
  <c r="DC31" i="11"/>
  <c r="DB31" i="11"/>
  <c r="DA31" i="11"/>
  <c r="CZ31" i="11"/>
  <c r="CY31" i="11"/>
  <c r="CX31" i="11"/>
  <c r="CW31" i="11"/>
  <c r="CV31" i="11"/>
  <c r="CU31" i="11"/>
  <c r="CT31" i="11"/>
  <c r="CS31" i="11"/>
  <c r="CR31" i="11"/>
  <c r="CQ31" i="11"/>
  <c r="CP31" i="11"/>
  <c r="CO31" i="11"/>
  <c r="CN31" i="11"/>
  <c r="CM31" i="11"/>
  <c r="CL31" i="11"/>
  <c r="CK31" i="11"/>
  <c r="CJ31" i="11"/>
  <c r="CI31" i="11"/>
  <c r="CH31" i="11"/>
  <c r="CG31" i="11"/>
  <c r="CF31" i="11"/>
  <c r="CE31" i="11"/>
  <c r="CD31" i="11"/>
  <c r="CC31" i="11"/>
  <c r="CB31" i="11"/>
  <c r="CA31" i="11"/>
  <c r="BZ31" i="11"/>
  <c r="BY31" i="11"/>
  <c r="BX31" i="11"/>
  <c r="BW31" i="11"/>
  <c r="BV31" i="11"/>
  <c r="BU31" i="11"/>
  <c r="BN31" i="11"/>
  <c r="BM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F31" i="11"/>
  <c r="EQ30" i="11"/>
  <c r="EP30" i="11"/>
  <c r="EO30" i="11"/>
  <c r="EN30" i="11"/>
  <c r="EM30" i="11"/>
  <c r="EL30" i="11"/>
  <c r="EK30" i="11"/>
  <c r="EJ30" i="11"/>
  <c r="EI30" i="11"/>
  <c r="EH30" i="11"/>
  <c r="EG30" i="11"/>
  <c r="EF30" i="11"/>
  <c r="EE30" i="11"/>
  <c r="ED30" i="11"/>
  <c r="EC30" i="11"/>
  <c r="EB30" i="11"/>
  <c r="EA30" i="11"/>
  <c r="DZ30" i="11"/>
  <c r="DY30" i="11"/>
  <c r="DX30" i="11"/>
  <c r="DW30" i="11"/>
  <c r="DV30" i="11"/>
  <c r="DU30" i="11"/>
  <c r="DT30" i="11"/>
  <c r="DS30" i="11"/>
  <c r="DR30" i="11"/>
  <c r="DQ30" i="11"/>
  <c r="DP30" i="11"/>
  <c r="DO30" i="11"/>
  <c r="DN30" i="11"/>
  <c r="DM30" i="11"/>
  <c r="DL30" i="11"/>
  <c r="DK30" i="11"/>
  <c r="DD30" i="11"/>
  <c r="DC30" i="11"/>
  <c r="DB30" i="11"/>
  <c r="DA30" i="11"/>
  <c r="CZ30" i="11"/>
  <c r="CY30" i="11"/>
  <c r="CX30" i="11"/>
  <c r="CW30" i="11"/>
  <c r="CV30" i="11"/>
  <c r="CU30" i="11"/>
  <c r="CT30" i="11"/>
  <c r="CS30" i="11"/>
  <c r="CR30" i="11"/>
  <c r="CQ30" i="11"/>
  <c r="CP30" i="11"/>
  <c r="CO30" i="11"/>
  <c r="CN30" i="11"/>
  <c r="CM30" i="11"/>
  <c r="CL30" i="11"/>
  <c r="CK30" i="11"/>
  <c r="CJ30" i="11"/>
  <c r="CI30" i="11"/>
  <c r="CH30" i="11"/>
  <c r="CG30" i="11"/>
  <c r="CF30" i="11"/>
  <c r="CE30" i="11"/>
  <c r="CD30" i="11"/>
  <c r="CC30" i="11"/>
  <c r="CB30" i="11"/>
  <c r="CA30" i="11"/>
  <c r="BZ30" i="11"/>
  <c r="BY30" i="11"/>
  <c r="BX30" i="11"/>
  <c r="BW30" i="11"/>
  <c r="BV30" i="11"/>
  <c r="BU30" i="11"/>
  <c r="BN30" i="11"/>
  <c r="BM30" i="11"/>
  <c r="BJ30" i="11"/>
  <c r="BI30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F30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CH29" i="11"/>
  <c r="CG29" i="11"/>
  <c r="CF29" i="11"/>
  <c r="CE29" i="11"/>
  <c r="CD29" i="11"/>
  <c r="CC29" i="11"/>
  <c r="CB29" i="11"/>
  <c r="CA29" i="11"/>
  <c r="BZ29" i="11"/>
  <c r="BY29" i="11"/>
  <c r="BX29" i="11"/>
  <c r="BW29" i="11"/>
  <c r="BV29" i="11"/>
  <c r="BU29" i="11"/>
  <c r="BN29" i="11"/>
  <c r="BM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F29" i="11"/>
  <c r="EQ28" i="11"/>
  <c r="EP28" i="11"/>
  <c r="EO28" i="11"/>
  <c r="EN28" i="11"/>
  <c r="EM28" i="11"/>
  <c r="EL28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D28" i="11"/>
  <c r="DC28" i="11"/>
  <c r="DB28" i="11"/>
  <c r="DA28" i="11"/>
  <c r="CZ28" i="11"/>
  <c r="CY28" i="11"/>
  <c r="CX28" i="11"/>
  <c r="CW28" i="11"/>
  <c r="CV28" i="11"/>
  <c r="CU28" i="11"/>
  <c r="CT28" i="11"/>
  <c r="CS28" i="11"/>
  <c r="CR28" i="11"/>
  <c r="CQ28" i="11"/>
  <c r="CP28" i="11"/>
  <c r="CO28" i="11"/>
  <c r="CN28" i="11"/>
  <c r="CM28" i="11"/>
  <c r="CL28" i="11"/>
  <c r="CK28" i="11"/>
  <c r="CJ28" i="11"/>
  <c r="CI28" i="11"/>
  <c r="CH28" i="11"/>
  <c r="CG28" i="11"/>
  <c r="CF28" i="11"/>
  <c r="CE28" i="11"/>
  <c r="CD28" i="11"/>
  <c r="CC28" i="11"/>
  <c r="CB28" i="11"/>
  <c r="CA28" i="11"/>
  <c r="BZ28" i="11"/>
  <c r="BY28" i="11"/>
  <c r="BX28" i="11"/>
  <c r="BW28" i="11"/>
  <c r="BV28" i="11"/>
  <c r="BU28" i="11"/>
  <c r="BN28" i="11"/>
  <c r="BM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F28" i="11"/>
  <c r="EQ27" i="11"/>
  <c r="EP27" i="11"/>
  <c r="EO27" i="11"/>
  <c r="EN27" i="11"/>
  <c r="EM27" i="11"/>
  <c r="EL27" i="11"/>
  <c r="EK27" i="11"/>
  <c r="EJ27" i="11"/>
  <c r="EI27" i="11"/>
  <c r="EH27" i="11"/>
  <c r="EG27" i="11"/>
  <c r="EF27" i="11"/>
  <c r="EE27" i="11"/>
  <c r="ED27" i="11"/>
  <c r="EC27" i="11"/>
  <c r="EB27" i="11"/>
  <c r="EA27" i="11"/>
  <c r="DZ27" i="11"/>
  <c r="DY27" i="11"/>
  <c r="DX27" i="11"/>
  <c r="DW27" i="11"/>
  <c r="DV27" i="11"/>
  <c r="DU27" i="11"/>
  <c r="DT27" i="11"/>
  <c r="DS27" i="11"/>
  <c r="DR27" i="11"/>
  <c r="DQ27" i="11"/>
  <c r="DP27" i="11"/>
  <c r="DO27" i="11"/>
  <c r="DN27" i="11"/>
  <c r="DM27" i="11"/>
  <c r="DL27" i="11"/>
  <c r="DK27" i="11"/>
  <c r="DD27" i="11"/>
  <c r="DC27" i="11"/>
  <c r="DB27" i="11"/>
  <c r="DA27" i="11"/>
  <c r="CZ27" i="11"/>
  <c r="CY27" i="11"/>
  <c r="CX27" i="11"/>
  <c r="CW27" i="11"/>
  <c r="CV27" i="11"/>
  <c r="CU27" i="11"/>
  <c r="CT27" i="11"/>
  <c r="CS27" i="11"/>
  <c r="CR27" i="11"/>
  <c r="CQ27" i="11"/>
  <c r="CP27" i="11"/>
  <c r="CO27" i="11"/>
  <c r="CN27" i="11"/>
  <c r="CM27" i="11"/>
  <c r="CL27" i="11"/>
  <c r="CK27" i="11"/>
  <c r="CJ27" i="11"/>
  <c r="CI27" i="11"/>
  <c r="CH27" i="11"/>
  <c r="CG27" i="11"/>
  <c r="CF27" i="11"/>
  <c r="CE27" i="11"/>
  <c r="CD27" i="11"/>
  <c r="CC27" i="11"/>
  <c r="CB27" i="11"/>
  <c r="CA27" i="11"/>
  <c r="BZ27" i="11"/>
  <c r="BY27" i="11"/>
  <c r="BX27" i="11"/>
  <c r="BW27" i="11"/>
  <c r="BV27" i="11"/>
  <c r="BU27" i="11"/>
  <c r="BN27" i="11"/>
  <c r="BM27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F27" i="11"/>
  <c r="EQ26" i="11"/>
  <c r="EP26" i="11"/>
  <c r="EO26" i="11"/>
  <c r="EN26" i="11"/>
  <c r="EM26" i="11"/>
  <c r="EL26" i="11"/>
  <c r="EK26" i="11"/>
  <c r="EJ26" i="11"/>
  <c r="EI26" i="11"/>
  <c r="EH26" i="11"/>
  <c r="EG26" i="11"/>
  <c r="EF26" i="11"/>
  <c r="EE26" i="11"/>
  <c r="ED26" i="11"/>
  <c r="EC26" i="11"/>
  <c r="EB26" i="11"/>
  <c r="EA26" i="11"/>
  <c r="DZ26" i="11"/>
  <c r="DY26" i="11"/>
  <c r="DX26" i="11"/>
  <c r="DW26" i="11"/>
  <c r="DV26" i="11"/>
  <c r="DU26" i="11"/>
  <c r="DT26" i="11"/>
  <c r="DS26" i="11"/>
  <c r="DR26" i="11"/>
  <c r="DQ26" i="11"/>
  <c r="DP26" i="11"/>
  <c r="DO26" i="11"/>
  <c r="DN26" i="11"/>
  <c r="DM26" i="11"/>
  <c r="DL26" i="11"/>
  <c r="DK26" i="11"/>
  <c r="DD26" i="11"/>
  <c r="DC26" i="11"/>
  <c r="DB26" i="11"/>
  <c r="DA26" i="11"/>
  <c r="CZ26" i="11"/>
  <c r="CY26" i="11"/>
  <c r="CX26" i="11"/>
  <c r="CW26" i="11"/>
  <c r="CV26" i="11"/>
  <c r="CU26" i="11"/>
  <c r="CT26" i="11"/>
  <c r="CS26" i="11"/>
  <c r="CR26" i="11"/>
  <c r="CQ26" i="11"/>
  <c r="CP26" i="11"/>
  <c r="CO26" i="11"/>
  <c r="CN26" i="11"/>
  <c r="CM26" i="11"/>
  <c r="CL26" i="11"/>
  <c r="CK26" i="11"/>
  <c r="CJ26" i="11"/>
  <c r="CI26" i="11"/>
  <c r="CH26" i="11"/>
  <c r="CG26" i="11"/>
  <c r="CF26" i="11"/>
  <c r="CE26" i="11"/>
  <c r="CD26" i="11"/>
  <c r="CC26" i="11"/>
  <c r="CB26" i="11"/>
  <c r="CA26" i="11"/>
  <c r="BZ26" i="11"/>
  <c r="BY26" i="11"/>
  <c r="BX26" i="11"/>
  <c r="BW26" i="11"/>
  <c r="BV26" i="11"/>
  <c r="BU26" i="11"/>
  <c r="BN26" i="11"/>
  <c r="BM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F26" i="11"/>
  <c r="EQ25" i="11"/>
  <c r="EP25" i="11"/>
  <c r="EO25" i="11"/>
  <c r="EN25" i="11"/>
  <c r="EM25" i="11"/>
  <c r="EL25" i="11"/>
  <c r="EK25" i="11"/>
  <c r="EJ25" i="11"/>
  <c r="EI25" i="11"/>
  <c r="EH25" i="11"/>
  <c r="EG25" i="11"/>
  <c r="EF25" i="11"/>
  <c r="EE25" i="11"/>
  <c r="ED25" i="11"/>
  <c r="EC25" i="11"/>
  <c r="EB25" i="11"/>
  <c r="EA25" i="11"/>
  <c r="DZ25" i="11"/>
  <c r="DY25" i="11"/>
  <c r="DX25" i="11"/>
  <c r="DW25" i="11"/>
  <c r="DV25" i="11"/>
  <c r="DU25" i="11"/>
  <c r="DT25" i="11"/>
  <c r="DS25" i="11"/>
  <c r="DR25" i="11"/>
  <c r="DQ25" i="11"/>
  <c r="DP25" i="11"/>
  <c r="DO25" i="11"/>
  <c r="DN25" i="11"/>
  <c r="DM25" i="11"/>
  <c r="DL25" i="11"/>
  <c r="DK25" i="11"/>
  <c r="DD25" i="11"/>
  <c r="DC25" i="11"/>
  <c r="DB25" i="11"/>
  <c r="DA25" i="11"/>
  <c r="CZ25" i="11"/>
  <c r="CY25" i="11"/>
  <c r="CX25" i="11"/>
  <c r="CW25" i="11"/>
  <c r="CV25" i="11"/>
  <c r="CU25" i="11"/>
  <c r="CT25" i="11"/>
  <c r="CS25" i="11"/>
  <c r="CR25" i="11"/>
  <c r="CQ25" i="11"/>
  <c r="CP25" i="11"/>
  <c r="CO25" i="11"/>
  <c r="CN25" i="11"/>
  <c r="CM25" i="11"/>
  <c r="CL25" i="11"/>
  <c r="CK25" i="11"/>
  <c r="CJ25" i="11"/>
  <c r="CI25" i="11"/>
  <c r="CH25" i="11"/>
  <c r="CG25" i="11"/>
  <c r="CF25" i="11"/>
  <c r="CE25" i="11"/>
  <c r="CD25" i="11"/>
  <c r="CC25" i="11"/>
  <c r="CB25" i="11"/>
  <c r="CA25" i="11"/>
  <c r="BZ25" i="11"/>
  <c r="BY25" i="11"/>
  <c r="BX25" i="11"/>
  <c r="BW25" i="11"/>
  <c r="BV25" i="11"/>
  <c r="BU25" i="11"/>
  <c r="BN25" i="11"/>
  <c r="BM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F25" i="11"/>
  <c r="EQ24" i="11"/>
  <c r="EP24" i="11"/>
  <c r="EO24" i="11"/>
  <c r="EN24" i="11"/>
  <c r="EM24" i="11"/>
  <c r="EL24" i="11"/>
  <c r="EK24" i="11"/>
  <c r="EJ24" i="11"/>
  <c r="EI24" i="11"/>
  <c r="EH24" i="11"/>
  <c r="EG24" i="11"/>
  <c r="EF24" i="11"/>
  <c r="EE24" i="11"/>
  <c r="ED24" i="11"/>
  <c r="EC24" i="11"/>
  <c r="EB24" i="11"/>
  <c r="EA24" i="11"/>
  <c r="DZ24" i="11"/>
  <c r="DY24" i="11"/>
  <c r="DX24" i="11"/>
  <c r="DW24" i="11"/>
  <c r="DV24" i="11"/>
  <c r="DU24" i="11"/>
  <c r="DT24" i="11"/>
  <c r="DS24" i="11"/>
  <c r="DR24" i="11"/>
  <c r="DQ24" i="11"/>
  <c r="DP24" i="11"/>
  <c r="DO24" i="11"/>
  <c r="DN24" i="11"/>
  <c r="DM24" i="11"/>
  <c r="DL24" i="11"/>
  <c r="DK24" i="11"/>
  <c r="DD24" i="11"/>
  <c r="DC24" i="11"/>
  <c r="DB24" i="11"/>
  <c r="DA24" i="11"/>
  <c r="CZ24" i="11"/>
  <c r="CY24" i="11"/>
  <c r="CX24" i="11"/>
  <c r="CW24" i="11"/>
  <c r="CV24" i="11"/>
  <c r="CU24" i="11"/>
  <c r="CT24" i="11"/>
  <c r="CS24" i="11"/>
  <c r="CR24" i="11"/>
  <c r="CQ24" i="11"/>
  <c r="CP24" i="11"/>
  <c r="CO24" i="11"/>
  <c r="CN24" i="11"/>
  <c r="CM24" i="11"/>
  <c r="CL24" i="11"/>
  <c r="CK24" i="11"/>
  <c r="CJ24" i="11"/>
  <c r="CI24" i="11"/>
  <c r="CH24" i="11"/>
  <c r="CG24" i="11"/>
  <c r="CF24" i="11"/>
  <c r="CE24" i="11"/>
  <c r="CD24" i="11"/>
  <c r="CC24" i="11"/>
  <c r="CB24" i="11"/>
  <c r="CA24" i="11"/>
  <c r="BZ24" i="11"/>
  <c r="BY24" i="11"/>
  <c r="BX24" i="11"/>
  <c r="BW24" i="11"/>
  <c r="BV24" i="11"/>
  <c r="BU24" i="11"/>
  <c r="BN24" i="11"/>
  <c r="BM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F24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CH23" i="11"/>
  <c r="CG23" i="11"/>
  <c r="CF23" i="11"/>
  <c r="CE23" i="11"/>
  <c r="CD23" i="11"/>
  <c r="CC23" i="11"/>
  <c r="CB23" i="11"/>
  <c r="CA23" i="11"/>
  <c r="BZ23" i="11"/>
  <c r="BY23" i="11"/>
  <c r="BX23" i="11"/>
  <c r="BW23" i="11"/>
  <c r="BV23" i="11"/>
  <c r="BU23" i="11"/>
  <c r="BN23" i="11"/>
  <c r="BM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F23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D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Z22" i="11"/>
  <c r="BY22" i="11"/>
  <c r="BX22" i="11"/>
  <c r="BW22" i="11"/>
  <c r="BV22" i="11"/>
  <c r="BU22" i="11"/>
  <c r="BN22" i="11"/>
  <c r="BM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F22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D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N21" i="11"/>
  <c r="BM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F21" i="11"/>
  <c r="EQ20" i="11"/>
  <c r="EP20" i="11"/>
  <c r="EO20" i="1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D20" i="11"/>
  <c r="DC20" i="11"/>
  <c r="DB20" i="1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N20" i="11"/>
  <c r="BM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F20" i="11"/>
  <c r="EQ19" i="11"/>
  <c r="EP19" i="11"/>
  <c r="EO19" i="11"/>
  <c r="EN19" i="11"/>
  <c r="EM19" i="11"/>
  <c r="EL19" i="11"/>
  <c r="EK19" i="11"/>
  <c r="EJ19" i="11"/>
  <c r="EI19" i="11"/>
  <c r="EH19" i="11"/>
  <c r="EG19" i="11"/>
  <c r="EF19" i="11"/>
  <c r="EE19" i="11"/>
  <c r="ED19" i="11"/>
  <c r="EC19" i="11"/>
  <c r="EB19" i="11"/>
  <c r="EA19" i="11"/>
  <c r="DZ19" i="11"/>
  <c r="DY19" i="11"/>
  <c r="DX19" i="11"/>
  <c r="DW19" i="11"/>
  <c r="DV19" i="11"/>
  <c r="DU19" i="11"/>
  <c r="DT19" i="11"/>
  <c r="DS19" i="11"/>
  <c r="DR19" i="11"/>
  <c r="DQ19" i="11"/>
  <c r="DP19" i="11"/>
  <c r="DO19" i="11"/>
  <c r="DN19" i="11"/>
  <c r="DM19" i="11"/>
  <c r="DL19" i="11"/>
  <c r="DK19" i="11"/>
  <c r="DD19" i="11"/>
  <c r="DC19" i="11"/>
  <c r="DB19" i="11"/>
  <c r="DA19" i="11"/>
  <c r="CZ19" i="11"/>
  <c r="CY19" i="11"/>
  <c r="CX19" i="11"/>
  <c r="CW19" i="11"/>
  <c r="CV19" i="11"/>
  <c r="CU19" i="11"/>
  <c r="CT19" i="11"/>
  <c r="CS19" i="11"/>
  <c r="CR19" i="11"/>
  <c r="CQ19" i="11"/>
  <c r="CP19" i="11"/>
  <c r="CO19" i="11"/>
  <c r="CN19" i="11"/>
  <c r="CM19" i="11"/>
  <c r="CL19" i="11"/>
  <c r="CK19" i="11"/>
  <c r="CJ19" i="11"/>
  <c r="CI19" i="11"/>
  <c r="CH19" i="11"/>
  <c r="CG19" i="11"/>
  <c r="CF19" i="11"/>
  <c r="CE19" i="11"/>
  <c r="CD19" i="11"/>
  <c r="CC19" i="11"/>
  <c r="CB19" i="11"/>
  <c r="CA19" i="11"/>
  <c r="BZ19" i="11"/>
  <c r="BY19" i="11"/>
  <c r="BX19" i="11"/>
  <c r="BW19" i="11"/>
  <c r="BV19" i="11"/>
  <c r="BU19" i="11"/>
  <c r="BN19" i="11"/>
  <c r="BM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F19" i="11"/>
  <c r="EQ18" i="11"/>
  <c r="EP18" i="11"/>
  <c r="EO18" i="11"/>
  <c r="EN18" i="11"/>
  <c r="EM18" i="11"/>
  <c r="EL18" i="11"/>
  <c r="EK18" i="11"/>
  <c r="EJ18" i="11"/>
  <c r="EI18" i="11"/>
  <c r="EH18" i="11"/>
  <c r="EG18" i="11"/>
  <c r="EF18" i="11"/>
  <c r="EE18" i="11"/>
  <c r="ED18" i="11"/>
  <c r="EC18" i="11"/>
  <c r="EB18" i="11"/>
  <c r="EA18" i="11"/>
  <c r="DZ18" i="11"/>
  <c r="DY18" i="11"/>
  <c r="DX18" i="11"/>
  <c r="DW18" i="11"/>
  <c r="DV18" i="11"/>
  <c r="DU18" i="11"/>
  <c r="DT18" i="11"/>
  <c r="DS18" i="11"/>
  <c r="DR18" i="11"/>
  <c r="DQ18" i="11"/>
  <c r="DP18" i="11"/>
  <c r="DO18" i="11"/>
  <c r="DN18" i="11"/>
  <c r="DM18" i="11"/>
  <c r="DL18" i="11"/>
  <c r="DK18" i="11"/>
  <c r="DD18" i="11"/>
  <c r="DC18" i="11"/>
  <c r="DB18" i="11"/>
  <c r="DA18" i="11"/>
  <c r="CZ18" i="11"/>
  <c r="CY18" i="11"/>
  <c r="CX18" i="11"/>
  <c r="CW18" i="11"/>
  <c r="CV18" i="11"/>
  <c r="CU18" i="11"/>
  <c r="CT18" i="11"/>
  <c r="CS18" i="11"/>
  <c r="CR18" i="11"/>
  <c r="CQ18" i="11"/>
  <c r="CP18" i="11"/>
  <c r="CO18" i="11"/>
  <c r="CN18" i="11"/>
  <c r="CM18" i="11"/>
  <c r="CL18" i="11"/>
  <c r="CK18" i="11"/>
  <c r="CJ18" i="11"/>
  <c r="CI18" i="11"/>
  <c r="CH18" i="11"/>
  <c r="CG18" i="11"/>
  <c r="CF18" i="11"/>
  <c r="CE18" i="11"/>
  <c r="CD18" i="11"/>
  <c r="CC18" i="11"/>
  <c r="CB18" i="11"/>
  <c r="CA18" i="11"/>
  <c r="BZ18" i="11"/>
  <c r="BY18" i="11"/>
  <c r="BX18" i="11"/>
  <c r="BW18" i="11"/>
  <c r="BV18" i="11"/>
  <c r="BU18" i="11"/>
  <c r="BN18" i="11"/>
  <c r="BM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F18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CH17" i="11"/>
  <c r="CG17" i="11"/>
  <c r="CF17" i="11"/>
  <c r="CE17" i="11"/>
  <c r="CD17" i="11"/>
  <c r="CC17" i="11"/>
  <c r="CB17" i="11"/>
  <c r="CA17" i="11"/>
  <c r="BZ17" i="11"/>
  <c r="BY17" i="11"/>
  <c r="BX17" i="11"/>
  <c r="BW17" i="11"/>
  <c r="BV17" i="11"/>
  <c r="BU17" i="11"/>
  <c r="BN17" i="11"/>
  <c r="BM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F17" i="11"/>
  <c r="EQ16" i="11"/>
  <c r="EP16" i="11"/>
  <c r="EO16" i="11"/>
  <c r="EN16" i="11"/>
  <c r="EM16" i="11"/>
  <c r="EL16" i="11"/>
  <c r="EK16" i="11"/>
  <c r="EJ16" i="11"/>
  <c r="EI16" i="11"/>
  <c r="EH16" i="11"/>
  <c r="EG16" i="11"/>
  <c r="EF16" i="11"/>
  <c r="EE16" i="11"/>
  <c r="ED16" i="11"/>
  <c r="EC16" i="11"/>
  <c r="EB16" i="11"/>
  <c r="EA16" i="11"/>
  <c r="DZ16" i="11"/>
  <c r="DY16" i="11"/>
  <c r="DX16" i="11"/>
  <c r="DW16" i="11"/>
  <c r="DV16" i="11"/>
  <c r="DU16" i="11"/>
  <c r="DT16" i="11"/>
  <c r="DS16" i="11"/>
  <c r="DR16" i="11"/>
  <c r="DQ16" i="11"/>
  <c r="DP16" i="11"/>
  <c r="DO16" i="11"/>
  <c r="DN16" i="11"/>
  <c r="DM16" i="11"/>
  <c r="DL16" i="11"/>
  <c r="DK16" i="11"/>
  <c r="DD16" i="11"/>
  <c r="DC16" i="11"/>
  <c r="DB16" i="11"/>
  <c r="DA16" i="11"/>
  <c r="CZ16" i="11"/>
  <c r="CY16" i="11"/>
  <c r="CX16" i="11"/>
  <c r="CW16" i="11"/>
  <c r="CV16" i="11"/>
  <c r="CU16" i="11"/>
  <c r="CT16" i="11"/>
  <c r="CS16" i="11"/>
  <c r="CR16" i="11"/>
  <c r="CQ16" i="11"/>
  <c r="CP16" i="11"/>
  <c r="CO16" i="11"/>
  <c r="CN16" i="11"/>
  <c r="CM16" i="11"/>
  <c r="CL16" i="11"/>
  <c r="CK16" i="11"/>
  <c r="CJ16" i="11"/>
  <c r="CI16" i="11"/>
  <c r="CH16" i="11"/>
  <c r="CG16" i="11"/>
  <c r="CF16" i="11"/>
  <c r="CE16" i="11"/>
  <c r="CD16" i="11"/>
  <c r="CC16" i="11"/>
  <c r="CB16" i="11"/>
  <c r="CA16" i="11"/>
  <c r="BZ16" i="11"/>
  <c r="BY16" i="11"/>
  <c r="BX16" i="11"/>
  <c r="BW16" i="11"/>
  <c r="BV16" i="11"/>
  <c r="BU16" i="11"/>
  <c r="BN16" i="11"/>
  <c r="BM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F16" i="11"/>
  <c r="EQ15" i="11"/>
  <c r="EP15" i="11"/>
  <c r="EO15" i="11"/>
  <c r="EN15" i="11"/>
  <c r="EM15" i="11"/>
  <c r="EL15" i="11"/>
  <c r="EK15" i="11"/>
  <c r="EJ15" i="11"/>
  <c r="EI15" i="11"/>
  <c r="EH15" i="11"/>
  <c r="EG15" i="11"/>
  <c r="EF15" i="11"/>
  <c r="EE15" i="11"/>
  <c r="ED15" i="11"/>
  <c r="EC15" i="11"/>
  <c r="EB15" i="11"/>
  <c r="EA15" i="11"/>
  <c r="DZ15" i="11"/>
  <c r="DY15" i="11"/>
  <c r="DX15" i="11"/>
  <c r="DW15" i="11"/>
  <c r="DV15" i="11"/>
  <c r="DU15" i="11"/>
  <c r="DT15" i="11"/>
  <c r="DS15" i="11"/>
  <c r="DR15" i="11"/>
  <c r="DQ15" i="11"/>
  <c r="DP15" i="11"/>
  <c r="DO15" i="11"/>
  <c r="DN15" i="11"/>
  <c r="DM15" i="11"/>
  <c r="DL15" i="11"/>
  <c r="DK15" i="11"/>
  <c r="DD15" i="11"/>
  <c r="DC15" i="11"/>
  <c r="DB15" i="11"/>
  <c r="DA15" i="11"/>
  <c r="CZ15" i="11"/>
  <c r="CY15" i="11"/>
  <c r="CX15" i="11"/>
  <c r="CW15" i="11"/>
  <c r="CV15" i="11"/>
  <c r="CU15" i="11"/>
  <c r="CT15" i="11"/>
  <c r="CS15" i="11"/>
  <c r="CR15" i="11"/>
  <c r="CQ15" i="11"/>
  <c r="CP15" i="11"/>
  <c r="CO15" i="11"/>
  <c r="CN15" i="11"/>
  <c r="CM15" i="11"/>
  <c r="CL15" i="11"/>
  <c r="CK15" i="11"/>
  <c r="CJ15" i="11"/>
  <c r="CI15" i="11"/>
  <c r="CH15" i="11"/>
  <c r="CG15" i="11"/>
  <c r="CF15" i="11"/>
  <c r="CE15" i="11"/>
  <c r="CD15" i="11"/>
  <c r="CC15" i="11"/>
  <c r="CB15" i="11"/>
  <c r="CA15" i="11"/>
  <c r="BZ15" i="11"/>
  <c r="BY15" i="11"/>
  <c r="BX15" i="11"/>
  <c r="BW15" i="11"/>
  <c r="BV15" i="11"/>
  <c r="BU15" i="11"/>
  <c r="BN15" i="11"/>
  <c r="BM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F15" i="11"/>
  <c r="EQ14" i="11"/>
  <c r="EP14" i="11"/>
  <c r="EO14" i="11"/>
  <c r="EN14" i="11"/>
  <c r="EM14" i="11"/>
  <c r="EL14" i="11"/>
  <c r="EK14" i="11"/>
  <c r="EJ14" i="11"/>
  <c r="EI14" i="11"/>
  <c r="EH14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D14" i="11"/>
  <c r="DC14" i="11"/>
  <c r="DB14" i="11"/>
  <c r="DA14" i="11"/>
  <c r="CZ14" i="11"/>
  <c r="CY14" i="11"/>
  <c r="CX14" i="11"/>
  <c r="CW14" i="11"/>
  <c r="CV14" i="11"/>
  <c r="CU14" i="11"/>
  <c r="CT14" i="11"/>
  <c r="CS14" i="11"/>
  <c r="CR14" i="11"/>
  <c r="CQ14" i="11"/>
  <c r="CP14" i="11"/>
  <c r="CO14" i="11"/>
  <c r="CN14" i="11"/>
  <c r="CM14" i="11"/>
  <c r="CL14" i="11"/>
  <c r="CK14" i="11"/>
  <c r="CJ14" i="11"/>
  <c r="CI14" i="11"/>
  <c r="CH14" i="11"/>
  <c r="CG14" i="11"/>
  <c r="CF14" i="11"/>
  <c r="CE14" i="11"/>
  <c r="CD14" i="11"/>
  <c r="CC14" i="11"/>
  <c r="CB14" i="11"/>
  <c r="CA14" i="11"/>
  <c r="BZ14" i="11"/>
  <c r="BY14" i="11"/>
  <c r="BX14" i="11"/>
  <c r="BW14" i="11"/>
  <c r="BV14" i="11"/>
  <c r="BU14" i="11"/>
  <c r="BN14" i="11"/>
  <c r="BM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F14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E13" i="11"/>
  <c r="D13" i="11"/>
  <c r="DI12" i="11"/>
  <c r="EY12" i="11" s="1"/>
  <c r="DH12" i="11"/>
  <c r="EX12" i="11" s="1"/>
  <c r="DG12" i="11"/>
  <c r="EW12" i="11" s="1"/>
  <c r="DF12" i="11"/>
  <c r="EV12" i="11" s="1"/>
  <c r="DE12" i="11"/>
  <c r="EU12" i="11" s="1"/>
  <c r="DD12" i="11"/>
  <c r="ET12" i="11" s="1"/>
  <c r="DC12" i="11"/>
  <c r="ES12" i="11" s="1"/>
  <c r="DB12" i="11"/>
  <c r="ER12" i="11" s="1"/>
  <c r="DA12" i="11"/>
  <c r="EQ12" i="11" s="1"/>
  <c r="CZ12" i="11"/>
  <c r="EP12" i="11" s="1"/>
  <c r="CY12" i="11"/>
  <c r="EO12" i="11" s="1"/>
  <c r="CX12" i="11"/>
  <c r="EN12" i="11" s="1"/>
  <c r="CW12" i="11"/>
  <c r="EM12" i="11" s="1"/>
  <c r="CV12" i="11"/>
  <c r="EL12" i="11" s="1"/>
  <c r="CU12" i="11"/>
  <c r="EK12" i="11" s="1"/>
  <c r="CT12" i="11"/>
  <c r="EJ12" i="11" s="1"/>
  <c r="CS12" i="11"/>
  <c r="EI12" i="11" s="1"/>
  <c r="CR12" i="11"/>
  <c r="EH12" i="11" s="1"/>
  <c r="CQ12" i="11"/>
  <c r="EG12" i="11" s="1"/>
  <c r="CP12" i="11"/>
  <c r="EF12" i="11" s="1"/>
  <c r="CO12" i="11"/>
  <c r="EE12" i="11" s="1"/>
  <c r="CN12" i="11"/>
  <c r="ED12" i="11" s="1"/>
  <c r="CM12" i="11"/>
  <c r="EC12" i="11" s="1"/>
  <c r="CL12" i="11"/>
  <c r="EB12" i="11" s="1"/>
  <c r="CK12" i="11"/>
  <c r="EA12" i="11" s="1"/>
  <c r="CJ12" i="11"/>
  <c r="DZ12" i="11" s="1"/>
  <c r="CI12" i="11"/>
  <c r="DY12" i="11" s="1"/>
  <c r="CH12" i="11"/>
  <c r="DX12" i="11" s="1"/>
  <c r="CG12" i="11"/>
  <c r="DW12" i="11" s="1"/>
  <c r="CF12" i="11"/>
  <c r="DV12" i="11" s="1"/>
  <c r="CE12" i="11"/>
  <c r="DU12" i="11" s="1"/>
  <c r="CD12" i="11"/>
  <c r="DT12" i="11" s="1"/>
  <c r="CC12" i="11"/>
  <c r="DS12" i="11" s="1"/>
  <c r="CB12" i="11"/>
  <c r="DR12" i="11" s="1"/>
  <c r="CA12" i="11"/>
  <c r="DQ12" i="11" s="1"/>
  <c r="BZ12" i="11"/>
  <c r="DP12" i="11" s="1"/>
  <c r="BY12" i="11"/>
  <c r="DO12" i="11" s="1"/>
  <c r="BX12" i="11"/>
  <c r="DN12" i="11" s="1"/>
  <c r="BW12" i="11"/>
  <c r="DM12" i="11" s="1"/>
  <c r="BV12" i="11"/>
  <c r="DL12" i="11" s="1"/>
  <c r="BU12" i="11"/>
  <c r="DK12" i="11" s="1"/>
  <c r="Z158" i="11" l="1"/>
  <c r="Z160" i="11" s="1"/>
  <c r="AP158" i="11"/>
  <c r="AP160" i="11" s="1"/>
  <c r="AD158" i="11"/>
  <c r="AD160" i="11" s="1"/>
  <c r="AL158" i="11"/>
  <c r="AL160" i="11" s="1"/>
  <c r="AT158" i="11"/>
  <c r="AT160" i="11" s="1"/>
  <c r="AY138" i="11"/>
  <c r="BG138" i="11"/>
  <c r="BE138" i="11"/>
  <c r="AW147" i="11" s="1"/>
  <c r="BA138" i="11"/>
  <c r="BI138" i="11"/>
  <c r="V158" i="11"/>
  <c r="V160" i="11" s="1"/>
  <c r="X158" i="11"/>
  <c r="X160" i="11" s="1"/>
  <c r="AN158" i="11"/>
  <c r="AN160" i="11" s="1"/>
  <c r="AB158" i="11"/>
  <c r="AB160" i="11" s="1"/>
  <c r="AJ158" i="11"/>
  <c r="AJ160" i="11" s="1"/>
  <c r="AR158" i="11"/>
  <c r="AR160" i="11" s="1"/>
  <c r="BC138" i="11"/>
  <c r="BM138" i="11"/>
  <c r="T158" i="11"/>
  <c r="T160" i="11" s="1"/>
  <c r="AX138" i="11"/>
  <c r="AZ138" i="11"/>
  <c r="BB138" i="11"/>
  <c r="BD138" i="11"/>
  <c r="BF138" i="11"/>
  <c r="BH138" i="11"/>
  <c r="BJ138" i="11"/>
  <c r="BN138" i="11"/>
  <c r="R158" i="11"/>
  <c r="R160" i="11" s="1"/>
  <c r="P158" i="11"/>
  <c r="P160" i="11" s="1"/>
  <c r="N158" i="11"/>
  <c r="N160" i="11" s="1"/>
  <c r="L158" i="11"/>
  <c r="L160" i="11" s="1"/>
  <c r="J158" i="11"/>
  <c r="J160" i="11" s="1"/>
  <c r="BO137" i="11"/>
  <c r="H158" i="11"/>
  <c r="H160" i="11" s="1"/>
  <c r="AH158" i="11"/>
  <c r="AH160" i="11" s="1"/>
  <c r="DH94" i="11"/>
  <c r="DH95" i="11"/>
  <c r="DH96" i="11"/>
  <c r="DF97" i="11"/>
  <c r="DH93" i="11"/>
  <c r="AF158" i="11"/>
  <c r="AF160" i="11" s="1"/>
  <c r="AV152" i="11"/>
  <c r="AW152" i="11" s="1"/>
  <c r="AV154" i="11"/>
  <c r="BO29" i="11"/>
  <c r="BQ87" i="11"/>
  <c r="BR87" i="11" s="1"/>
  <c r="FC87" i="11" s="1"/>
  <c r="BQ88" i="11"/>
  <c r="BR88" i="11" s="1"/>
  <c r="FC88" i="11" s="1"/>
  <c r="BQ89" i="11"/>
  <c r="BR89" i="11" s="1"/>
  <c r="FC89" i="11" s="1"/>
  <c r="FA122" i="11"/>
  <c r="FA123" i="11"/>
  <c r="BQ124" i="11"/>
  <c r="BR124" i="11" s="1"/>
  <c r="FC124" i="11" s="1"/>
  <c r="FA124" i="11"/>
  <c r="FB124" i="11"/>
  <c r="FB125" i="11"/>
  <c r="BQ126" i="11"/>
  <c r="BR126" i="11" s="1"/>
  <c r="FC126" i="11" s="1"/>
  <c r="FA126" i="11"/>
  <c r="BQ128" i="11"/>
  <c r="BR128" i="11" s="1"/>
  <c r="FC128" i="11" s="1"/>
  <c r="FA128" i="11"/>
  <c r="FB128" i="11"/>
  <c r="G158" i="11"/>
  <c r="G160" i="11" s="1"/>
  <c r="I158" i="11"/>
  <c r="I160" i="11" s="1"/>
  <c r="K158" i="11"/>
  <c r="K160" i="11" s="1"/>
  <c r="M158" i="11"/>
  <c r="M160" i="11" s="1"/>
  <c r="O158" i="11"/>
  <c r="O160" i="11" s="1"/>
  <c r="Q158" i="11"/>
  <c r="Q160" i="11" s="1"/>
  <c r="S158" i="11"/>
  <c r="S160" i="11" s="1"/>
  <c r="U158" i="11"/>
  <c r="U160" i="11" s="1"/>
  <c r="W158" i="11"/>
  <c r="W160" i="11" s="1"/>
  <c r="Y158" i="11"/>
  <c r="Y160" i="11" s="1"/>
  <c r="AA158" i="11"/>
  <c r="AA160" i="11" s="1"/>
  <c r="AC158" i="11"/>
  <c r="AC160" i="11" s="1"/>
  <c r="AE158" i="11"/>
  <c r="AE160" i="11" s="1"/>
  <c r="AG158" i="11"/>
  <c r="AG160" i="11" s="1"/>
  <c r="AI158" i="11"/>
  <c r="AI160" i="11" s="1"/>
  <c r="AK158" i="11"/>
  <c r="AK160" i="11" s="1"/>
  <c r="AM158" i="11"/>
  <c r="AM160" i="11" s="1"/>
  <c r="AO158" i="11"/>
  <c r="AO160" i="11" s="1"/>
  <c r="AQ158" i="11"/>
  <c r="AQ160" i="11" s="1"/>
  <c r="AS158" i="11"/>
  <c r="AS160" i="11" s="1"/>
  <c r="AU158" i="11"/>
  <c r="AU160" i="11" s="1"/>
  <c r="EY31" i="11"/>
  <c r="EY32" i="11"/>
  <c r="EY33" i="11"/>
  <c r="EY34" i="11"/>
  <c r="EY35" i="11"/>
  <c r="EY36" i="11"/>
  <c r="EY37" i="11"/>
  <c r="EY38" i="11"/>
  <c r="EY39" i="11"/>
  <c r="EY40" i="11"/>
  <c r="EY41" i="11"/>
  <c r="EY42" i="11"/>
  <c r="EY43" i="11"/>
  <c r="EY44" i="11"/>
  <c r="EY45" i="11"/>
  <c r="EY46" i="11"/>
  <c r="DH47" i="11"/>
  <c r="DH48" i="11"/>
  <c r="DH49" i="11"/>
  <c r="DH50" i="11"/>
  <c r="DH51" i="11"/>
  <c r="DH52" i="11"/>
  <c r="DH53" i="11"/>
  <c r="DH54" i="11"/>
  <c r="DH55" i="11"/>
  <c r="DH56" i="11"/>
  <c r="EW62" i="11"/>
  <c r="EY64" i="11"/>
  <c r="EY65" i="11"/>
  <c r="EY66" i="11"/>
  <c r="EY67" i="11"/>
  <c r="DH68" i="11"/>
  <c r="DH69" i="11"/>
  <c r="DH70" i="11"/>
  <c r="DH71" i="11"/>
  <c r="DH72" i="11"/>
  <c r="DH91" i="11"/>
  <c r="DH92" i="11"/>
  <c r="BO105" i="11"/>
  <c r="FB113" i="11"/>
  <c r="FB115" i="11"/>
  <c r="BQ116" i="11"/>
  <c r="BR116" i="11" s="1"/>
  <c r="FC116" i="11" s="1"/>
  <c r="FA116" i="11"/>
  <c r="FB117" i="11"/>
  <c r="BQ118" i="11"/>
  <c r="BR118" i="11" s="1"/>
  <c r="FC118" i="11" s="1"/>
  <c r="FA118" i="11"/>
  <c r="BQ120" i="11"/>
  <c r="BR120" i="11" s="1"/>
  <c r="FC120" i="11" s="1"/>
  <c r="FA120" i="11"/>
  <c r="FA121" i="11"/>
  <c r="BQ122" i="11"/>
  <c r="BR122" i="11" s="1"/>
  <c r="FC122" i="11" s="1"/>
  <c r="AV141" i="11"/>
  <c r="AV143" i="11"/>
  <c r="AV145" i="11"/>
  <c r="AV147" i="11"/>
  <c r="AV149" i="11"/>
  <c r="EY15" i="11"/>
  <c r="BO15" i="11"/>
  <c r="EY16" i="11"/>
  <c r="BO16" i="11"/>
  <c r="DH15" i="11"/>
  <c r="BQ15" i="11"/>
  <c r="BR15" i="11" s="1"/>
  <c r="FC15" i="11" s="1"/>
  <c r="DH16" i="11"/>
  <c r="BQ16" i="11"/>
  <c r="BR16" i="11" s="1"/>
  <c r="FC16" i="11" s="1"/>
  <c r="DH17" i="11"/>
  <c r="BQ17" i="11"/>
  <c r="BR17" i="11" s="1"/>
  <c r="FC17" i="11" s="1"/>
  <c r="DH18" i="11"/>
  <c r="BQ18" i="11"/>
  <c r="BR18" i="11" s="1"/>
  <c r="FC18" i="11" s="1"/>
  <c r="DH19" i="11"/>
  <c r="BQ19" i="11"/>
  <c r="BR19" i="11" s="1"/>
  <c r="FC19" i="11" s="1"/>
  <c r="DH20" i="11"/>
  <c r="BQ20" i="11"/>
  <c r="BR20" i="11" s="1"/>
  <c r="FC20" i="11" s="1"/>
  <c r="DH21" i="11"/>
  <c r="BQ21" i="11"/>
  <c r="BR21" i="11" s="1"/>
  <c r="FC21" i="11" s="1"/>
  <c r="DH22" i="11"/>
  <c r="BQ22" i="11"/>
  <c r="BR22" i="11" s="1"/>
  <c r="FC22" i="11" s="1"/>
  <c r="DH23" i="11"/>
  <c r="BQ23" i="11"/>
  <c r="BR23" i="11" s="1"/>
  <c r="FC23" i="11" s="1"/>
  <c r="BQ24" i="11"/>
  <c r="BR24" i="11" s="1"/>
  <c r="FC24" i="11" s="1"/>
  <c r="BQ25" i="11"/>
  <c r="BR25" i="11" s="1"/>
  <c r="FC25" i="11" s="1"/>
  <c r="BQ26" i="11"/>
  <c r="BR26" i="11" s="1"/>
  <c r="FC26" i="11" s="1"/>
  <c r="BQ27" i="11"/>
  <c r="BR27" i="11" s="1"/>
  <c r="FC27" i="11" s="1"/>
  <c r="BQ28" i="11"/>
  <c r="BR28" i="11" s="1"/>
  <c r="FC28" i="11" s="1"/>
  <c r="BQ29" i="11"/>
  <c r="BR29" i="11" s="1"/>
  <c r="FC29" i="11" s="1"/>
  <c r="EX31" i="11"/>
  <c r="BO31" i="11"/>
  <c r="EX32" i="11"/>
  <c r="BO32" i="11"/>
  <c r="EX33" i="11"/>
  <c r="BO33" i="11"/>
  <c r="EX34" i="11"/>
  <c r="BO34" i="11"/>
  <c r="EX35" i="11"/>
  <c r="BO35" i="11"/>
  <c r="EX36" i="11"/>
  <c r="BO36" i="11"/>
  <c r="EX37" i="11"/>
  <c r="BO37" i="11"/>
  <c r="EX38" i="11"/>
  <c r="BO38" i="11"/>
  <c r="EX39" i="11"/>
  <c r="BO39" i="11"/>
  <c r="EX40" i="11"/>
  <c r="BO40" i="11"/>
  <c r="EX41" i="11"/>
  <c r="BO41" i="11"/>
  <c r="EX42" i="11"/>
  <c r="BO42" i="11"/>
  <c r="EX43" i="11"/>
  <c r="BO43" i="11"/>
  <c r="EX44" i="11"/>
  <c r="BO44" i="11"/>
  <c r="EX45" i="11"/>
  <c r="BO45" i="11"/>
  <c r="EX46" i="11"/>
  <c r="BO46" i="11"/>
  <c r="BP46" i="11" s="1"/>
  <c r="EY47" i="11"/>
  <c r="BO47" i="11"/>
  <c r="EY48" i="11"/>
  <c r="BO48" i="11"/>
  <c r="EY49" i="11"/>
  <c r="BO49" i="11"/>
  <c r="EY50" i="11"/>
  <c r="BO50" i="11"/>
  <c r="EY51" i="11"/>
  <c r="BO51" i="11"/>
  <c r="EY52" i="11"/>
  <c r="BO52" i="11"/>
  <c r="EY53" i="11"/>
  <c r="BO53" i="11"/>
  <c r="EY54" i="11"/>
  <c r="BO54" i="11"/>
  <c r="EY55" i="11"/>
  <c r="BO55" i="11"/>
  <c r="EY56" i="11"/>
  <c r="BO56" i="11"/>
  <c r="EY57" i="11"/>
  <c r="BO57" i="11"/>
  <c r="EY58" i="11"/>
  <c r="BO58" i="11"/>
  <c r="EY59" i="11"/>
  <c r="BO59" i="11"/>
  <c r="EY60" i="11"/>
  <c r="BO60" i="11"/>
  <c r="EY61" i="11"/>
  <c r="BO61" i="11"/>
  <c r="BO62" i="11"/>
  <c r="EX63" i="11"/>
  <c r="BO63" i="11"/>
  <c r="EX64" i="11"/>
  <c r="BO64" i="11"/>
  <c r="EX65" i="11"/>
  <c r="BO65" i="11"/>
  <c r="EX66" i="11"/>
  <c r="BO66" i="11"/>
  <c r="EX67" i="11"/>
  <c r="BO67" i="11"/>
  <c r="EY68" i="11"/>
  <c r="BO68" i="11"/>
  <c r="EY69" i="11"/>
  <c r="BO69" i="11"/>
  <c r="EY70" i="11"/>
  <c r="BO70" i="11"/>
  <c r="EY71" i="11"/>
  <c r="BO71" i="11"/>
  <c r="EY72" i="11"/>
  <c r="BO72" i="11"/>
  <c r="EY73" i="11"/>
  <c r="BO73" i="11"/>
  <c r="EY74" i="11"/>
  <c r="BO74" i="11"/>
  <c r="EY75" i="11"/>
  <c r="BO75" i="11"/>
  <c r="EY76" i="11"/>
  <c r="BO76" i="11"/>
  <c r="EY77" i="11"/>
  <c r="BO77" i="11"/>
  <c r="EY78" i="11"/>
  <c r="BO78" i="11"/>
  <c r="EY79" i="11"/>
  <c r="BO79" i="11"/>
  <c r="EY80" i="11"/>
  <c r="BO80" i="11"/>
  <c r="EY81" i="11"/>
  <c r="BO81" i="11"/>
  <c r="EY82" i="11"/>
  <c r="BO82" i="11"/>
  <c r="EY83" i="11"/>
  <c r="BO83" i="11"/>
  <c r="EY84" i="11"/>
  <c r="BO84" i="11"/>
  <c r="EY85" i="11"/>
  <c r="BO85" i="11"/>
  <c r="EY86" i="11"/>
  <c r="BO86" i="11"/>
  <c r="EY87" i="11"/>
  <c r="BO87" i="11"/>
  <c r="EY88" i="11"/>
  <c r="BO88" i="11"/>
  <c r="EY89" i="11"/>
  <c r="BO89" i="11"/>
  <c r="EX90" i="11"/>
  <c r="BO90" i="11"/>
  <c r="DF90" i="11"/>
  <c r="BQ91" i="11"/>
  <c r="BR91" i="11" s="1"/>
  <c r="FC91" i="11" s="1"/>
  <c r="BQ92" i="11"/>
  <c r="BR92" i="11" s="1"/>
  <c r="FC92" i="11" s="1"/>
  <c r="BQ93" i="11"/>
  <c r="BR93" i="11" s="1"/>
  <c r="FC93" i="11" s="1"/>
  <c r="BQ94" i="11"/>
  <c r="BR94" i="11" s="1"/>
  <c r="FC94" i="11" s="1"/>
  <c r="BQ95" i="11"/>
  <c r="BR95" i="11" s="1"/>
  <c r="FC95" i="11" s="1"/>
  <c r="BQ96" i="11"/>
  <c r="BR96" i="11" s="1"/>
  <c r="FC96" i="11" s="1"/>
  <c r="BQ97" i="11"/>
  <c r="BR97" i="11" s="1"/>
  <c r="FC97" i="11" s="1"/>
  <c r="BQ98" i="11"/>
  <c r="BR98" i="11" s="1"/>
  <c r="FC98" i="11" s="1"/>
  <c r="BQ99" i="11"/>
  <c r="BR99" i="11" s="1"/>
  <c r="FC99" i="11" s="1"/>
  <c r="BQ100" i="11"/>
  <c r="BR100" i="11" s="1"/>
  <c r="FC100" i="11" s="1"/>
  <c r="BQ101" i="11"/>
  <c r="BR101" i="11" s="1"/>
  <c r="FC101" i="11" s="1"/>
  <c r="BQ102" i="11"/>
  <c r="BR102" i="11" s="1"/>
  <c r="FC102" i="11" s="1"/>
  <c r="BQ103" i="11"/>
  <c r="BR103" i="11" s="1"/>
  <c r="FC103" i="11" s="1"/>
  <c r="BQ104" i="11"/>
  <c r="BR104" i="11" s="1"/>
  <c r="FC104" i="11" s="1"/>
  <c r="DH105" i="11"/>
  <c r="DH106" i="11"/>
  <c r="BQ106" i="11"/>
  <c r="BR106" i="11" s="1"/>
  <c r="FC106" i="11" s="1"/>
  <c r="DH107" i="11"/>
  <c r="BQ107" i="11"/>
  <c r="BR107" i="11" s="1"/>
  <c r="FC107" i="11" s="1"/>
  <c r="DH108" i="11"/>
  <c r="BQ108" i="11"/>
  <c r="BR108" i="11" s="1"/>
  <c r="FC108" i="11" s="1"/>
  <c r="BQ109" i="11"/>
  <c r="BR109" i="11" s="1"/>
  <c r="FC109" i="11" s="1"/>
  <c r="BQ110" i="11"/>
  <c r="BR110" i="11" s="1"/>
  <c r="FC110" i="11" s="1"/>
  <c r="BQ111" i="11"/>
  <c r="BR111" i="11" s="1"/>
  <c r="FC111" i="11" s="1"/>
  <c r="BQ112" i="11"/>
  <c r="BR112" i="11" s="1"/>
  <c r="FC112" i="11" s="1"/>
  <c r="BO113" i="11"/>
  <c r="BQ113" i="11"/>
  <c r="BR113" i="11" s="1"/>
  <c r="FC113" i="11" s="1"/>
  <c r="FA113" i="11"/>
  <c r="BO114" i="11"/>
  <c r="FA114" i="11"/>
  <c r="FB114" i="11"/>
  <c r="BO115" i="11"/>
  <c r="BQ115" i="11"/>
  <c r="BR115" i="11" s="1"/>
  <c r="FC115" i="11" s="1"/>
  <c r="FA115" i="11"/>
  <c r="FB116" i="11"/>
  <c r="BO117" i="11"/>
  <c r="BQ117" i="11"/>
  <c r="BR117" i="11" s="1"/>
  <c r="FC117" i="11" s="1"/>
  <c r="FA117" i="11"/>
  <c r="FB118" i="11"/>
  <c r="BO119" i="11"/>
  <c r="BQ119" i="11"/>
  <c r="BR119" i="11" s="1"/>
  <c r="FC119" i="11" s="1"/>
  <c r="FA119" i="11"/>
  <c r="FB119" i="11"/>
  <c r="FB120" i="11"/>
  <c r="BQ121" i="11"/>
  <c r="BR121" i="11" s="1"/>
  <c r="FC121" i="11" s="1"/>
  <c r="FB121" i="11"/>
  <c r="FB122" i="11"/>
  <c r="AW138" i="11"/>
  <c r="BO14" i="11"/>
  <c r="EY17" i="11"/>
  <c r="BO17" i="11"/>
  <c r="EY18" i="11"/>
  <c r="BO18" i="11"/>
  <c r="EY19" i="11"/>
  <c r="BO19" i="11"/>
  <c r="EY20" i="11"/>
  <c r="BO20" i="11"/>
  <c r="EY21" i="11"/>
  <c r="BO21" i="11"/>
  <c r="EY22" i="11"/>
  <c r="BO22" i="11"/>
  <c r="EY23" i="11"/>
  <c r="BO23" i="11"/>
  <c r="EY24" i="11"/>
  <c r="BO24" i="11"/>
  <c r="EY25" i="11"/>
  <c r="BO25" i="11"/>
  <c r="EY26" i="11"/>
  <c r="BO26" i="11"/>
  <c r="EY27" i="11"/>
  <c r="BO27" i="11"/>
  <c r="EY28" i="11"/>
  <c r="BO28" i="11"/>
  <c r="EX30" i="11"/>
  <c r="BO30" i="11"/>
  <c r="DF30" i="11"/>
  <c r="BQ31" i="11"/>
  <c r="BR31" i="11" s="1"/>
  <c r="FC31" i="11" s="1"/>
  <c r="BQ32" i="11"/>
  <c r="BR32" i="11" s="1"/>
  <c r="FC32" i="11" s="1"/>
  <c r="BQ33" i="11"/>
  <c r="BR33" i="11" s="1"/>
  <c r="FC33" i="11" s="1"/>
  <c r="BQ34" i="11"/>
  <c r="BR34" i="11" s="1"/>
  <c r="FC34" i="11" s="1"/>
  <c r="BQ35" i="11"/>
  <c r="BR35" i="11" s="1"/>
  <c r="FC35" i="11" s="1"/>
  <c r="BQ36" i="11"/>
  <c r="BR36" i="11" s="1"/>
  <c r="FC36" i="11" s="1"/>
  <c r="BQ37" i="11"/>
  <c r="BR37" i="11" s="1"/>
  <c r="FC37" i="11" s="1"/>
  <c r="BQ38" i="11"/>
  <c r="BR38" i="11" s="1"/>
  <c r="FC38" i="11" s="1"/>
  <c r="BQ39" i="11"/>
  <c r="BR39" i="11" s="1"/>
  <c r="FC39" i="11" s="1"/>
  <c r="BQ40" i="11"/>
  <c r="BR40" i="11" s="1"/>
  <c r="FC40" i="11" s="1"/>
  <c r="BQ41" i="11"/>
  <c r="BR41" i="11" s="1"/>
  <c r="FC41" i="11" s="1"/>
  <c r="BQ42" i="11"/>
  <c r="BR42" i="11" s="1"/>
  <c r="FC42" i="11" s="1"/>
  <c r="BQ43" i="11"/>
  <c r="BR43" i="11" s="1"/>
  <c r="FC43" i="11" s="1"/>
  <c r="BQ44" i="11"/>
  <c r="BR44" i="11" s="1"/>
  <c r="FC44" i="11" s="1"/>
  <c r="BQ45" i="11"/>
  <c r="BR45" i="11" s="1"/>
  <c r="FC45" i="11" s="1"/>
  <c r="BQ46" i="11"/>
  <c r="BR46" i="11" s="1"/>
  <c r="FC46" i="11" s="1"/>
  <c r="BQ47" i="11"/>
  <c r="BR47" i="11" s="1"/>
  <c r="FC47" i="11" s="1"/>
  <c r="BQ48" i="11"/>
  <c r="BR48" i="11" s="1"/>
  <c r="FC48" i="11" s="1"/>
  <c r="BQ49" i="11"/>
  <c r="BR49" i="11" s="1"/>
  <c r="FC49" i="11" s="1"/>
  <c r="BQ50" i="11"/>
  <c r="BR50" i="11" s="1"/>
  <c r="FC50" i="11" s="1"/>
  <c r="BQ51" i="11"/>
  <c r="BR51" i="11" s="1"/>
  <c r="FC51" i="11" s="1"/>
  <c r="BQ52" i="11"/>
  <c r="BR52" i="11" s="1"/>
  <c r="FC52" i="11" s="1"/>
  <c r="BQ53" i="11"/>
  <c r="BR53" i="11" s="1"/>
  <c r="FC53" i="11" s="1"/>
  <c r="BQ54" i="11"/>
  <c r="BR54" i="11" s="1"/>
  <c r="FC54" i="11" s="1"/>
  <c r="BQ55" i="11"/>
  <c r="BR55" i="11" s="1"/>
  <c r="FC55" i="11" s="1"/>
  <c r="BQ56" i="11"/>
  <c r="BR56" i="11" s="1"/>
  <c r="FC56" i="11" s="1"/>
  <c r="BQ57" i="11"/>
  <c r="BR57" i="11" s="1"/>
  <c r="FC57" i="11" s="1"/>
  <c r="BQ58" i="11"/>
  <c r="BR58" i="11" s="1"/>
  <c r="FC58" i="11" s="1"/>
  <c r="BQ59" i="11"/>
  <c r="BR59" i="11" s="1"/>
  <c r="FC59" i="11" s="1"/>
  <c r="BQ60" i="11"/>
  <c r="BR60" i="11" s="1"/>
  <c r="FC60" i="11" s="1"/>
  <c r="BQ61" i="11"/>
  <c r="BR61" i="11" s="1"/>
  <c r="FC61" i="11" s="1"/>
  <c r="BQ64" i="11"/>
  <c r="BR64" i="11" s="1"/>
  <c r="FC64" i="11" s="1"/>
  <c r="BQ65" i="11"/>
  <c r="BR65" i="11" s="1"/>
  <c r="FC65" i="11" s="1"/>
  <c r="BQ66" i="11"/>
  <c r="BR66" i="11" s="1"/>
  <c r="FC66" i="11" s="1"/>
  <c r="BQ67" i="11"/>
  <c r="BR67" i="11" s="1"/>
  <c r="FC67" i="11" s="1"/>
  <c r="BQ68" i="11"/>
  <c r="BR68" i="11" s="1"/>
  <c r="FC68" i="11" s="1"/>
  <c r="BQ69" i="11"/>
  <c r="BR69" i="11" s="1"/>
  <c r="FC69" i="11" s="1"/>
  <c r="BQ70" i="11"/>
  <c r="BR70" i="11" s="1"/>
  <c r="FC70" i="11" s="1"/>
  <c r="BQ71" i="11"/>
  <c r="BR71" i="11" s="1"/>
  <c r="FC71" i="11" s="1"/>
  <c r="BQ72" i="11"/>
  <c r="BR72" i="11" s="1"/>
  <c r="FC72" i="11" s="1"/>
  <c r="DH73" i="11"/>
  <c r="BQ73" i="11"/>
  <c r="BR73" i="11" s="1"/>
  <c r="FC73" i="11" s="1"/>
  <c r="DH74" i="11"/>
  <c r="BQ74" i="11"/>
  <c r="BR74" i="11" s="1"/>
  <c r="FC74" i="11" s="1"/>
  <c r="DH75" i="11"/>
  <c r="BQ75" i="11"/>
  <c r="BR75" i="11" s="1"/>
  <c r="FC75" i="11" s="1"/>
  <c r="DH76" i="11"/>
  <c r="BQ76" i="11"/>
  <c r="BR76" i="11" s="1"/>
  <c r="FC76" i="11" s="1"/>
  <c r="DH77" i="11"/>
  <c r="BQ77" i="11"/>
  <c r="BR77" i="11" s="1"/>
  <c r="FC77" i="11" s="1"/>
  <c r="DH78" i="11"/>
  <c r="BQ78" i="11"/>
  <c r="BR78" i="11" s="1"/>
  <c r="FC78" i="11" s="1"/>
  <c r="BQ79" i="11"/>
  <c r="BR79" i="11" s="1"/>
  <c r="FC79" i="11" s="1"/>
  <c r="BQ80" i="11"/>
  <c r="BR80" i="11" s="1"/>
  <c r="FC80" i="11" s="1"/>
  <c r="BQ81" i="11"/>
  <c r="BR81" i="11" s="1"/>
  <c r="FC81" i="11" s="1"/>
  <c r="BQ82" i="11"/>
  <c r="BR82" i="11" s="1"/>
  <c r="FC82" i="11" s="1"/>
  <c r="BQ83" i="11"/>
  <c r="BR83" i="11" s="1"/>
  <c r="FC83" i="11" s="1"/>
  <c r="BQ84" i="11"/>
  <c r="BR84" i="11" s="1"/>
  <c r="FC84" i="11" s="1"/>
  <c r="BQ85" i="11"/>
  <c r="BR85" i="11" s="1"/>
  <c r="FC85" i="11" s="1"/>
  <c r="BQ86" i="11"/>
  <c r="BR86" i="11" s="1"/>
  <c r="FC86" i="11" s="1"/>
  <c r="DH90" i="11"/>
  <c r="EX91" i="11"/>
  <c r="BO91" i="11"/>
  <c r="EX92" i="11"/>
  <c r="BO92" i="11"/>
  <c r="EX93" i="11"/>
  <c r="BO93" i="11"/>
  <c r="EX94" i="11"/>
  <c r="BO94" i="11"/>
  <c r="EX95" i="11"/>
  <c r="BO95" i="11"/>
  <c r="EX96" i="11"/>
  <c r="BO96" i="11"/>
  <c r="EX97" i="11"/>
  <c r="BO97" i="11"/>
  <c r="EX98" i="11"/>
  <c r="BO98" i="11"/>
  <c r="EX99" i="11"/>
  <c r="BO99" i="11"/>
  <c r="EX100" i="11"/>
  <c r="BO100" i="11"/>
  <c r="EX101" i="11"/>
  <c r="BO101" i="11"/>
  <c r="BP101" i="11" s="1"/>
  <c r="EX102" i="11"/>
  <c r="BO102" i="11"/>
  <c r="EX103" i="11"/>
  <c r="BO103" i="11"/>
  <c r="EX104" i="11"/>
  <c r="BO104" i="11"/>
  <c r="EY106" i="11"/>
  <c r="BO106" i="11"/>
  <c r="EY107" i="11"/>
  <c r="BO107" i="11"/>
  <c r="EY108" i="11"/>
  <c r="BO108" i="11"/>
  <c r="EY109" i="11"/>
  <c r="BO109" i="11"/>
  <c r="EY110" i="11"/>
  <c r="BO110" i="11"/>
  <c r="EY111" i="11"/>
  <c r="BO111" i="11"/>
  <c r="BP111" i="11" s="1"/>
  <c r="EY112" i="11"/>
  <c r="BO112" i="11"/>
  <c r="BP112" i="11" s="1"/>
  <c r="BQ114" i="11"/>
  <c r="BR114" i="11" s="1"/>
  <c r="FC114" i="11" s="1"/>
  <c r="BO116" i="11"/>
  <c r="BO118" i="11"/>
  <c r="BO120" i="11"/>
  <c r="BO121" i="11"/>
  <c r="BO122" i="11"/>
  <c r="BQ137" i="11"/>
  <c r="BR137" i="11" s="1"/>
  <c r="FC137" i="11" s="1"/>
  <c r="H157" i="11"/>
  <c r="J157" i="11"/>
  <c r="L157" i="11"/>
  <c r="N157" i="11"/>
  <c r="P157" i="11"/>
  <c r="R157" i="11"/>
  <c r="T157" i="11"/>
  <c r="V157" i="11"/>
  <c r="X157" i="11"/>
  <c r="Z157" i="11"/>
  <c r="AB157" i="11"/>
  <c r="AD157" i="11"/>
  <c r="AF157" i="11"/>
  <c r="AH157" i="11"/>
  <c r="AJ157" i="11"/>
  <c r="AL157" i="11"/>
  <c r="AN157" i="11"/>
  <c r="AP157" i="11"/>
  <c r="AR157" i="11"/>
  <c r="AT157" i="11"/>
  <c r="AV151" i="11"/>
  <c r="AV153" i="11"/>
  <c r="BO128" i="11"/>
  <c r="BO126" i="11"/>
  <c r="BO124" i="11"/>
  <c r="BQ123" i="11"/>
  <c r="BR123" i="11" s="1"/>
  <c r="FC123" i="11" s="1"/>
  <c r="FB123" i="11"/>
  <c r="BQ125" i="11"/>
  <c r="BR125" i="11" s="1"/>
  <c r="FC125" i="11" s="1"/>
  <c r="FA125" i="11"/>
  <c r="FB126" i="11"/>
  <c r="BQ127" i="11"/>
  <c r="BR127" i="11" s="1"/>
  <c r="FC127" i="11" s="1"/>
  <c r="FA127" i="11"/>
  <c r="FB127" i="11"/>
  <c r="BQ129" i="11"/>
  <c r="BR129" i="11" s="1"/>
  <c r="FC129" i="11" s="1"/>
  <c r="FA129" i="11"/>
  <c r="FB129" i="11"/>
  <c r="AV140" i="11"/>
  <c r="AV142" i="11"/>
  <c r="AV144" i="11"/>
  <c r="AV146" i="11"/>
  <c r="AV148" i="11"/>
  <c r="BO129" i="11"/>
  <c r="BO127" i="11"/>
  <c r="BO125" i="11"/>
  <c r="BO123" i="11"/>
  <c r="BQ14" i="11"/>
  <c r="DE14" i="11"/>
  <c r="DG14" i="11"/>
  <c r="DI14" i="11"/>
  <c r="ER14" i="11"/>
  <c r="ET14" i="11"/>
  <c r="EV14" i="11"/>
  <c r="EX14" i="11"/>
  <c r="DE15" i="11"/>
  <c r="DG15" i="11"/>
  <c r="DI15" i="11"/>
  <c r="ER15" i="11"/>
  <c r="ET15" i="11"/>
  <c r="EV15" i="11"/>
  <c r="EX15" i="11"/>
  <c r="DE16" i="11"/>
  <c r="DG16" i="11"/>
  <c r="DI16" i="11"/>
  <c r="ER16" i="11"/>
  <c r="ET16" i="11"/>
  <c r="EV16" i="11"/>
  <c r="EX16" i="11"/>
  <c r="DE17" i="11"/>
  <c r="DG17" i="11"/>
  <c r="DI17" i="11"/>
  <c r="ER17" i="11"/>
  <c r="ET17" i="11"/>
  <c r="EV17" i="11"/>
  <c r="EX17" i="11"/>
  <c r="DE18" i="11"/>
  <c r="DG18" i="11"/>
  <c r="DI18" i="11"/>
  <c r="ER18" i="11"/>
  <c r="ET18" i="11"/>
  <c r="EV18" i="11"/>
  <c r="EX18" i="11"/>
  <c r="DE19" i="11"/>
  <c r="DG19" i="11"/>
  <c r="DI19" i="11"/>
  <c r="ER19" i="11"/>
  <c r="ET19" i="11"/>
  <c r="EV19" i="11"/>
  <c r="EX19" i="11"/>
  <c r="DE20" i="11"/>
  <c r="DG20" i="11"/>
  <c r="DI20" i="11"/>
  <c r="ER20" i="11"/>
  <c r="ET20" i="11"/>
  <c r="EV20" i="11"/>
  <c r="EX20" i="11"/>
  <c r="DE21" i="11"/>
  <c r="DG21" i="11"/>
  <c r="DI21" i="11"/>
  <c r="ER21" i="11"/>
  <c r="ET21" i="11"/>
  <c r="EV21" i="11"/>
  <c r="EX21" i="11"/>
  <c r="DE22" i="11"/>
  <c r="DG22" i="11"/>
  <c r="DI22" i="11"/>
  <c r="ER22" i="11"/>
  <c r="ET22" i="11"/>
  <c r="EV22" i="11"/>
  <c r="EX22" i="11"/>
  <c r="DE23" i="11"/>
  <c r="DG23" i="11"/>
  <c r="DI23" i="11"/>
  <c r="ER23" i="11"/>
  <c r="ET23" i="11"/>
  <c r="EV23" i="11"/>
  <c r="EX23" i="11"/>
  <c r="DE24" i="11"/>
  <c r="DG24" i="11"/>
  <c r="DI24" i="11"/>
  <c r="ER24" i="11"/>
  <c r="ET24" i="11"/>
  <c r="EV24" i="11"/>
  <c r="EX24" i="11"/>
  <c r="DE25" i="11"/>
  <c r="DG25" i="11"/>
  <c r="DI25" i="11"/>
  <c r="ER25" i="11"/>
  <c r="ET25" i="11"/>
  <c r="EV25" i="11"/>
  <c r="EX25" i="11"/>
  <c r="DE26" i="11"/>
  <c r="DG26" i="11"/>
  <c r="DI26" i="11"/>
  <c r="ER26" i="11"/>
  <c r="ET26" i="11"/>
  <c r="EV26" i="11"/>
  <c r="EX26" i="11"/>
  <c r="DE27" i="11"/>
  <c r="DG27" i="11"/>
  <c r="DI27" i="11"/>
  <c r="ER27" i="11"/>
  <c r="ET27" i="11"/>
  <c r="EV27" i="11"/>
  <c r="EX27" i="11"/>
  <c r="DE28" i="11"/>
  <c r="DG28" i="11"/>
  <c r="DI28" i="11"/>
  <c r="ER28" i="11"/>
  <c r="ET28" i="11"/>
  <c r="EV28" i="11"/>
  <c r="EX28" i="11"/>
  <c r="EX29" i="11"/>
  <c r="EV29" i="11"/>
  <c r="ET29" i="11"/>
  <c r="ER29" i="11"/>
  <c r="DI29" i="11"/>
  <c r="DG29" i="11"/>
  <c r="DE29" i="11"/>
  <c r="DF29" i="11"/>
  <c r="EU29" i="11"/>
  <c r="EY29" i="11"/>
  <c r="EY30" i="11"/>
  <c r="EW30" i="11"/>
  <c r="BQ30" i="11"/>
  <c r="BR30" i="11" s="1"/>
  <c r="FC30" i="11" s="1"/>
  <c r="DH30" i="11"/>
  <c r="ES30" i="11"/>
  <c r="DF14" i="11"/>
  <c r="DH14" i="11"/>
  <c r="ES14" i="11"/>
  <c r="EU14" i="11"/>
  <c r="EW14" i="11"/>
  <c r="EY14" i="11"/>
  <c r="DF15" i="11"/>
  <c r="ES15" i="11"/>
  <c r="EU15" i="11"/>
  <c r="EW15" i="11"/>
  <c r="DF16" i="11"/>
  <c r="ES16" i="11"/>
  <c r="EU16" i="11"/>
  <c r="EW16" i="11"/>
  <c r="DF17" i="11"/>
  <c r="ES17" i="11"/>
  <c r="EU17" i="11"/>
  <c r="EW17" i="11"/>
  <c r="DF18" i="11"/>
  <c r="ES18" i="11"/>
  <c r="EU18" i="11"/>
  <c r="EW18" i="11"/>
  <c r="DF19" i="11"/>
  <c r="ES19" i="11"/>
  <c r="EU19" i="11"/>
  <c r="EW19" i="11"/>
  <c r="DF20" i="11"/>
  <c r="ES20" i="11"/>
  <c r="EU20" i="11"/>
  <c r="EW20" i="11"/>
  <c r="DF21" i="11"/>
  <c r="ES21" i="11"/>
  <c r="EU21" i="11"/>
  <c r="EW21" i="11"/>
  <c r="DF22" i="11"/>
  <c r="ES22" i="11"/>
  <c r="EU22" i="11"/>
  <c r="EW22" i="11"/>
  <c r="DF23" i="11"/>
  <c r="ES23" i="11"/>
  <c r="EU23" i="11"/>
  <c r="EW23" i="11"/>
  <c r="DF24" i="11"/>
  <c r="DH24" i="11"/>
  <c r="ES24" i="11"/>
  <c r="EU24" i="11"/>
  <c r="EW24" i="11"/>
  <c r="DF25" i="11"/>
  <c r="DH25" i="11"/>
  <c r="ES25" i="11"/>
  <c r="EU25" i="11"/>
  <c r="EW25" i="11"/>
  <c r="DF26" i="11"/>
  <c r="DH26" i="11"/>
  <c r="ES26" i="11"/>
  <c r="EU26" i="11"/>
  <c r="EW26" i="11"/>
  <c r="DF27" i="11"/>
  <c r="DH27" i="11"/>
  <c r="ES27" i="11"/>
  <c r="EU27" i="11"/>
  <c r="EW27" i="11"/>
  <c r="DF28" i="11"/>
  <c r="DH28" i="11"/>
  <c r="ES28" i="11"/>
  <c r="EU28" i="11"/>
  <c r="EW28" i="11"/>
  <c r="DH29" i="11"/>
  <c r="ES29" i="11"/>
  <c r="EW29" i="11"/>
  <c r="EU30" i="11"/>
  <c r="DE30" i="11"/>
  <c r="DG30" i="11"/>
  <c r="DI30" i="11"/>
  <c r="ER30" i="11"/>
  <c r="ET30" i="11"/>
  <c r="EV30" i="11"/>
  <c r="DE31" i="11"/>
  <c r="DG31" i="11"/>
  <c r="DI31" i="11"/>
  <c r="ER31" i="11"/>
  <c r="ET31" i="11"/>
  <c r="EV31" i="11"/>
  <c r="DE32" i="11"/>
  <c r="DG32" i="11"/>
  <c r="DI32" i="11"/>
  <c r="ER32" i="11"/>
  <c r="ET32" i="11"/>
  <c r="EV32" i="11"/>
  <c r="DE33" i="11"/>
  <c r="DG33" i="11"/>
  <c r="DI33" i="11"/>
  <c r="ER33" i="11"/>
  <c r="ET33" i="11"/>
  <c r="EV33" i="11"/>
  <c r="DE34" i="11"/>
  <c r="DG34" i="11"/>
  <c r="DI34" i="11"/>
  <c r="ER34" i="11"/>
  <c r="ET34" i="11"/>
  <c r="EV34" i="11"/>
  <c r="DE35" i="11"/>
  <c r="DG35" i="11"/>
  <c r="DI35" i="11"/>
  <c r="ER35" i="11"/>
  <c r="ET35" i="11"/>
  <c r="EV35" i="11"/>
  <c r="DE36" i="11"/>
  <c r="DG36" i="11"/>
  <c r="DI36" i="11"/>
  <c r="ER36" i="11"/>
  <c r="ET36" i="11"/>
  <c r="EV36" i="11"/>
  <c r="DE37" i="11"/>
  <c r="DG37" i="11"/>
  <c r="DI37" i="11"/>
  <c r="ER37" i="11"/>
  <c r="ET37" i="11"/>
  <c r="EV37" i="11"/>
  <c r="DE38" i="11"/>
  <c r="DG38" i="11"/>
  <c r="DI38" i="11"/>
  <c r="ER38" i="11"/>
  <c r="ET38" i="11"/>
  <c r="EV38" i="11"/>
  <c r="DE39" i="11"/>
  <c r="DG39" i="11"/>
  <c r="DI39" i="11"/>
  <c r="ER39" i="11"/>
  <c r="ET39" i="11"/>
  <c r="EV39" i="11"/>
  <c r="DE40" i="11"/>
  <c r="DG40" i="11"/>
  <c r="DI40" i="11"/>
  <c r="ER40" i="11"/>
  <c r="ET40" i="11"/>
  <c r="EV40" i="11"/>
  <c r="DE41" i="11"/>
  <c r="DG41" i="11"/>
  <c r="DI41" i="11"/>
  <c r="ER41" i="11"/>
  <c r="ET41" i="11"/>
  <c r="EV41" i="11"/>
  <c r="DE42" i="11"/>
  <c r="DG42" i="11"/>
  <c r="DI42" i="11"/>
  <c r="ER42" i="11"/>
  <c r="ET42" i="11"/>
  <c r="EV42" i="11"/>
  <c r="DE43" i="11"/>
  <c r="DG43" i="11"/>
  <c r="DI43" i="11"/>
  <c r="ER43" i="11"/>
  <c r="ET43" i="11"/>
  <c r="EV43" i="11"/>
  <c r="BP44" i="11"/>
  <c r="DE44" i="11"/>
  <c r="DG44" i="11"/>
  <c r="DI44" i="11"/>
  <c r="ER44" i="11"/>
  <c r="ET44" i="11"/>
  <c r="EV44" i="11"/>
  <c r="DE45" i="11"/>
  <c r="DG45" i="11"/>
  <c r="DI45" i="11"/>
  <c r="ER45" i="11"/>
  <c r="ET45" i="11"/>
  <c r="EV45" i="11"/>
  <c r="DE46" i="11"/>
  <c r="DG46" i="11"/>
  <c r="DI46" i="11"/>
  <c r="ER46" i="11"/>
  <c r="ET46" i="11"/>
  <c r="EV46" i="11"/>
  <c r="DE47" i="11"/>
  <c r="DG47" i="11"/>
  <c r="DI47" i="11"/>
  <c r="ER47" i="11"/>
  <c r="ET47" i="11"/>
  <c r="EV47" i="11"/>
  <c r="EX47" i="11"/>
  <c r="DE48" i="11"/>
  <c r="DG48" i="11"/>
  <c r="DI48" i="11"/>
  <c r="ER48" i="11"/>
  <c r="ET48" i="11"/>
  <c r="EV48" i="11"/>
  <c r="EX48" i="11"/>
  <c r="DE49" i="11"/>
  <c r="DG49" i="11"/>
  <c r="DI49" i="11"/>
  <c r="ER49" i="11"/>
  <c r="ET49" i="11"/>
  <c r="EV49" i="11"/>
  <c r="EX49" i="11"/>
  <c r="DE50" i="11"/>
  <c r="DG50" i="11"/>
  <c r="DI50" i="11"/>
  <c r="ER50" i="11"/>
  <c r="ET50" i="11"/>
  <c r="EV50" i="11"/>
  <c r="EX50" i="11"/>
  <c r="DE51" i="11"/>
  <c r="DG51" i="11"/>
  <c r="DI51" i="11"/>
  <c r="ER51" i="11"/>
  <c r="ET51" i="11"/>
  <c r="EV51" i="11"/>
  <c r="EX51" i="11"/>
  <c r="DE52" i="11"/>
  <c r="DG52" i="11"/>
  <c r="DI52" i="11"/>
  <c r="ER52" i="11"/>
  <c r="ET52" i="11"/>
  <c r="EV52" i="11"/>
  <c r="EX52" i="11"/>
  <c r="DE53" i="11"/>
  <c r="DG53" i="11"/>
  <c r="DI53" i="11"/>
  <c r="ER53" i="11"/>
  <c r="ET53" i="11"/>
  <c r="EV53" i="11"/>
  <c r="EX53" i="11"/>
  <c r="DE54" i="11"/>
  <c r="DG54" i="11"/>
  <c r="DI54" i="11"/>
  <c r="ER54" i="11"/>
  <c r="ET54" i="11"/>
  <c r="EV54" i="11"/>
  <c r="EX54" i="11"/>
  <c r="DE55" i="11"/>
  <c r="DG55" i="11"/>
  <c r="DI55" i="11"/>
  <c r="ER55" i="11"/>
  <c r="ET55" i="11"/>
  <c r="EV55" i="11"/>
  <c r="EX55" i="11"/>
  <c r="DE56" i="11"/>
  <c r="DG56" i="11"/>
  <c r="DI56" i="11"/>
  <c r="ER56" i="11"/>
  <c r="ET56" i="11"/>
  <c r="EV56" i="11"/>
  <c r="EX56" i="11"/>
  <c r="DE57" i="11"/>
  <c r="DG57" i="11"/>
  <c r="DI57" i="11"/>
  <c r="ER57" i="11"/>
  <c r="ET57" i="11"/>
  <c r="EV57" i="11"/>
  <c r="EX57" i="11"/>
  <c r="DE58" i="11"/>
  <c r="DG58" i="11"/>
  <c r="DI58" i="11"/>
  <c r="ER58" i="11"/>
  <c r="ET58" i="11"/>
  <c r="EV58" i="11"/>
  <c r="EX58" i="11"/>
  <c r="DE59" i="11"/>
  <c r="DG59" i="11"/>
  <c r="DI59" i="11"/>
  <c r="ER59" i="11"/>
  <c r="ET59" i="11"/>
  <c r="EV59" i="11"/>
  <c r="EX59" i="11"/>
  <c r="DE60" i="11"/>
  <c r="DG60" i="11"/>
  <c r="DI60" i="11"/>
  <c r="ER60" i="11"/>
  <c r="ET60" i="11"/>
  <c r="EV60" i="11"/>
  <c r="EX60" i="11"/>
  <c r="DE61" i="11"/>
  <c r="DG61" i="11"/>
  <c r="DI61" i="11"/>
  <c r="ER61" i="11"/>
  <c r="ET61" i="11"/>
  <c r="EV61" i="11"/>
  <c r="EX61" i="11"/>
  <c r="EX62" i="11"/>
  <c r="DF62" i="11"/>
  <c r="EU62" i="11"/>
  <c r="EY62" i="11"/>
  <c r="EY63" i="11"/>
  <c r="EW63" i="11"/>
  <c r="EU63" i="11"/>
  <c r="ES63" i="11"/>
  <c r="DH63" i="11"/>
  <c r="DF63" i="11"/>
  <c r="BQ63" i="11"/>
  <c r="BR63" i="11" s="1"/>
  <c r="FC63" i="11" s="1"/>
  <c r="DF31" i="11"/>
  <c r="DH31" i="11"/>
  <c r="ES31" i="11"/>
  <c r="EU31" i="11"/>
  <c r="EW31" i="11"/>
  <c r="DF32" i="11"/>
  <c r="DH32" i="11"/>
  <c r="ES32" i="11"/>
  <c r="EU32" i="11"/>
  <c r="EW32" i="11"/>
  <c r="DF33" i="11"/>
  <c r="DH33" i="11"/>
  <c r="ES33" i="11"/>
  <c r="EU33" i="11"/>
  <c r="EW33" i="11"/>
  <c r="DF34" i="11"/>
  <c r="DH34" i="11"/>
  <c r="ES34" i="11"/>
  <c r="EU34" i="11"/>
  <c r="EW34" i="11"/>
  <c r="DF35" i="11"/>
  <c r="DH35" i="11"/>
  <c r="ES35" i="11"/>
  <c r="EU35" i="11"/>
  <c r="EW35" i="11"/>
  <c r="DF36" i="11"/>
  <c r="DH36" i="11"/>
  <c r="ES36" i="11"/>
  <c r="EU36" i="11"/>
  <c r="EW36" i="11"/>
  <c r="DF37" i="11"/>
  <c r="DH37" i="11"/>
  <c r="ES37" i="11"/>
  <c r="EU37" i="11"/>
  <c r="EW37" i="11"/>
  <c r="DF38" i="11"/>
  <c r="DH38" i="11"/>
  <c r="ES38" i="11"/>
  <c r="EU38" i="11"/>
  <c r="EW38" i="11"/>
  <c r="DF39" i="11"/>
  <c r="DH39" i="11"/>
  <c r="ES39" i="11"/>
  <c r="EU39" i="11"/>
  <c r="EW39" i="11"/>
  <c r="DF40" i="11"/>
  <c r="DH40" i="11"/>
  <c r="ES40" i="11"/>
  <c r="EU40" i="11"/>
  <c r="EW40" i="11"/>
  <c r="DF41" i="11"/>
  <c r="DH41" i="11"/>
  <c r="ES41" i="11"/>
  <c r="EU41" i="11"/>
  <c r="EW41" i="11"/>
  <c r="DF42" i="11"/>
  <c r="DH42" i="11"/>
  <c r="ES42" i="11"/>
  <c r="EU42" i="11"/>
  <c r="EW42" i="11"/>
  <c r="DF43" i="11"/>
  <c r="DH43" i="11"/>
  <c r="ES43" i="11"/>
  <c r="EU43" i="11"/>
  <c r="EW43" i="11"/>
  <c r="DF44" i="11"/>
  <c r="DH44" i="11"/>
  <c r="ES44" i="11"/>
  <c r="EU44" i="11"/>
  <c r="EW44" i="11"/>
  <c r="DF45" i="11"/>
  <c r="DH45" i="11"/>
  <c r="ES45" i="11"/>
  <c r="EU45" i="11"/>
  <c r="EW45" i="11"/>
  <c r="DF46" i="11"/>
  <c r="DH46" i="11"/>
  <c r="ES46" i="11"/>
  <c r="EU46" i="11"/>
  <c r="EW46" i="11"/>
  <c r="DF47" i="11"/>
  <c r="ES47" i="11"/>
  <c r="EU47" i="11"/>
  <c r="EW47" i="11"/>
  <c r="DF48" i="11"/>
  <c r="ES48" i="11"/>
  <c r="EU48" i="11"/>
  <c r="EW48" i="11"/>
  <c r="DF49" i="11"/>
  <c r="ES49" i="11"/>
  <c r="EU49" i="11"/>
  <c r="EW49" i="11"/>
  <c r="DF50" i="11"/>
  <c r="ES50" i="11"/>
  <c r="EU50" i="11"/>
  <c r="EW50" i="11"/>
  <c r="DF51" i="11"/>
  <c r="ES51" i="11"/>
  <c r="EU51" i="11"/>
  <c r="EW51" i="11"/>
  <c r="DF52" i="11"/>
  <c r="ES52" i="11"/>
  <c r="EU52" i="11"/>
  <c r="EW52" i="11"/>
  <c r="DF53" i="11"/>
  <c r="ES53" i="11"/>
  <c r="EU53" i="11"/>
  <c r="EW53" i="11"/>
  <c r="DF54" i="11"/>
  <c r="ES54" i="11"/>
  <c r="EU54" i="11"/>
  <c r="EW54" i="11"/>
  <c r="DF55" i="11"/>
  <c r="ES55" i="11"/>
  <c r="EU55" i="11"/>
  <c r="EW55" i="11"/>
  <c r="DF56" i="11"/>
  <c r="ES56" i="11"/>
  <c r="EU56" i="11"/>
  <c r="EW56" i="11"/>
  <c r="DF57" i="11"/>
  <c r="DH57" i="11"/>
  <c r="ES57" i="11"/>
  <c r="EU57" i="11"/>
  <c r="EW57" i="11"/>
  <c r="DF58" i="11"/>
  <c r="DH58" i="11"/>
  <c r="ES58" i="11"/>
  <c r="EU58" i="11"/>
  <c r="EW58" i="11"/>
  <c r="DF59" i="11"/>
  <c r="DH59" i="11"/>
  <c r="ES59" i="11"/>
  <c r="EU59" i="11"/>
  <c r="EW59" i="11"/>
  <c r="DF60" i="11"/>
  <c r="DH60" i="11"/>
  <c r="ES60" i="11"/>
  <c r="EU60" i="11"/>
  <c r="EW60" i="11"/>
  <c r="DF61" i="11"/>
  <c r="DH61" i="11"/>
  <c r="ES61" i="11"/>
  <c r="EU61" i="11"/>
  <c r="EW61" i="11"/>
  <c r="BQ62" i="11"/>
  <c r="BR62" i="11" s="1"/>
  <c r="FC62" i="11" s="1"/>
  <c r="DH62" i="11"/>
  <c r="ES62" i="11"/>
  <c r="DE62" i="11"/>
  <c r="DG62" i="11"/>
  <c r="DI62" i="11"/>
  <c r="ER62" i="11"/>
  <c r="ET62" i="11"/>
  <c r="EV62" i="11"/>
  <c r="DE63" i="11"/>
  <c r="DG63" i="11"/>
  <c r="DI63" i="11"/>
  <c r="ER63" i="11"/>
  <c r="ET63" i="11"/>
  <c r="EV63" i="11"/>
  <c r="BP64" i="11"/>
  <c r="DE64" i="11"/>
  <c r="DG64" i="11"/>
  <c r="DI64" i="11"/>
  <c r="ER64" i="11"/>
  <c r="ET64" i="11"/>
  <c r="EV64" i="11"/>
  <c r="DE65" i="11"/>
  <c r="DG65" i="11"/>
  <c r="DI65" i="11"/>
  <c r="ER65" i="11"/>
  <c r="ET65" i="11"/>
  <c r="EV65" i="11"/>
  <c r="DE66" i="11"/>
  <c r="DG66" i="11"/>
  <c r="DI66" i="11"/>
  <c r="ER66" i="11"/>
  <c r="ET66" i="11"/>
  <c r="EV66" i="11"/>
  <c r="DE67" i="11"/>
  <c r="DG67" i="11"/>
  <c r="DI67" i="11"/>
  <c r="ER67" i="11"/>
  <c r="ET67" i="11"/>
  <c r="EV67" i="11"/>
  <c r="DE68" i="11"/>
  <c r="DG68" i="11"/>
  <c r="DI68" i="11"/>
  <c r="ER68" i="11"/>
  <c r="ET68" i="11"/>
  <c r="EV68" i="11"/>
  <c r="EX68" i="11"/>
  <c r="DE69" i="11"/>
  <c r="DG69" i="11"/>
  <c r="DI69" i="11"/>
  <c r="ER69" i="11"/>
  <c r="ET69" i="11"/>
  <c r="EV69" i="11"/>
  <c r="EX69" i="11"/>
  <c r="DE70" i="11"/>
  <c r="DG70" i="11"/>
  <c r="DI70" i="11"/>
  <c r="ER70" i="11"/>
  <c r="ET70" i="11"/>
  <c r="EV70" i="11"/>
  <c r="EX70" i="11"/>
  <c r="DE71" i="11"/>
  <c r="DG71" i="11"/>
  <c r="DI71" i="11"/>
  <c r="ER71" i="11"/>
  <c r="ET71" i="11"/>
  <c r="EV71" i="11"/>
  <c r="EX71" i="11"/>
  <c r="DE72" i="11"/>
  <c r="DG72" i="11"/>
  <c r="DI72" i="11"/>
  <c r="ER72" i="11"/>
  <c r="ET72" i="11"/>
  <c r="EV72" i="11"/>
  <c r="EX72" i="11"/>
  <c r="DE73" i="11"/>
  <c r="DG73" i="11"/>
  <c r="DI73" i="11"/>
  <c r="ER73" i="11"/>
  <c r="ET73" i="11"/>
  <c r="EV73" i="11"/>
  <c r="EX73" i="11"/>
  <c r="DE74" i="11"/>
  <c r="DG74" i="11"/>
  <c r="DI74" i="11"/>
  <c r="ER74" i="11"/>
  <c r="ET74" i="11"/>
  <c r="EV74" i="11"/>
  <c r="EX74" i="11"/>
  <c r="DE75" i="11"/>
  <c r="DG75" i="11"/>
  <c r="DI75" i="11"/>
  <c r="ER75" i="11"/>
  <c r="ET75" i="11"/>
  <c r="EV75" i="11"/>
  <c r="EX75" i="11"/>
  <c r="DE76" i="11"/>
  <c r="DG76" i="11"/>
  <c r="DI76" i="11"/>
  <c r="ER76" i="11"/>
  <c r="ET76" i="11"/>
  <c r="EV76" i="11"/>
  <c r="EX76" i="11"/>
  <c r="DE77" i="11"/>
  <c r="DG77" i="11"/>
  <c r="DI77" i="11"/>
  <c r="ER77" i="11"/>
  <c r="ET77" i="11"/>
  <c r="EV77" i="11"/>
  <c r="EX77" i="11"/>
  <c r="DE78" i="11"/>
  <c r="DG78" i="11"/>
  <c r="DI78" i="11"/>
  <c r="ER78" i="11"/>
  <c r="ET78" i="11"/>
  <c r="EV78" i="11"/>
  <c r="EX78" i="11"/>
  <c r="DE79" i="11"/>
  <c r="DG79" i="11"/>
  <c r="DI79" i="11"/>
  <c r="ER79" i="11"/>
  <c r="ET79" i="11"/>
  <c r="EV79" i="11"/>
  <c r="EX79" i="11"/>
  <c r="DE80" i="11"/>
  <c r="DG80" i="11"/>
  <c r="DI80" i="11"/>
  <c r="ER80" i="11"/>
  <c r="ET80" i="11"/>
  <c r="EV80" i="11"/>
  <c r="EX80" i="11"/>
  <c r="DE81" i="11"/>
  <c r="DG81" i="11"/>
  <c r="DI81" i="11"/>
  <c r="ER81" i="11"/>
  <c r="ET81" i="11"/>
  <c r="EV81" i="11"/>
  <c r="EX81" i="11"/>
  <c r="DE82" i="11"/>
  <c r="DG82" i="11"/>
  <c r="DI82" i="11"/>
  <c r="ER82" i="11"/>
  <c r="ET82" i="11"/>
  <c r="EV82" i="11"/>
  <c r="EX82" i="11"/>
  <c r="DE83" i="11"/>
  <c r="DG83" i="11"/>
  <c r="DI83" i="11"/>
  <c r="ER83" i="11"/>
  <c r="ET83" i="11"/>
  <c r="EV83" i="11"/>
  <c r="EX83" i="11"/>
  <c r="DE84" i="11"/>
  <c r="DG84" i="11"/>
  <c r="DI84" i="11"/>
  <c r="ER84" i="11"/>
  <c r="ET84" i="11"/>
  <c r="EV84" i="11"/>
  <c r="EX84" i="11"/>
  <c r="DE85" i="11"/>
  <c r="DG85" i="11"/>
  <c r="DI85" i="11"/>
  <c r="ER85" i="11"/>
  <c r="ET85" i="11"/>
  <c r="EV85" i="11"/>
  <c r="EX85" i="11"/>
  <c r="DE86" i="11"/>
  <c r="DG86" i="11"/>
  <c r="DI86" i="11"/>
  <c r="ER86" i="11"/>
  <c r="ET86" i="11"/>
  <c r="EV86" i="11"/>
  <c r="EX86" i="11"/>
  <c r="DE87" i="11"/>
  <c r="DG87" i="11"/>
  <c r="DI87" i="11"/>
  <c r="ER87" i="11"/>
  <c r="ET87" i="11"/>
  <c r="EV87" i="11"/>
  <c r="EX87" i="11"/>
  <c r="DE88" i="11"/>
  <c r="DG88" i="11"/>
  <c r="DI88" i="11"/>
  <c r="ER88" i="11"/>
  <c r="ET88" i="11"/>
  <c r="EV88" i="11"/>
  <c r="EX88" i="11"/>
  <c r="DE89" i="11"/>
  <c r="DG89" i="11"/>
  <c r="DI89" i="11"/>
  <c r="ER89" i="11"/>
  <c r="ET89" i="11"/>
  <c r="EV89" i="11"/>
  <c r="EX89" i="11"/>
  <c r="DF64" i="11"/>
  <c r="DH64" i="11"/>
  <c r="ES64" i="11"/>
  <c r="EU64" i="11"/>
  <c r="EW64" i="11"/>
  <c r="DF65" i="11"/>
  <c r="DH65" i="11"/>
  <c r="ES65" i="11"/>
  <c r="EU65" i="11"/>
  <c r="EW65" i="11"/>
  <c r="DF66" i="11"/>
  <c r="DH66" i="11"/>
  <c r="ES66" i="11"/>
  <c r="EU66" i="11"/>
  <c r="EW66" i="11"/>
  <c r="DF67" i="11"/>
  <c r="DH67" i="11"/>
  <c r="ES67" i="11"/>
  <c r="EU67" i="11"/>
  <c r="EW67" i="11"/>
  <c r="DF68" i="11"/>
  <c r="ES68" i="11"/>
  <c r="EU68" i="11"/>
  <c r="EW68" i="11"/>
  <c r="DF69" i="11"/>
  <c r="ES69" i="11"/>
  <c r="EU69" i="11"/>
  <c r="EW69" i="11"/>
  <c r="DF70" i="11"/>
  <c r="ES70" i="11"/>
  <c r="EU70" i="11"/>
  <c r="EW70" i="11"/>
  <c r="DF71" i="11"/>
  <c r="ES71" i="11"/>
  <c r="EU71" i="11"/>
  <c r="EW71" i="11"/>
  <c r="DF72" i="11"/>
  <c r="ES72" i="11"/>
  <c r="EU72" i="11"/>
  <c r="EW72" i="11"/>
  <c r="DF73" i="11"/>
  <c r="ES73" i="11"/>
  <c r="EU73" i="11"/>
  <c r="EW73" i="11"/>
  <c r="DF74" i="11"/>
  <c r="ES74" i="11"/>
  <c r="EU74" i="11"/>
  <c r="EW74" i="11"/>
  <c r="DF75" i="11"/>
  <c r="ES75" i="11"/>
  <c r="EU75" i="11"/>
  <c r="EW75" i="11"/>
  <c r="DF76" i="11"/>
  <c r="ES76" i="11"/>
  <c r="EU76" i="11"/>
  <c r="EW76" i="11"/>
  <c r="DF77" i="11"/>
  <c r="ES77" i="11"/>
  <c r="EU77" i="11"/>
  <c r="EW77" i="11"/>
  <c r="DF78" i="11"/>
  <c r="ES78" i="11"/>
  <c r="EU78" i="11"/>
  <c r="EW78" i="11"/>
  <c r="DF79" i="11"/>
  <c r="DH79" i="11"/>
  <c r="ES79" i="11"/>
  <c r="EU79" i="11"/>
  <c r="EW79" i="11"/>
  <c r="DF80" i="11"/>
  <c r="DH80" i="11"/>
  <c r="ES80" i="11"/>
  <c r="EU80" i="11"/>
  <c r="EW80" i="11"/>
  <c r="DF81" i="11"/>
  <c r="DH81" i="11"/>
  <c r="ES81" i="11"/>
  <c r="EU81" i="11"/>
  <c r="EW81" i="11"/>
  <c r="DF82" i="11"/>
  <c r="DH82" i="11"/>
  <c r="ES82" i="11"/>
  <c r="EU82" i="11"/>
  <c r="EW82" i="11"/>
  <c r="DF83" i="11"/>
  <c r="DH83" i="11"/>
  <c r="ES83" i="11"/>
  <c r="EU83" i="11"/>
  <c r="EW83" i="11"/>
  <c r="DF84" i="11"/>
  <c r="DH84" i="11"/>
  <c r="ES84" i="11"/>
  <c r="EU84" i="11"/>
  <c r="EW84" i="11"/>
  <c r="DF85" i="11"/>
  <c r="DH85" i="11"/>
  <c r="ES85" i="11"/>
  <c r="EU85" i="11"/>
  <c r="EW85" i="11"/>
  <c r="DF86" i="11"/>
  <c r="DH86" i="11"/>
  <c r="ES86" i="11"/>
  <c r="EU86" i="11"/>
  <c r="EW86" i="11"/>
  <c r="DF87" i="11"/>
  <c r="DH87" i="11"/>
  <c r="ES87" i="11"/>
  <c r="EU87" i="11"/>
  <c r="EW87" i="11"/>
  <c r="DF88" i="11"/>
  <c r="DH88" i="11"/>
  <c r="ES88" i="11"/>
  <c r="EU88" i="11"/>
  <c r="EW88" i="11"/>
  <c r="DF89" i="11"/>
  <c r="DH89" i="11"/>
  <c r="ES89" i="11"/>
  <c r="EU89" i="11"/>
  <c r="EW89" i="11"/>
  <c r="BQ90" i="11"/>
  <c r="BR90" i="11" s="1"/>
  <c r="FC90" i="11" s="1"/>
  <c r="ES90" i="11"/>
  <c r="EU90" i="11"/>
  <c r="EW90" i="11"/>
  <c r="EY90" i="11"/>
  <c r="DF91" i="11"/>
  <c r="ES91" i="11"/>
  <c r="EU91" i="11"/>
  <c r="EW91" i="11"/>
  <c r="EY91" i="11"/>
  <c r="DF92" i="11"/>
  <c r="ES92" i="11"/>
  <c r="EU92" i="11"/>
  <c r="EW92" i="11"/>
  <c r="EY92" i="11"/>
  <c r="DF93" i="11"/>
  <c r="ES93" i="11"/>
  <c r="EU93" i="11"/>
  <c r="EW93" i="11"/>
  <c r="EY93" i="11"/>
  <c r="DF94" i="11"/>
  <c r="ES94" i="11"/>
  <c r="EU94" i="11"/>
  <c r="EW94" i="11"/>
  <c r="EY94" i="11"/>
  <c r="DF95" i="11"/>
  <c r="ES95" i="11"/>
  <c r="EU95" i="11"/>
  <c r="EW95" i="11"/>
  <c r="EY95" i="11"/>
  <c r="DF96" i="11"/>
  <c r="ES96" i="11"/>
  <c r="EU96" i="11"/>
  <c r="EW96" i="11"/>
  <c r="EY96" i="11"/>
  <c r="DH97" i="11"/>
  <c r="ES97" i="11"/>
  <c r="EU97" i="11"/>
  <c r="EW97" i="11"/>
  <c r="EY97" i="11"/>
  <c r="DF98" i="11"/>
  <c r="DH98" i="11"/>
  <c r="ES98" i="11"/>
  <c r="EU98" i="11"/>
  <c r="EW98" i="11"/>
  <c r="EY98" i="11"/>
  <c r="DF99" i="11"/>
  <c r="DH99" i="11"/>
  <c r="ES99" i="11"/>
  <c r="EU99" i="11"/>
  <c r="EW99" i="11"/>
  <c r="EY99" i="11"/>
  <c r="DF100" i="11"/>
  <c r="DH100" i="11"/>
  <c r="ES100" i="11"/>
  <c r="EU100" i="11"/>
  <c r="EW100" i="11"/>
  <c r="EY100" i="11"/>
  <c r="DF101" i="11"/>
  <c r="DH101" i="11"/>
  <c r="ES101" i="11"/>
  <c r="EU101" i="11"/>
  <c r="EW101" i="11"/>
  <c r="EY101" i="11"/>
  <c r="DF102" i="11"/>
  <c r="DH102" i="11"/>
  <c r="ES102" i="11"/>
  <c r="EU102" i="11"/>
  <c r="EW102" i="11"/>
  <c r="EY102" i="11"/>
  <c r="DF103" i="11"/>
  <c r="DH103" i="11"/>
  <c r="ES103" i="11"/>
  <c r="EU103" i="11"/>
  <c r="EW103" i="11"/>
  <c r="EY103" i="11"/>
  <c r="DF104" i="11"/>
  <c r="DH104" i="11"/>
  <c r="ES104" i="11"/>
  <c r="EU104" i="11"/>
  <c r="EW104" i="11"/>
  <c r="EY104" i="11"/>
  <c r="EY105" i="11"/>
  <c r="DF105" i="11"/>
  <c r="DE90" i="11"/>
  <c r="DG90" i="11"/>
  <c r="DI90" i="11"/>
  <c r="ER90" i="11"/>
  <c r="ET90" i="11"/>
  <c r="EV90" i="11"/>
  <c r="DE91" i="11"/>
  <c r="DG91" i="11"/>
  <c r="DI91" i="11"/>
  <c r="ER91" i="11"/>
  <c r="ET91" i="11"/>
  <c r="EV91" i="11"/>
  <c r="DE92" i="11"/>
  <c r="DG92" i="11"/>
  <c r="DI92" i="11"/>
  <c r="ER92" i="11"/>
  <c r="ET92" i="11"/>
  <c r="EV92" i="11"/>
  <c r="DE93" i="11"/>
  <c r="DG93" i="11"/>
  <c r="DI93" i="11"/>
  <c r="ER93" i="11"/>
  <c r="ET93" i="11"/>
  <c r="EV93" i="11"/>
  <c r="DE94" i="11"/>
  <c r="DG94" i="11"/>
  <c r="DI94" i="11"/>
  <c r="ER94" i="11"/>
  <c r="ET94" i="11"/>
  <c r="EV94" i="11"/>
  <c r="DE95" i="11"/>
  <c r="DG95" i="11"/>
  <c r="DI95" i="11"/>
  <c r="ER95" i="11"/>
  <c r="ET95" i="11"/>
  <c r="EV95" i="11"/>
  <c r="DE96" i="11"/>
  <c r="DG96" i="11"/>
  <c r="DI96" i="11"/>
  <c r="ER96" i="11"/>
  <c r="ET96" i="11"/>
  <c r="EV96" i="11"/>
  <c r="DE97" i="11"/>
  <c r="DG97" i="11"/>
  <c r="DI97" i="11"/>
  <c r="ER97" i="11"/>
  <c r="ET97" i="11"/>
  <c r="EV97" i="11"/>
  <c r="DE98" i="11"/>
  <c r="DG98" i="11"/>
  <c r="DI98" i="11"/>
  <c r="ER98" i="11"/>
  <c r="ET98" i="11"/>
  <c r="EV98" i="11"/>
  <c r="DE99" i="11"/>
  <c r="DG99" i="11"/>
  <c r="DI99" i="11"/>
  <c r="ER99" i="11"/>
  <c r="ET99" i="11"/>
  <c r="EV99" i="11"/>
  <c r="BP100" i="11"/>
  <c r="DE100" i="11"/>
  <c r="DG100" i="11"/>
  <c r="DI100" i="11"/>
  <c r="ER100" i="11"/>
  <c r="ET100" i="11"/>
  <c r="EV100" i="11"/>
  <c r="DE101" i="11"/>
  <c r="DG101" i="11"/>
  <c r="DI101" i="11"/>
  <c r="ER101" i="11"/>
  <c r="ET101" i="11"/>
  <c r="EV101" i="11"/>
  <c r="DE102" i="11"/>
  <c r="DG102" i="11"/>
  <c r="DI102" i="11"/>
  <c r="ER102" i="11"/>
  <c r="ET102" i="11"/>
  <c r="EV102" i="11"/>
  <c r="DE103" i="11"/>
  <c r="DG103" i="11"/>
  <c r="DI103" i="11"/>
  <c r="ER103" i="11"/>
  <c r="ET103" i="11"/>
  <c r="EV103" i="11"/>
  <c r="DE104" i="11"/>
  <c r="DG104" i="11"/>
  <c r="DI104" i="11"/>
  <c r="ER104" i="11"/>
  <c r="ET104" i="11"/>
  <c r="EV104" i="11"/>
  <c r="BQ105" i="11"/>
  <c r="BR105" i="11" s="1"/>
  <c r="FC105" i="11" s="1"/>
  <c r="DE105" i="11"/>
  <c r="DG105" i="11"/>
  <c r="DI105" i="11"/>
  <c r="ER105" i="11"/>
  <c r="ET105" i="11"/>
  <c r="EV105" i="11"/>
  <c r="EX105" i="11"/>
  <c r="DE106" i="11"/>
  <c r="DG106" i="11"/>
  <c r="DI106" i="11"/>
  <c r="ER106" i="11"/>
  <c r="ET106" i="11"/>
  <c r="EV106" i="11"/>
  <c r="EX106" i="11"/>
  <c r="DE107" i="11"/>
  <c r="DG107" i="11"/>
  <c r="DI107" i="11"/>
  <c r="ER107" i="11"/>
  <c r="ET107" i="11"/>
  <c r="EV107" i="11"/>
  <c r="EX107" i="11"/>
  <c r="DE108" i="11"/>
  <c r="DG108" i="11"/>
  <c r="DI108" i="11"/>
  <c r="ER108" i="11"/>
  <c r="ET108" i="11"/>
  <c r="EV108" i="11"/>
  <c r="EX108" i="11"/>
  <c r="DE109" i="11"/>
  <c r="DG109" i="11"/>
  <c r="DI109" i="11"/>
  <c r="ER109" i="11"/>
  <c r="ET109" i="11"/>
  <c r="EV109" i="11"/>
  <c r="EX109" i="11"/>
  <c r="DE110" i="11"/>
  <c r="DG110" i="11"/>
  <c r="DI110" i="11"/>
  <c r="ER110" i="11"/>
  <c r="ET110" i="11"/>
  <c r="EV110" i="11"/>
  <c r="EX110" i="11"/>
  <c r="DE111" i="11"/>
  <c r="DG111" i="11"/>
  <c r="DI111" i="11"/>
  <c r="ER111" i="11"/>
  <c r="ET111" i="11"/>
  <c r="EV111" i="11"/>
  <c r="EX111" i="11"/>
  <c r="DE112" i="11"/>
  <c r="DG112" i="11"/>
  <c r="DI112" i="11"/>
  <c r="ER112" i="11"/>
  <c r="ET112" i="11"/>
  <c r="EV112" i="11"/>
  <c r="EX112" i="11"/>
  <c r="EX137" i="11"/>
  <c r="EV137" i="11"/>
  <c r="ET137" i="11"/>
  <c r="ER137" i="11"/>
  <c r="DE137" i="11"/>
  <c r="DG137" i="11"/>
  <c r="DI137" i="11"/>
  <c r="ES137" i="11"/>
  <c r="EW137" i="11"/>
  <c r="ES105" i="11"/>
  <c r="EU105" i="11"/>
  <c r="EW105" i="11"/>
  <c r="DF106" i="11"/>
  <c r="ES106" i="11"/>
  <c r="EU106" i="11"/>
  <c r="EW106" i="11"/>
  <c r="DF107" i="11"/>
  <c r="ES107" i="11"/>
  <c r="EU107" i="11"/>
  <c r="EW107" i="11"/>
  <c r="DF108" i="11"/>
  <c r="ES108" i="11"/>
  <c r="EU108" i="11"/>
  <c r="EW108" i="11"/>
  <c r="DF109" i="11"/>
  <c r="DH109" i="11"/>
  <c r="ES109" i="11"/>
  <c r="EU109" i="11"/>
  <c r="EW109" i="11"/>
  <c r="DF110" i="11"/>
  <c r="DH110" i="11"/>
  <c r="ES110" i="11"/>
  <c r="EU110" i="11"/>
  <c r="EW110" i="11"/>
  <c r="DF111" i="11"/>
  <c r="DH111" i="11"/>
  <c r="ES111" i="11"/>
  <c r="EU111" i="11"/>
  <c r="EW111" i="11"/>
  <c r="DF112" i="11"/>
  <c r="DH112" i="11"/>
  <c r="ES112" i="11"/>
  <c r="EU112" i="11"/>
  <c r="EW112" i="11"/>
  <c r="DF137" i="11"/>
  <c r="DH137" i="11"/>
  <c r="EU137" i="11"/>
  <c r="EY137" i="11"/>
  <c r="G157" i="11"/>
  <c r="I157" i="11"/>
  <c r="K157" i="11"/>
  <c r="M157" i="11"/>
  <c r="O157" i="11"/>
  <c r="Q157" i="11"/>
  <c r="S157" i="11"/>
  <c r="U157" i="11"/>
  <c r="W157" i="11"/>
  <c r="Y157" i="11"/>
  <c r="AA157" i="11"/>
  <c r="AC157" i="11"/>
  <c r="AE157" i="11"/>
  <c r="AG157" i="11"/>
  <c r="AI157" i="11"/>
  <c r="AK157" i="11"/>
  <c r="AM157" i="11"/>
  <c r="AO157" i="11"/>
  <c r="AQ157" i="11"/>
  <c r="AS157" i="11"/>
  <c r="AU157" i="11"/>
  <c r="H155" i="11"/>
  <c r="H156" i="11" s="1"/>
  <c r="J155" i="11"/>
  <c r="J156" i="11" s="1"/>
  <c r="L155" i="11"/>
  <c r="L156" i="11" s="1"/>
  <c r="N155" i="11"/>
  <c r="N156" i="11" s="1"/>
  <c r="P155" i="11"/>
  <c r="P156" i="11" s="1"/>
  <c r="R155" i="11"/>
  <c r="R156" i="11" s="1"/>
  <c r="T155" i="11"/>
  <c r="T156" i="11" s="1"/>
  <c r="V155" i="11"/>
  <c r="V156" i="11" s="1"/>
  <c r="X155" i="11"/>
  <c r="X156" i="11" s="1"/>
  <c r="Z155" i="11"/>
  <c r="Z156" i="11" s="1"/>
  <c r="AB155" i="11"/>
  <c r="AB156" i="11" s="1"/>
  <c r="AD155" i="11"/>
  <c r="AD156" i="11" s="1"/>
  <c r="AF155" i="11"/>
  <c r="AF156" i="11" s="1"/>
  <c r="AH155" i="11"/>
  <c r="AH156" i="11" s="1"/>
  <c r="AJ155" i="11"/>
  <c r="AJ156" i="11" s="1"/>
  <c r="AL155" i="11"/>
  <c r="AL156" i="11" s="1"/>
  <c r="AN155" i="11"/>
  <c r="AN156" i="11" s="1"/>
  <c r="AP155" i="11"/>
  <c r="AP156" i="11" s="1"/>
  <c r="AR155" i="11"/>
  <c r="AR156" i="11" s="1"/>
  <c r="AT155" i="11"/>
  <c r="AT156" i="11" s="1"/>
  <c r="AV139" i="11"/>
  <c r="AV150" i="11"/>
  <c r="G155" i="11"/>
  <c r="I155" i="11"/>
  <c r="I156" i="11" s="1"/>
  <c r="K155" i="11"/>
  <c r="K156" i="11" s="1"/>
  <c r="M155" i="11"/>
  <c r="M156" i="11" s="1"/>
  <c r="O155" i="11"/>
  <c r="O156" i="11" s="1"/>
  <c r="Q155" i="11"/>
  <c r="Q156" i="11" s="1"/>
  <c r="S155" i="11"/>
  <c r="S156" i="11" s="1"/>
  <c r="U155" i="11"/>
  <c r="U156" i="11" s="1"/>
  <c r="W155" i="11"/>
  <c r="W156" i="11" s="1"/>
  <c r="Y155" i="11"/>
  <c r="Y156" i="11" s="1"/>
  <c r="AA155" i="11"/>
  <c r="AA156" i="11" s="1"/>
  <c r="AC155" i="11"/>
  <c r="AC156" i="11" s="1"/>
  <c r="AE155" i="11"/>
  <c r="AE156" i="11" s="1"/>
  <c r="AG155" i="11"/>
  <c r="AG156" i="11" s="1"/>
  <c r="AI155" i="11"/>
  <c r="AI156" i="11" s="1"/>
  <c r="AK155" i="11"/>
  <c r="AK156" i="11" s="1"/>
  <c r="AM155" i="11"/>
  <c r="AM156" i="11" s="1"/>
  <c r="AO155" i="11"/>
  <c r="AO156" i="11" s="1"/>
  <c r="AQ155" i="11"/>
  <c r="AQ156" i="11" s="1"/>
  <c r="AS155" i="11"/>
  <c r="AS156" i="11" s="1"/>
  <c r="AU155" i="11"/>
  <c r="AU156" i="11" s="1"/>
  <c r="BP61" i="11" l="1"/>
  <c r="BP60" i="11"/>
  <c r="BP59" i="11"/>
  <c r="BP58" i="11"/>
  <c r="BP57" i="11"/>
  <c r="BP56" i="11"/>
  <c r="BP55" i="11"/>
  <c r="BP54" i="11"/>
  <c r="BP53" i="11"/>
  <c r="BP52" i="11"/>
  <c r="BP51" i="11"/>
  <c r="BP50" i="11"/>
  <c r="BP49" i="11"/>
  <c r="BP48" i="11"/>
  <c r="BP47" i="11"/>
  <c r="BP45" i="11"/>
  <c r="BP43" i="11"/>
  <c r="BP42" i="11"/>
  <c r="BP41" i="11"/>
  <c r="BP40" i="11"/>
  <c r="BP39" i="11"/>
  <c r="BP38" i="11"/>
  <c r="BP37" i="11"/>
  <c r="BP36" i="11"/>
  <c r="BP35" i="11"/>
  <c r="BP34" i="11"/>
  <c r="BP33" i="11"/>
  <c r="BP32" i="11"/>
  <c r="BP31" i="11"/>
  <c r="BP16" i="11"/>
  <c r="BP15" i="11"/>
  <c r="BP105" i="11"/>
  <c r="BP29" i="11"/>
  <c r="BP137" i="11"/>
  <c r="BP110" i="11"/>
  <c r="BP109" i="11"/>
  <c r="BP108" i="11"/>
  <c r="BP107" i="11"/>
  <c r="BP106" i="11"/>
  <c r="BP104" i="11"/>
  <c r="BP103" i="11"/>
  <c r="BP102" i="11"/>
  <c r="BP99" i="11"/>
  <c r="BP98" i="11"/>
  <c r="BP97" i="11"/>
  <c r="BP96" i="11"/>
  <c r="BP95" i="11"/>
  <c r="BP94" i="11"/>
  <c r="BP93" i="11"/>
  <c r="BP92" i="11"/>
  <c r="BP91" i="11"/>
  <c r="BP30" i="11"/>
  <c r="BP90" i="11"/>
  <c r="BP89" i="11"/>
  <c r="BP88" i="11"/>
  <c r="BP87" i="11"/>
  <c r="BP86" i="11"/>
  <c r="BP85" i="11"/>
  <c r="BP84" i="11"/>
  <c r="BP83" i="11"/>
  <c r="BP82" i="11"/>
  <c r="BP81" i="11"/>
  <c r="BP80" i="11"/>
  <c r="BP79" i="11"/>
  <c r="BP78" i="11"/>
  <c r="BP77" i="11"/>
  <c r="BP76" i="11"/>
  <c r="BP75" i="11"/>
  <c r="BP74" i="11"/>
  <c r="BP73" i="11"/>
  <c r="BP72" i="11"/>
  <c r="BP71" i="11"/>
  <c r="BP70" i="11"/>
  <c r="BP69" i="11"/>
  <c r="BP68" i="11"/>
  <c r="BP67" i="11"/>
  <c r="BP66" i="11"/>
  <c r="BP65" i="11"/>
  <c r="BP63" i="11"/>
  <c r="BP62" i="11"/>
  <c r="AW149" i="11"/>
  <c r="AW141" i="11"/>
  <c r="AW142" i="11"/>
  <c r="AW148" i="11"/>
  <c r="AW151" i="11"/>
  <c r="AW143" i="11"/>
  <c r="AW145" i="11"/>
  <c r="AW144" i="11"/>
  <c r="AW146" i="11"/>
  <c r="AW140" i="11"/>
  <c r="AW150" i="11"/>
  <c r="AW153" i="11"/>
  <c r="AW154" i="11"/>
  <c r="BP28" i="11"/>
  <c r="BP27" i="11"/>
  <c r="BP26" i="11"/>
  <c r="BP25" i="11"/>
  <c r="BP24" i="11"/>
  <c r="BP23" i="11"/>
  <c r="BP22" i="11"/>
  <c r="BP21" i="11"/>
  <c r="BP20" i="11"/>
  <c r="BP19" i="11"/>
  <c r="BP18" i="11"/>
  <c r="BP17" i="11"/>
  <c r="BP123" i="11"/>
  <c r="BP127" i="11"/>
  <c r="BP124" i="11"/>
  <c r="BP128" i="11"/>
  <c r="BP122" i="11"/>
  <c r="BP120" i="11"/>
  <c r="BP116" i="11"/>
  <c r="BP114" i="11"/>
  <c r="BP125" i="11"/>
  <c r="BP129" i="11"/>
  <c r="BP126" i="11"/>
  <c r="BP121" i="11"/>
  <c r="BP118" i="11"/>
  <c r="BP119" i="11"/>
  <c r="BP117" i="11"/>
  <c r="BP115" i="11"/>
  <c r="BP113" i="11"/>
  <c r="FB112" i="11"/>
  <c r="FA137" i="11"/>
  <c r="FB137" i="11"/>
  <c r="FA112" i="11"/>
  <c r="FA111" i="11"/>
  <c r="FA110" i="11"/>
  <c r="FB111" i="11"/>
  <c r="FB110" i="11"/>
  <c r="FB109" i="11"/>
  <c r="FB108" i="11"/>
  <c r="FB107" i="11"/>
  <c r="FB106" i="11"/>
  <c r="FB105" i="11"/>
  <c r="FB104" i="11"/>
  <c r="FA103" i="11"/>
  <c r="FB102" i="11"/>
  <c r="FA101" i="11"/>
  <c r="FB100" i="11"/>
  <c r="FA99" i="11"/>
  <c r="FB98" i="11"/>
  <c r="FA109" i="11"/>
  <c r="FA108" i="11"/>
  <c r="FA107" i="11"/>
  <c r="FA106" i="11"/>
  <c r="FA105" i="11"/>
  <c r="FA104" i="11"/>
  <c r="FB103" i="11"/>
  <c r="FA102" i="11"/>
  <c r="FB101" i="11"/>
  <c r="FA100" i="11"/>
  <c r="FB99" i="11"/>
  <c r="FA98" i="11"/>
  <c r="FB97" i="11"/>
  <c r="FA96" i="11"/>
  <c r="FB95" i="11"/>
  <c r="FA94" i="11"/>
  <c r="FB93" i="11"/>
  <c r="FA92" i="11"/>
  <c r="FB91" i="11"/>
  <c r="FA90" i="11"/>
  <c r="FA89" i="11"/>
  <c r="FB89" i="11"/>
  <c r="FB88" i="11"/>
  <c r="FB87" i="11"/>
  <c r="FB86" i="11"/>
  <c r="FB85" i="11"/>
  <c r="FB84" i="11"/>
  <c r="FB83" i="11"/>
  <c r="FB82" i="11"/>
  <c r="FB81" i="11"/>
  <c r="FB80" i="11"/>
  <c r="FB79" i="11"/>
  <c r="FB78" i="11"/>
  <c r="FB77" i="11"/>
  <c r="FB76" i="11"/>
  <c r="FB75" i="11"/>
  <c r="FB74" i="11"/>
  <c r="FB73" i="11"/>
  <c r="FB72" i="11"/>
  <c r="FB71" i="11"/>
  <c r="FB70" i="11"/>
  <c r="FB69" i="11"/>
  <c r="FB68" i="11"/>
  <c r="FA67" i="11"/>
  <c r="FB66" i="11"/>
  <c r="FA65" i="11"/>
  <c r="FB64" i="11"/>
  <c r="FA63" i="11"/>
  <c r="FB62" i="11"/>
  <c r="FA61" i="11"/>
  <c r="FA60" i="11"/>
  <c r="FA59" i="11"/>
  <c r="FA58" i="11"/>
  <c r="FA57" i="11"/>
  <c r="FA56" i="11"/>
  <c r="FA55" i="11"/>
  <c r="FA54" i="11"/>
  <c r="FA53" i="11"/>
  <c r="FA52" i="11"/>
  <c r="FA51" i="11"/>
  <c r="FA50" i="11"/>
  <c r="FA49" i="11"/>
  <c r="FA48" i="11"/>
  <c r="FA47" i="11"/>
  <c r="FB46" i="11"/>
  <c r="FA45" i="11"/>
  <c r="FB44" i="11"/>
  <c r="FA43" i="11"/>
  <c r="FB42" i="11"/>
  <c r="FA41" i="11"/>
  <c r="FB40" i="11"/>
  <c r="FA39" i="11"/>
  <c r="FB38" i="11"/>
  <c r="FA37" i="11"/>
  <c r="FB36" i="11"/>
  <c r="FA35" i="11"/>
  <c r="FB34" i="11"/>
  <c r="FA33" i="11"/>
  <c r="FB32" i="11"/>
  <c r="FA31" i="11"/>
  <c r="FB30" i="11"/>
  <c r="FB29" i="11"/>
  <c r="FA28" i="11"/>
  <c r="FA27" i="11"/>
  <c r="FA26" i="11"/>
  <c r="FA25" i="11"/>
  <c r="FA24" i="11"/>
  <c r="FA23" i="11"/>
  <c r="FA22" i="11"/>
  <c r="FA21" i="11"/>
  <c r="FA20" i="11"/>
  <c r="FA19" i="11"/>
  <c r="FA18" i="11"/>
  <c r="FA17" i="11"/>
  <c r="FA16" i="11"/>
  <c r="FA15" i="11"/>
  <c r="FA14" i="11"/>
  <c r="FA97" i="11"/>
  <c r="FB96" i="11"/>
  <c r="FA95" i="11"/>
  <c r="FB94" i="11"/>
  <c r="FA93" i="11"/>
  <c r="FB92" i="11"/>
  <c r="FA91" i="11"/>
  <c r="FB90" i="11"/>
  <c r="FA88" i="11"/>
  <c r="FA87" i="11"/>
  <c r="FA86" i="11"/>
  <c r="FA85" i="11"/>
  <c r="FA84" i="11"/>
  <c r="FA83" i="11"/>
  <c r="FA82" i="11"/>
  <c r="FA81" i="11"/>
  <c r="FA80" i="11"/>
  <c r="FA79" i="11"/>
  <c r="FA78" i="11"/>
  <c r="FA77" i="11"/>
  <c r="FA76" i="11"/>
  <c r="FA75" i="11"/>
  <c r="FA74" i="11"/>
  <c r="FA73" i="11"/>
  <c r="FA72" i="11"/>
  <c r="FA71" i="11"/>
  <c r="FA70" i="11"/>
  <c r="FA69" i="11"/>
  <c r="FA68" i="11"/>
  <c r="FB67" i="11"/>
  <c r="FA66" i="11"/>
  <c r="FB65" i="11"/>
  <c r="FA64" i="11"/>
  <c r="FB63" i="11"/>
  <c r="FA62" i="11"/>
  <c r="FB61" i="11"/>
  <c r="FB60" i="11"/>
  <c r="FB59" i="11"/>
  <c r="FB58" i="11"/>
  <c r="FB57" i="11"/>
  <c r="FB56" i="11"/>
  <c r="FB55" i="11"/>
  <c r="FB54" i="11"/>
  <c r="FB53" i="11"/>
  <c r="FB52" i="11"/>
  <c r="FB51" i="11"/>
  <c r="FB50" i="11"/>
  <c r="FB49" i="11"/>
  <c r="FB48" i="11"/>
  <c r="FB47" i="11"/>
  <c r="FA46" i="11"/>
  <c r="FB45" i="11"/>
  <c r="FA44" i="11"/>
  <c r="FB43" i="11"/>
  <c r="FA42" i="11"/>
  <c r="FB41" i="11"/>
  <c r="FA40" i="11"/>
  <c r="FB39" i="11"/>
  <c r="FA38" i="11"/>
  <c r="FB37" i="11"/>
  <c r="FA36" i="11"/>
  <c r="FB35" i="11"/>
  <c r="FA34" i="11"/>
  <c r="FB33" i="11"/>
  <c r="FA32" i="11"/>
  <c r="FB31" i="11"/>
  <c r="FA30" i="11"/>
  <c r="FA29" i="11"/>
  <c r="FB28" i="11"/>
  <c r="FB27" i="11"/>
  <c r="FB26" i="11"/>
  <c r="FB25" i="11"/>
  <c r="FB24" i="11"/>
  <c r="FB23" i="11"/>
  <c r="FB22" i="11"/>
  <c r="FB21" i="11"/>
  <c r="FB20" i="11"/>
  <c r="FB19" i="11"/>
  <c r="FB18" i="11"/>
  <c r="FB17" i="11"/>
  <c r="FB16" i="11"/>
  <c r="FB15" i="11"/>
  <c r="FB14" i="11"/>
  <c r="AV155" i="11"/>
  <c r="BQ138" i="11"/>
  <c r="BR14" i="11"/>
  <c r="BQ13" i="11"/>
  <c r="G156" i="11"/>
  <c r="AV158" i="11"/>
  <c r="AV160" i="11" s="1"/>
  <c r="AW139" i="11"/>
  <c r="AV157" i="11"/>
  <c r="BO138" i="11"/>
  <c r="BO140" i="11" s="1"/>
  <c r="BP14" i="11"/>
  <c r="AW157" i="11" l="1"/>
  <c r="BP138" i="11"/>
  <c r="AW155" i="11" s="1"/>
  <c r="BR138" i="11"/>
  <c r="FC14" i="11"/>
</calcChain>
</file>

<file path=xl/sharedStrings.xml><?xml version="1.0" encoding="utf-8"?>
<sst xmlns="http://schemas.openxmlformats.org/spreadsheetml/2006/main" count="6298" uniqueCount="169">
  <si>
    <t xml:space="preserve">Wages paid for the month of </t>
  </si>
  <si>
    <t>Year</t>
  </si>
  <si>
    <t>FORM-XVI</t>
  </si>
  <si>
    <t xml:space="preserve">[See rule 78(1) (a) (i)] </t>
  </si>
  <si>
    <t xml:space="preserve">Name and address of Establishment in/under which contract is carried on </t>
  </si>
  <si>
    <t xml:space="preserve"> </t>
  </si>
  <si>
    <t>EMP.ID</t>
  </si>
  <si>
    <t>NAME OF EMPLOYEE</t>
  </si>
  <si>
    <t>Designation</t>
  </si>
  <si>
    <t>Category</t>
  </si>
  <si>
    <t>M</t>
  </si>
  <si>
    <t>E</t>
  </si>
  <si>
    <t>N</t>
  </si>
  <si>
    <t>G</t>
  </si>
  <si>
    <t>M+E</t>
  </si>
  <si>
    <t>E+N</t>
  </si>
  <si>
    <t>N+M</t>
  </si>
  <si>
    <t>M+N</t>
  </si>
  <si>
    <t>M+G</t>
  </si>
  <si>
    <t>G+E</t>
  </si>
  <si>
    <t>G+N</t>
  </si>
  <si>
    <t>M+H</t>
  </si>
  <si>
    <t>N/O</t>
  </si>
  <si>
    <t>NH</t>
  </si>
  <si>
    <t>NH 2</t>
  </si>
  <si>
    <t>W/O OT</t>
  </si>
  <si>
    <t>W/O</t>
  </si>
  <si>
    <t>A</t>
  </si>
  <si>
    <t>Total Prsent</t>
  </si>
  <si>
    <t>Total Month days</t>
  </si>
  <si>
    <t xml:space="preserve">Total Double </t>
  </si>
  <si>
    <t>OT Hours</t>
  </si>
  <si>
    <t xml:space="preserve">Remarks </t>
  </si>
  <si>
    <t>7 Days Weekly OFF Compliance</t>
  </si>
  <si>
    <t>10 Days Working Compliance</t>
  </si>
  <si>
    <t>Ovetime Compliane</t>
  </si>
  <si>
    <t>Total</t>
  </si>
  <si>
    <t>ChecK</t>
  </si>
  <si>
    <t>Overtime</t>
  </si>
  <si>
    <t>ABHISHEK GUPTA</t>
  </si>
  <si>
    <t>ABHISHEK KUMAR</t>
  </si>
  <si>
    <t>AAKASH KUMAR</t>
  </si>
  <si>
    <t>ASHA</t>
  </si>
  <si>
    <t>VIMLESH KUMAR</t>
  </si>
  <si>
    <t xml:space="preserve">BASANT KUMAR </t>
  </si>
  <si>
    <t>INDRAJEET</t>
  </si>
  <si>
    <t>DHARMENDER KUMAR</t>
  </si>
  <si>
    <t>DEEPAK SHARMA</t>
  </si>
  <si>
    <t>DEVNATH LAL</t>
  </si>
  <si>
    <t>GOPAL SINGH</t>
  </si>
  <si>
    <t>GOPAL JI MISHRA</t>
  </si>
  <si>
    <t>JITENDAR GAUTAM</t>
  </si>
  <si>
    <t>JITENDER KUMAR SINGH</t>
  </si>
  <si>
    <t>KRISHNA MOHAN JHA</t>
  </si>
  <si>
    <t>LOVE KUMAR BAJAJ</t>
  </si>
  <si>
    <t>LALITA DEVI</t>
  </si>
  <si>
    <t>MOHIT KUMAR</t>
  </si>
  <si>
    <t>MEERA</t>
  </si>
  <si>
    <t>MAMTA SINGH</t>
  </si>
  <si>
    <t>MANISH RANJAN</t>
  </si>
  <si>
    <t>MOHAMMAD SAKIR</t>
  </si>
  <si>
    <t>NARENDER KUMAR</t>
  </si>
  <si>
    <t>PRAVEEN KUMAR</t>
  </si>
  <si>
    <t>PRAVESH KUMAR</t>
  </si>
  <si>
    <t>PARWATI WALDIA</t>
  </si>
  <si>
    <t>PRAKASH SATI</t>
  </si>
  <si>
    <t>PRITHVI SINGH</t>
  </si>
  <si>
    <t>RAM KISHOR</t>
  </si>
  <si>
    <t>RAJ BAHADUR</t>
  </si>
  <si>
    <t>SAURABH KUMAR</t>
  </si>
  <si>
    <t>SARVESH KUMAR</t>
  </si>
  <si>
    <t>SUBHASH</t>
  </si>
  <si>
    <t>SATYENDER TIWARI</t>
  </si>
  <si>
    <t>SIPAHI LAL</t>
  </si>
  <si>
    <t>SANJAY KUMAR SINGH</t>
  </si>
  <si>
    <t>SANJEEV KUMAR</t>
  </si>
  <si>
    <t>MOHD SHAHID</t>
  </si>
  <si>
    <t>SANT KUMAR SINGH</t>
  </si>
  <si>
    <t>SEEMA YADAV</t>
  </si>
  <si>
    <t>USHA BAUDH</t>
  </si>
  <si>
    <t>VIMAL SINGH CHAUHAN</t>
  </si>
  <si>
    <t>VIMAL KUMAR</t>
  </si>
  <si>
    <t>YASHPAL SINGH</t>
  </si>
  <si>
    <t>SHIVANI DEVI</t>
  </si>
  <si>
    <t>DEEPAK</t>
  </si>
  <si>
    <t>JUGENDRA SINGH</t>
  </si>
  <si>
    <t>SANJEET KUMAR SINGH</t>
  </si>
  <si>
    <t>SANJIV PANWAR</t>
  </si>
  <si>
    <t>SOMIN ALI</t>
  </si>
  <si>
    <t>NAVEEN KUMAR JHA</t>
  </si>
  <si>
    <t>RAJENDER SINGH</t>
  </si>
  <si>
    <t>NISHANT</t>
  </si>
  <si>
    <t>MONU</t>
  </si>
  <si>
    <t>LOKENDER KASANA</t>
  </si>
  <si>
    <t>NIRAJ KUMAR</t>
  </si>
  <si>
    <t>LOKESH</t>
  </si>
  <si>
    <t>ARVIND MISHRA</t>
  </si>
  <si>
    <t>AYUSH GUJJAR</t>
  </si>
  <si>
    <t>AJAY CHAUHAN</t>
  </si>
  <si>
    <t>SANTOSH KUMAR MAHTO</t>
  </si>
  <si>
    <t>GOVIND</t>
  </si>
  <si>
    <t>PULKIT</t>
  </si>
  <si>
    <t>SATISH KUMAR</t>
  </si>
  <si>
    <t>NANDNI KUMARI</t>
  </si>
  <si>
    <t>PUSHPENDER BANSAL</t>
  </si>
  <si>
    <t>SONIA SAINI</t>
  </si>
  <si>
    <t>SUJEET KUMAR</t>
  </si>
  <si>
    <t>RAHUL SINHA</t>
  </si>
  <si>
    <t>ATUL KUMAR</t>
  </si>
  <si>
    <t>RAUNAK KUMAR SINGH</t>
  </si>
  <si>
    <t>RAMAN KUMAR</t>
  </si>
  <si>
    <t>VAJID ALI</t>
  </si>
  <si>
    <t>RAJANI PATAWAL</t>
  </si>
  <si>
    <t>ARUN PANDEY</t>
  </si>
  <si>
    <t>VINOD KUMAR</t>
  </si>
  <si>
    <t>MAHBOOB MALIK</t>
  </si>
  <si>
    <t>KHALILE</t>
  </si>
  <si>
    <t>TEJ NARAYAN SINGH</t>
  </si>
  <si>
    <t>PRADEEP KUMAR</t>
  </si>
  <si>
    <t>AMIT KUMAR</t>
  </si>
  <si>
    <t>RAGINI SAXENA</t>
  </si>
  <si>
    <t>SACHIN KUMAR</t>
  </si>
  <si>
    <t>ANUJ GIRI</t>
  </si>
  <si>
    <t>NAVEEN</t>
  </si>
  <si>
    <t>AVESH</t>
  </si>
  <si>
    <t>MANISH</t>
  </si>
  <si>
    <t>AMARNATH</t>
  </si>
  <si>
    <t>PUNYA DEV SINGH</t>
  </si>
  <si>
    <t xml:space="preserve">MANGLESHWAR </t>
  </si>
  <si>
    <t>ROSHAN LAL</t>
  </si>
  <si>
    <t>K M RAMESH</t>
  </si>
  <si>
    <t>DINESH KUMAR</t>
  </si>
  <si>
    <t>ANKIT BHADAURIYA</t>
  </si>
  <si>
    <t>SHOBHIT KUMAR TIWARI</t>
  </si>
  <si>
    <t>SHUBHAM</t>
  </si>
  <si>
    <t>SG</t>
  </si>
  <si>
    <t>LSG</t>
  </si>
  <si>
    <t>SANDEEP</t>
  </si>
  <si>
    <t>ABHISHEK</t>
  </si>
  <si>
    <t>GAURAV</t>
  </si>
  <si>
    <t>SANJAY</t>
  </si>
  <si>
    <t>UMESH KUMAR</t>
  </si>
  <si>
    <t>GANPAL</t>
  </si>
  <si>
    <t xml:space="preserve">AS PER ATTENDACNE </t>
  </si>
  <si>
    <t>AS PER DEPLOYEMNT SHEET</t>
  </si>
  <si>
    <t>Name and address of the Contractor  SNG Security Services Pvt.Ltd.</t>
  </si>
  <si>
    <t>Name and address of Principal Employer  SNG House,D-36,Building No-605,100 Foot Road,Chattarpur,New Delhi-110074</t>
  </si>
  <si>
    <t>MOHIT</t>
  </si>
  <si>
    <t>MINTU</t>
  </si>
  <si>
    <t>BABY</t>
  </si>
  <si>
    <t>AJAY</t>
  </si>
  <si>
    <t>SHANKAR SHARAN PRASAD</t>
  </si>
  <si>
    <t>AMAR DUTT</t>
  </si>
  <si>
    <t>MEHTAB ALI</t>
  </si>
  <si>
    <t>MANISH KUMR JHA</t>
  </si>
  <si>
    <t>`</t>
  </si>
  <si>
    <t>VISHAL</t>
  </si>
  <si>
    <t>BRIJSH</t>
  </si>
  <si>
    <t>PRADEEP</t>
  </si>
  <si>
    <t>NADEEM</t>
  </si>
  <si>
    <t>Wage Period: APRIL 2023</t>
  </si>
  <si>
    <t>VIPIN JHA</t>
  </si>
  <si>
    <t>REM</t>
  </si>
  <si>
    <t>GOURAV SHARMA</t>
  </si>
  <si>
    <t>CHHATHLLAL SAH</t>
  </si>
  <si>
    <t>BALJIT SINGH</t>
  </si>
  <si>
    <t>SUHAIL</t>
  </si>
  <si>
    <t>ANKUR VARMA</t>
  </si>
  <si>
    <t>PANKAJ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</si>
</sst>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"/>
    <numFmt numFmtId="167" formatCode="###0;#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Arial"/>
      <family val="2"/>
    </font>
    <font>
      <sz val="10.5"/>
      <color rgb="FF33CCCC"/>
      <name val="Calibri"/>
      <family val="2"/>
      <scheme val="minor"/>
    </font>
    <font>
      <sz val="12"/>
      <name val="Cambria"/>
      <family val="1"/>
    </font>
    <font>
      <sz val="12"/>
      <name val="Cambria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2"/>
      <color rgb="FFFF0000"/>
      <name val="Cambria"/>
      <family val="2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191">
    <xf numFmtId="0" fontId="0" fillId="0" borderId="0" xfId="0"/>
    <xf numFmtId="0" fontId="3" fillId="0" borderId="0" xfId="2" applyFont="1" applyProtection="1"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2" xfId="2" applyFont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3" xfId="2" applyFont="1" applyBorder="1" applyAlignment="1" applyProtection="1">
      <alignment horizontal="center"/>
      <protection locked="0"/>
    </xf>
    <xf numFmtId="0" fontId="3" fillId="0" borderId="4" xfId="2" applyFont="1" applyBorder="1" applyProtection="1">
      <protection locked="0"/>
    </xf>
    <xf numFmtId="0" fontId="3" fillId="0" borderId="5" xfId="2" applyFont="1" applyBorder="1" applyProtection="1">
      <protection locked="0"/>
    </xf>
    <xf numFmtId="0" fontId="3" fillId="0" borderId="6" xfId="2" applyFont="1" applyBorder="1" applyProtection="1">
      <protection locked="0"/>
    </xf>
    <xf numFmtId="0" fontId="5" fillId="0" borderId="0" xfId="3" applyFont="1" applyProtection="1"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5" xfId="3" applyFont="1" applyBorder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horizontal="left"/>
      <protection locked="0"/>
    </xf>
    <xf numFmtId="0" fontId="5" fillId="0" borderId="0" xfId="3" applyFont="1" applyAlignment="1" applyProtection="1">
      <alignment horizontal="left"/>
      <protection locked="0"/>
    </xf>
    <xf numFmtId="0" fontId="3" fillId="2" borderId="7" xfId="2" applyFont="1" applyFill="1" applyBorder="1" applyAlignment="1" applyProtection="1">
      <alignment horizontal="center" vertical="center" textRotation="90"/>
      <protection locked="0"/>
    </xf>
    <xf numFmtId="0" fontId="3" fillId="2" borderId="8" xfId="2" applyFont="1" applyFill="1" applyBorder="1" applyAlignment="1" applyProtection="1">
      <alignment horizontal="center" vertical="center" wrapText="1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164" fontId="3" fillId="2" borderId="8" xfId="2" applyNumberFormat="1" applyFont="1" applyFill="1" applyBorder="1" applyAlignment="1" applyProtection="1">
      <alignment horizontal="center" vertical="center" textRotation="90"/>
      <protection hidden="1"/>
    </xf>
    <xf numFmtId="164" fontId="3" fillId="2" borderId="8" xfId="2" applyNumberFormat="1" applyFont="1" applyFill="1" applyBorder="1" applyAlignment="1" applyProtection="1">
      <alignment horizontal="center" vertical="center" textRotation="90"/>
      <protection locked="0"/>
    </xf>
    <xf numFmtId="0" fontId="3" fillId="2" borderId="8" xfId="2" applyFont="1" applyFill="1" applyBorder="1" applyAlignment="1" applyProtection="1">
      <alignment horizontal="center" vertical="center" textRotation="90"/>
      <protection locked="0"/>
    </xf>
    <xf numFmtId="0" fontId="3" fillId="2" borderId="9" xfId="2" applyFont="1" applyFill="1" applyBorder="1" applyAlignment="1" applyProtection="1">
      <alignment horizontal="center" vertical="center" textRotation="90"/>
      <protection locked="0"/>
    </xf>
    <xf numFmtId="164" fontId="3" fillId="0" borderId="10" xfId="2" applyNumberFormat="1" applyFont="1" applyBorder="1" applyAlignment="1" applyProtection="1">
      <alignment horizontal="center" vertical="center" textRotation="90"/>
      <protection hidden="1"/>
    </xf>
    <xf numFmtId="164" fontId="3" fillId="0" borderId="11" xfId="2" applyNumberFormat="1" applyFont="1" applyBorder="1" applyAlignment="1" applyProtection="1">
      <alignment horizontal="center" vertical="center" textRotation="90"/>
      <protection locked="0"/>
    </xf>
    <xf numFmtId="164" fontId="3" fillId="0" borderId="12" xfId="2" applyNumberFormat="1" applyFont="1" applyBorder="1" applyAlignment="1" applyProtection="1">
      <alignment horizontal="center" vertical="center" textRotation="90"/>
      <protection hidden="1"/>
    </xf>
    <xf numFmtId="164" fontId="3" fillId="0" borderId="13" xfId="2" applyNumberFormat="1" applyFont="1" applyBorder="1" applyAlignment="1" applyProtection="1">
      <alignment horizontal="center" vertical="center" textRotation="90"/>
      <protection hidden="1"/>
    </xf>
    <xf numFmtId="0" fontId="6" fillId="2" borderId="14" xfId="2" applyFont="1" applyFill="1" applyBorder="1" applyAlignment="1" applyProtection="1">
      <alignment horizontal="center" vertical="center" textRotation="90" wrapText="1"/>
      <protection locked="0"/>
    </xf>
    <xf numFmtId="0" fontId="3" fillId="0" borderId="15" xfId="2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vertical="center"/>
      <protection hidden="1"/>
    </xf>
    <xf numFmtId="164" fontId="3" fillId="0" borderId="16" xfId="2" applyNumberFormat="1" applyFont="1" applyBorder="1" applyAlignment="1" applyProtection="1">
      <alignment horizontal="center" textRotation="90"/>
      <protection locked="0"/>
    </xf>
    <xf numFmtId="165" fontId="3" fillId="0" borderId="16" xfId="1" applyNumberFormat="1" applyFont="1" applyFill="1" applyBorder="1" applyAlignment="1" applyProtection="1">
      <alignment horizontal="center" vertical="center"/>
      <protection locked="0"/>
    </xf>
    <xf numFmtId="1" fontId="3" fillId="0" borderId="16" xfId="2" applyNumberFormat="1" applyFont="1" applyBorder="1" applyAlignment="1" applyProtection="1">
      <alignment horizontal="center" vertical="center"/>
      <protection hidden="1"/>
    </xf>
    <xf numFmtId="1" fontId="3" fillId="0" borderId="16" xfId="2" applyNumberFormat="1" applyFont="1" applyBorder="1" applyAlignment="1" applyProtection="1">
      <alignment horizontal="center" vertical="center"/>
      <protection locked="0"/>
    </xf>
    <xf numFmtId="0" fontId="3" fillId="0" borderId="17" xfId="2" applyFont="1" applyBorder="1" applyProtection="1">
      <protection locked="0"/>
    </xf>
    <xf numFmtId="0" fontId="3" fillId="0" borderId="18" xfId="2" applyFont="1" applyBorder="1" applyProtection="1">
      <protection locked="0"/>
    </xf>
    <xf numFmtId="0" fontId="3" fillId="0" borderId="1" xfId="2" applyFont="1" applyBorder="1" applyProtection="1">
      <protection locked="0"/>
    </xf>
    <xf numFmtId="0" fontId="3" fillId="0" borderId="19" xfId="2" applyFont="1" applyBorder="1" applyProtection="1">
      <protection locked="0"/>
    </xf>
    <xf numFmtId="0" fontId="3" fillId="0" borderId="14" xfId="2" applyFont="1" applyBorder="1" applyProtection="1">
      <protection locked="0"/>
    </xf>
    <xf numFmtId="43" fontId="3" fillId="0" borderId="21" xfId="1" applyFont="1" applyFill="1" applyBorder="1" applyAlignment="1" applyProtection="1">
      <alignment horizontal="center"/>
      <protection hidden="1"/>
    </xf>
    <xf numFmtId="0" fontId="3" fillId="0" borderId="21" xfId="2" applyFont="1" applyBorder="1" applyAlignment="1" applyProtection="1">
      <alignment horizontal="center"/>
      <protection locked="0"/>
    </xf>
    <xf numFmtId="0" fontId="3" fillId="0" borderId="21" xfId="2" applyFont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  <protection hidden="1"/>
    </xf>
    <xf numFmtId="1" fontId="3" fillId="0" borderId="21" xfId="2" applyNumberFormat="1" applyFont="1" applyBorder="1" applyAlignment="1" applyProtection="1">
      <alignment horizontal="center" vertical="center"/>
      <protection hidden="1"/>
    </xf>
    <xf numFmtId="1" fontId="3" fillId="0" borderId="21" xfId="2" applyNumberFormat="1" applyFont="1" applyBorder="1" applyProtection="1">
      <protection hidden="1"/>
    </xf>
    <xf numFmtId="0" fontId="3" fillId="0" borderId="21" xfId="2" applyFont="1" applyBorder="1" applyAlignment="1" applyProtection="1">
      <alignment horizontal="center"/>
      <protection hidden="1"/>
    </xf>
    <xf numFmtId="0" fontId="3" fillId="0" borderId="22" xfId="2" applyFont="1" applyBorder="1" applyProtection="1">
      <protection locked="0"/>
    </xf>
    <xf numFmtId="0" fontId="3" fillId="0" borderId="18" xfId="2" applyFont="1" applyBorder="1" applyProtection="1">
      <protection hidden="1"/>
    </xf>
    <xf numFmtId="0" fontId="3" fillId="0" borderId="1" xfId="2" applyFont="1" applyBorder="1" applyProtection="1">
      <protection hidden="1"/>
    </xf>
    <xf numFmtId="0" fontId="3" fillId="0" borderId="19" xfId="2" applyFont="1" applyBorder="1" applyProtection="1">
      <protection hidden="1"/>
    </xf>
    <xf numFmtId="0" fontId="3" fillId="0" borderId="14" xfId="2" applyFont="1" applyBorder="1" applyProtection="1">
      <protection hidden="1"/>
    </xf>
    <xf numFmtId="0" fontId="3" fillId="0" borderId="20" xfId="2" applyFont="1" applyBorder="1" applyAlignment="1" applyProtection="1">
      <alignment horizontal="center" vertical="center"/>
      <protection hidden="1"/>
    </xf>
    <xf numFmtId="0" fontId="3" fillId="0" borderId="23" xfId="2" applyFont="1" applyBorder="1" applyAlignment="1" applyProtection="1">
      <alignment horizontal="center" vertical="center"/>
      <protection locked="0"/>
    </xf>
    <xf numFmtId="15" fontId="3" fillId="0" borderId="23" xfId="2" applyNumberFormat="1" applyFont="1" applyBorder="1" applyAlignment="1" applyProtection="1">
      <alignment horizontal="center"/>
      <protection locked="0"/>
    </xf>
    <xf numFmtId="0" fontId="3" fillId="0" borderId="24" xfId="2" applyFont="1" applyBorder="1" applyAlignment="1" applyProtection="1">
      <alignment horizontal="center" vertical="center"/>
      <protection hidden="1"/>
    </xf>
    <xf numFmtId="0" fontId="3" fillId="0" borderId="24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Protection="1">
      <protection locked="0"/>
    </xf>
    <xf numFmtId="0" fontId="3" fillId="0" borderId="26" xfId="2" applyFont="1" applyBorder="1" applyProtection="1">
      <protection hidden="1"/>
    </xf>
    <xf numFmtId="0" fontId="3" fillId="0" borderId="27" xfId="2" applyFont="1" applyBorder="1" applyProtection="1">
      <protection hidden="1"/>
    </xf>
    <xf numFmtId="0" fontId="3" fillId="0" borderId="28" xfId="2" applyFont="1" applyBorder="1" applyProtection="1">
      <protection hidden="1"/>
    </xf>
    <xf numFmtId="0" fontId="3" fillId="0" borderId="0" xfId="2" applyFont="1" applyAlignment="1" applyProtection="1">
      <alignment horizontal="center" vertical="center"/>
      <protection locked="0"/>
    </xf>
    <xf numFmtId="1" fontId="6" fillId="0" borderId="1" xfId="2" applyNumberFormat="1" applyFont="1" applyBorder="1" applyProtection="1">
      <protection hidden="1"/>
    </xf>
    <xf numFmtId="0" fontId="6" fillId="0" borderId="0" xfId="6" applyFont="1" applyAlignment="1" applyProtection="1">
      <alignment horizontal="center" vertical="center"/>
      <protection locked="0"/>
    </xf>
    <xf numFmtId="164" fontId="3" fillId="0" borderId="0" xfId="6" applyNumberFormat="1" applyFont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hidden="1"/>
    </xf>
    <xf numFmtId="0" fontId="3" fillId="0" borderId="30" xfId="2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2" fontId="3" fillId="0" borderId="0" xfId="2" applyNumberFormat="1" applyFont="1" applyAlignment="1" applyProtection="1">
      <alignment horizontal="center" vertical="center"/>
      <protection hidden="1"/>
    </xf>
    <xf numFmtId="2" fontId="3" fillId="0" borderId="0" xfId="2" applyNumberFormat="1" applyFont="1" applyAlignment="1" applyProtection="1">
      <alignment horizontal="center" vertical="center"/>
      <protection locked="0"/>
    </xf>
    <xf numFmtId="0" fontId="3" fillId="0" borderId="22" xfId="2" applyFont="1" applyBorder="1" applyAlignment="1" applyProtection="1">
      <alignment horizontal="center" vertical="center"/>
      <protection hidden="1"/>
    </xf>
    <xf numFmtId="1" fontId="3" fillId="0" borderId="0" xfId="2" applyNumberFormat="1" applyFont="1" applyAlignment="1" applyProtection="1">
      <alignment horizontal="center" vertical="center"/>
      <protection hidden="1"/>
    </xf>
    <xf numFmtId="166" fontId="3" fillId="0" borderId="0" xfId="2" applyNumberFormat="1" applyFont="1" applyAlignment="1" applyProtection="1">
      <alignment horizontal="center" vertical="center"/>
      <protection hidden="1"/>
    </xf>
    <xf numFmtId="166" fontId="3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3" fillId="0" borderId="0" xfId="2" applyFont="1" applyProtection="1">
      <protection hidden="1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31" xfId="2" applyFont="1" applyBorder="1" applyAlignment="1" applyProtection="1">
      <alignment horizontal="center" vertical="center"/>
      <protection hidden="1"/>
    </xf>
    <xf numFmtId="0" fontId="3" fillId="0" borderId="32" xfId="2" applyFont="1" applyBorder="1" applyAlignment="1" applyProtection="1">
      <alignment horizontal="center" vertical="center"/>
      <protection hidden="1"/>
    </xf>
    <xf numFmtId="0" fontId="8" fillId="0" borderId="0" xfId="2" applyFont="1" applyProtection="1">
      <protection locked="0"/>
    </xf>
    <xf numFmtId="0" fontId="8" fillId="0" borderId="34" xfId="2" applyFont="1" applyBorder="1" applyProtection="1">
      <protection hidden="1"/>
    </xf>
    <xf numFmtId="0" fontId="8" fillId="0" borderId="35" xfId="2" applyFont="1" applyBorder="1" applyProtection="1">
      <protection hidden="1"/>
    </xf>
    <xf numFmtId="0" fontId="8" fillId="0" borderId="0" xfId="2" applyFont="1" applyAlignment="1" applyProtection="1">
      <alignment horizontal="center"/>
      <protection locked="0"/>
    </xf>
    <xf numFmtId="166" fontId="3" fillId="0" borderId="33" xfId="2" applyNumberFormat="1" applyFont="1" applyBorder="1" applyProtection="1">
      <protection hidden="1"/>
    </xf>
    <xf numFmtId="166" fontId="3" fillId="0" borderId="34" xfId="2" applyNumberFormat="1" applyFont="1" applyBorder="1" applyProtection="1">
      <protection hidden="1"/>
    </xf>
    <xf numFmtId="166" fontId="3" fillId="0" borderId="35" xfId="2" applyNumberFormat="1" applyFont="1" applyBorder="1" applyProtection="1">
      <protection hidden="1"/>
    </xf>
    <xf numFmtId="0" fontId="9" fillId="0" borderId="37" xfId="0" applyFont="1" applyBorder="1" applyAlignment="1">
      <alignment horizontal="center" wrapText="1"/>
    </xf>
    <xf numFmtId="0" fontId="8" fillId="4" borderId="33" xfId="2" applyFont="1" applyFill="1" applyBorder="1" applyProtection="1">
      <protection hidden="1"/>
    </xf>
    <xf numFmtId="0" fontId="8" fillId="4" borderId="34" xfId="2" applyFont="1" applyFill="1" applyBorder="1" applyProtection="1">
      <protection hidden="1"/>
    </xf>
    <xf numFmtId="0" fontId="3" fillId="4" borderId="21" xfId="2" applyFont="1" applyFill="1" applyBorder="1" applyAlignment="1" applyProtection="1">
      <alignment horizontal="center" vertical="center"/>
      <protection locked="0"/>
    </xf>
    <xf numFmtId="0" fontId="3" fillId="4" borderId="21" xfId="2" applyFont="1" applyFill="1" applyBorder="1" applyAlignment="1" applyProtection="1">
      <alignment horizontal="center"/>
      <protection locked="0"/>
    </xf>
    <xf numFmtId="0" fontId="3" fillId="0" borderId="24" xfId="2" applyFont="1" applyBorder="1" applyAlignment="1" applyProtection="1">
      <alignment horizontal="center"/>
      <protection locked="0"/>
    </xf>
    <xf numFmtId="0" fontId="3" fillId="0" borderId="32" xfId="2" applyFont="1" applyBorder="1" applyProtection="1">
      <protection locked="0"/>
    </xf>
    <xf numFmtId="0" fontId="3" fillId="0" borderId="40" xfId="2" applyFont="1" applyBorder="1" applyProtection="1">
      <protection hidden="1"/>
    </xf>
    <xf numFmtId="0" fontId="3" fillId="0" borderId="39" xfId="2" applyFont="1" applyBorder="1" applyProtection="1">
      <protection hidden="1"/>
    </xf>
    <xf numFmtId="0" fontId="3" fillId="0" borderId="41" xfId="2" applyFont="1" applyBorder="1" applyProtection="1">
      <protection hidden="1"/>
    </xf>
    <xf numFmtId="43" fontId="3" fillId="0" borderId="42" xfId="1" applyFont="1" applyFill="1" applyBorder="1" applyAlignment="1" applyProtection="1">
      <alignment horizontal="center"/>
      <protection hidden="1"/>
    </xf>
    <xf numFmtId="43" fontId="3" fillId="0" borderId="43" xfId="1" applyFont="1" applyFill="1" applyBorder="1" applyAlignment="1" applyProtection="1">
      <alignment horizontal="center"/>
      <protection hidden="1"/>
    </xf>
    <xf numFmtId="43" fontId="3" fillId="0" borderId="44" xfId="1" applyFont="1" applyFill="1" applyBorder="1" applyAlignment="1" applyProtection="1">
      <alignment horizontal="center"/>
      <protection hidden="1"/>
    </xf>
    <xf numFmtId="0" fontId="5" fillId="0" borderId="1" xfId="2" applyFont="1" applyBorder="1" applyAlignment="1" applyProtection="1">
      <alignment horizontal="left" vertical="center"/>
      <protection locked="0"/>
    </xf>
    <xf numFmtId="1" fontId="3" fillId="0" borderId="0" xfId="2" applyNumberFormat="1" applyFont="1" applyProtection="1">
      <protection locked="0"/>
    </xf>
    <xf numFmtId="0" fontId="3" fillId="4" borderId="24" xfId="2" applyFont="1" applyFill="1" applyBorder="1" applyAlignment="1" applyProtection="1">
      <alignment horizontal="center"/>
      <protection locked="0"/>
    </xf>
    <xf numFmtId="0" fontId="13" fillId="0" borderId="0" xfId="2" applyFont="1" applyProtection="1">
      <protection locked="0"/>
    </xf>
    <xf numFmtId="0" fontId="13" fillId="0" borderId="20" xfId="2" applyFont="1" applyBorder="1" applyAlignment="1" applyProtection="1">
      <alignment horizontal="center" vertical="center"/>
      <protection hidden="1"/>
    </xf>
    <xf numFmtId="0" fontId="13" fillId="0" borderId="21" xfId="2" applyFont="1" applyBorder="1" applyAlignment="1" applyProtection="1">
      <alignment horizontal="center" vertical="center"/>
      <protection locked="0"/>
    </xf>
    <xf numFmtId="0" fontId="13" fillId="0" borderId="21" xfId="2" applyFont="1" applyBorder="1" applyAlignment="1" applyProtection="1">
      <alignment horizontal="center" vertical="center"/>
      <protection hidden="1"/>
    </xf>
    <xf numFmtId="1" fontId="13" fillId="0" borderId="21" xfId="2" applyNumberFormat="1" applyFont="1" applyBorder="1" applyAlignment="1" applyProtection="1">
      <alignment horizontal="center" vertical="center"/>
      <protection hidden="1"/>
    </xf>
    <xf numFmtId="1" fontId="13" fillId="0" borderId="21" xfId="2" applyNumberFormat="1" applyFont="1" applyBorder="1" applyProtection="1">
      <protection hidden="1"/>
    </xf>
    <xf numFmtId="0" fontId="11" fillId="0" borderId="36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3" fillId="5" borderId="0" xfId="2" applyFont="1" applyFill="1" applyProtection="1">
      <protection locked="0"/>
    </xf>
    <xf numFmtId="1" fontId="6" fillId="0" borderId="21" xfId="2" applyNumberFormat="1" applyFont="1" applyBorder="1" applyAlignment="1" applyProtection="1">
      <alignment horizontal="center" vertical="center"/>
      <protection hidden="1"/>
    </xf>
    <xf numFmtId="1" fontId="3" fillId="4" borderId="21" xfId="2" applyNumberFormat="1" applyFont="1" applyFill="1" applyBorder="1" applyAlignment="1" applyProtection="1">
      <alignment horizontal="center" vertical="center"/>
      <protection hidden="1"/>
    </xf>
    <xf numFmtId="0" fontId="11" fillId="0" borderId="37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0" borderId="3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3" fillId="4" borderId="21" xfId="2" applyNumberFormat="1" applyFont="1" applyFill="1" applyBorder="1" applyProtection="1">
      <protection hidden="1"/>
    </xf>
    <xf numFmtId="0" fontId="3" fillId="3" borderId="0" xfId="2" applyFont="1" applyFill="1" applyProtection="1">
      <protection locked="0"/>
    </xf>
    <xf numFmtId="0" fontId="3" fillId="3" borderId="3" xfId="2" applyFont="1" applyFill="1" applyBorder="1" applyProtection="1">
      <protection locked="0"/>
    </xf>
    <xf numFmtId="0" fontId="4" fillId="3" borderId="0" xfId="3" applyFont="1" applyFill="1" applyAlignment="1" applyProtection="1">
      <alignment horizontal="left" vertical="center"/>
      <protection locked="0"/>
    </xf>
    <xf numFmtId="0" fontId="4" fillId="3" borderId="0" xfId="3" applyFont="1" applyFill="1" applyAlignment="1" applyProtection="1">
      <alignment horizontal="left"/>
      <protection locked="0"/>
    </xf>
    <xf numFmtId="0" fontId="3" fillId="3" borderId="8" xfId="2" applyFont="1" applyFill="1" applyBorder="1" applyAlignment="1" applyProtection="1">
      <alignment horizontal="center" vertical="center" wrapText="1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167" fontId="10" fillId="3" borderId="37" xfId="0" applyNumberFormat="1" applyFont="1" applyFill="1" applyBorder="1" applyAlignment="1">
      <alignment horizontal="left" wrapText="1"/>
    </xf>
    <xf numFmtId="167" fontId="10" fillId="3" borderId="38" xfId="0" applyNumberFormat="1" applyFont="1" applyFill="1" applyBorder="1" applyAlignment="1">
      <alignment horizontal="left" wrapText="1"/>
    </xf>
    <xf numFmtId="0" fontId="11" fillId="3" borderId="37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0" fontId="11" fillId="3" borderId="39" xfId="0" applyFont="1" applyFill="1" applyBorder="1" applyAlignment="1">
      <alignment horizontal="left" wrapText="1"/>
    </xf>
    <xf numFmtId="0" fontId="11" fillId="3" borderId="45" xfId="0" applyFont="1" applyFill="1" applyBorder="1" applyAlignment="1">
      <alignment horizontal="left" wrapText="1"/>
    </xf>
    <xf numFmtId="0" fontId="3" fillId="3" borderId="0" xfId="2" applyFont="1" applyFill="1" applyAlignment="1" applyProtection="1">
      <alignment horizontal="center" vertical="center"/>
      <protection locked="0"/>
    </xf>
    <xf numFmtId="0" fontId="6" fillId="3" borderId="0" xfId="6" applyFont="1" applyFill="1" applyAlignment="1" applyProtection="1">
      <alignment horizontal="center" vertical="center"/>
      <protection locked="0"/>
    </xf>
    <xf numFmtId="0" fontId="8" fillId="3" borderId="0" xfId="2" applyFont="1" applyFill="1" applyProtection="1">
      <protection locked="0"/>
    </xf>
    <xf numFmtId="1" fontId="13" fillId="0" borderId="21" xfId="2" applyNumberFormat="1" applyFont="1" applyBorder="1" applyAlignment="1" applyProtection="1">
      <alignment horizontal="right" vertical="center"/>
      <protection hidden="1"/>
    </xf>
    <xf numFmtId="167" fontId="14" fillId="3" borderId="37" xfId="0" applyNumberFormat="1" applyFont="1" applyFill="1" applyBorder="1" applyAlignment="1">
      <alignment horizontal="left" wrapText="1"/>
    </xf>
    <xf numFmtId="0" fontId="15" fillId="0" borderId="36" xfId="0" applyFont="1" applyBorder="1" applyAlignment="1">
      <alignment horizontal="left" wrapText="1"/>
    </xf>
    <xf numFmtId="0" fontId="13" fillId="0" borderId="21" xfId="2" applyFont="1" applyBorder="1" applyAlignment="1" applyProtection="1">
      <alignment horizontal="center"/>
      <protection locked="0"/>
    </xf>
    <xf numFmtId="0" fontId="13" fillId="4" borderId="21" xfId="2" applyFont="1" applyFill="1" applyBorder="1" applyAlignment="1" applyProtection="1">
      <alignment horizontal="center" vertical="center"/>
      <protection locked="0"/>
    </xf>
    <xf numFmtId="0" fontId="13" fillId="0" borderId="21" xfId="2" applyFont="1" applyBorder="1" applyAlignment="1" applyProtection="1">
      <alignment horizontal="center"/>
      <protection hidden="1"/>
    </xf>
    <xf numFmtId="0" fontId="3" fillId="4" borderId="24" xfId="2" applyFont="1" applyFill="1" applyBorder="1" applyAlignment="1" applyProtection="1">
      <alignment horizontal="center" vertical="center"/>
      <protection locked="0"/>
    </xf>
    <xf numFmtId="0" fontId="4" fillId="0" borderId="5" xfId="3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horizontal="left"/>
      <protection locked="0"/>
    </xf>
    <xf numFmtId="0" fontId="3" fillId="0" borderId="0" xfId="2" applyFont="1" applyAlignment="1" applyProtection="1">
      <alignment horizontal="center"/>
      <protection locked="0"/>
    </xf>
    <xf numFmtId="1" fontId="3" fillId="0" borderId="21" xfId="2" applyNumberFormat="1" applyFont="1" applyFill="1" applyBorder="1" applyAlignment="1" applyProtection="1">
      <alignment horizontal="center" vertical="center"/>
      <protection hidden="1"/>
    </xf>
    <xf numFmtId="0" fontId="3" fillId="0" borderId="21" xfId="2" applyFont="1" applyFill="1" applyBorder="1" applyAlignment="1" applyProtection="1">
      <alignment horizontal="center"/>
      <protection hidden="1"/>
    </xf>
    <xf numFmtId="1" fontId="3" fillId="0" borderId="21" xfId="2" applyNumberFormat="1" applyFont="1" applyFill="1" applyBorder="1" applyAlignment="1" applyProtection="1">
      <alignment horizontal="center"/>
      <protection hidden="1"/>
    </xf>
    <xf numFmtId="1" fontId="13" fillId="0" borderId="21" xfId="2" applyNumberFormat="1" applyFont="1" applyFill="1" applyBorder="1" applyAlignment="1" applyProtection="1">
      <alignment horizontal="center" vertical="center"/>
      <protection hidden="1"/>
    </xf>
    <xf numFmtId="1" fontId="13" fillId="0" borderId="21" xfId="2" applyNumberFormat="1" applyFont="1" applyFill="1" applyBorder="1" applyAlignment="1" applyProtection="1">
      <alignment horizontal="center"/>
      <protection hidden="1"/>
    </xf>
    <xf numFmtId="1" fontId="6" fillId="0" borderId="1" xfId="2" applyNumberFormat="1" applyFont="1" applyFill="1" applyBorder="1" applyAlignment="1" applyProtection="1">
      <alignment horizontal="center"/>
      <protection hidden="1"/>
    </xf>
    <xf numFmtId="0" fontId="3" fillId="0" borderId="21" xfId="2" applyFont="1" applyFill="1" applyBorder="1" applyAlignment="1" applyProtection="1">
      <alignment horizont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hidden="1"/>
    </xf>
    <xf numFmtId="0" fontId="13" fillId="0" borderId="21" xfId="2" applyFont="1" applyFill="1" applyBorder="1" applyAlignment="1" applyProtection="1">
      <alignment horizontal="center"/>
      <protection locked="0"/>
    </xf>
    <xf numFmtId="0" fontId="13" fillId="0" borderId="21" xfId="2" applyFont="1" applyFill="1" applyBorder="1" applyAlignment="1" applyProtection="1">
      <alignment horizontal="center" vertical="center"/>
      <protection locked="0"/>
    </xf>
    <xf numFmtId="0" fontId="13" fillId="0" borderId="21" xfId="2" applyFont="1" applyFill="1" applyBorder="1" applyAlignment="1" applyProtection="1">
      <alignment horizontal="center" vertical="center"/>
      <protection hidden="1"/>
    </xf>
    <xf numFmtId="0" fontId="3" fillId="0" borderId="24" xfId="2" applyFont="1" applyFill="1" applyBorder="1" applyAlignment="1" applyProtection="1">
      <alignment horizontal="center"/>
      <protection locked="0"/>
    </xf>
    <xf numFmtId="0" fontId="3" fillId="0" borderId="24" xfId="2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 applyProtection="1">
      <alignment horizontal="center" vertical="center"/>
      <protection hidden="1"/>
    </xf>
    <xf numFmtId="0" fontId="11" fillId="0" borderId="45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3" fillId="0" borderId="32" xfId="2" applyFont="1" applyFill="1" applyBorder="1" applyProtection="1">
      <protection locked="0"/>
    </xf>
    <xf numFmtId="0" fontId="3" fillId="0" borderId="0" xfId="2" applyFont="1" applyFill="1" applyProtection="1">
      <protection locked="0"/>
    </xf>
    <xf numFmtId="0" fontId="3" fillId="0" borderId="18" xfId="2" applyFont="1" applyFill="1" applyBorder="1" applyProtection="1">
      <protection hidden="1"/>
    </xf>
    <xf numFmtId="0" fontId="3" fillId="0" borderId="1" xfId="2" applyFont="1" applyFill="1" applyBorder="1" applyProtection="1">
      <protection hidden="1"/>
    </xf>
    <xf numFmtId="0" fontId="3" fillId="0" borderId="19" xfId="2" applyFont="1" applyFill="1" applyBorder="1" applyProtection="1">
      <protection hidden="1"/>
    </xf>
    <xf numFmtId="0" fontId="3" fillId="0" borderId="40" xfId="2" applyFont="1" applyFill="1" applyBorder="1" applyProtection="1">
      <protection hidden="1"/>
    </xf>
    <xf numFmtId="0" fontId="3" fillId="0" borderId="39" xfId="2" applyFont="1" applyFill="1" applyBorder="1" applyProtection="1">
      <protection hidden="1"/>
    </xf>
    <xf numFmtId="0" fontId="3" fillId="0" borderId="41" xfId="2" applyFont="1" applyFill="1" applyBorder="1" applyProtection="1">
      <protection hidden="1"/>
    </xf>
    <xf numFmtId="0" fontId="3" fillId="0" borderId="14" xfId="2" applyFont="1" applyFill="1" applyBorder="1" applyProtection="1">
      <protection hidden="1"/>
    </xf>
    <xf numFmtId="167" fontId="10" fillId="0" borderId="37" xfId="0" applyNumberFormat="1" applyFont="1" applyFill="1" applyBorder="1" applyAlignment="1">
      <alignment horizontal="left" wrapText="1"/>
    </xf>
    <xf numFmtId="0" fontId="11" fillId="0" borderId="36" xfId="0" applyFont="1" applyFill="1" applyBorder="1" applyAlignment="1">
      <alignment horizontal="left" wrapText="1"/>
    </xf>
    <xf numFmtId="0" fontId="9" fillId="0" borderId="37" xfId="0" applyFont="1" applyFill="1" applyBorder="1" applyAlignment="1">
      <alignment horizontal="center" wrapText="1"/>
    </xf>
    <xf numFmtId="0" fontId="3" fillId="0" borderId="22" xfId="2" applyFont="1" applyFill="1" applyBorder="1" applyProtection="1">
      <protection locked="0"/>
    </xf>
    <xf numFmtId="167" fontId="10" fillId="0" borderId="38" xfId="0" applyNumberFormat="1" applyFont="1" applyFill="1" applyBorder="1" applyAlignment="1">
      <alignment horizontal="left" wrapText="1"/>
    </xf>
    <xf numFmtId="0" fontId="13" fillId="0" borderId="21" xfId="2" applyFont="1" applyFill="1" applyBorder="1" applyAlignment="1" applyProtection="1">
      <alignment horizontal="center"/>
      <protection hidden="1"/>
    </xf>
    <xf numFmtId="0" fontId="13" fillId="0" borderId="0" xfId="2" applyFont="1" applyFill="1" applyProtection="1">
      <protection locked="0"/>
    </xf>
    <xf numFmtId="0" fontId="11" fillId="0" borderId="37" xfId="0" applyFont="1" applyFill="1" applyBorder="1" applyAlignment="1">
      <alignment horizontal="center" wrapText="1"/>
    </xf>
    <xf numFmtId="0" fontId="11" fillId="0" borderId="37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1" fillId="0" borderId="38" xfId="0" applyFont="1" applyFill="1" applyBorder="1" applyAlignment="1">
      <alignment horizontal="center" wrapText="1"/>
    </xf>
    <xf numFmtId="0" fontId="11" fillId="0" borderId="39" xfId="0" applyFont="1" applyFill="1" applyBorder="1" applyAlignment="1">
      <alignment horizontal="left" wrapText="1"/>
    </xf>
    <xf numFmtId="1" fontId="3" fillId="0" borderId="0" xfId="2" applyNumberFormat="1" applyFont="1" applyFill="1" applyProtection="1">
      <protection locked="0"/>
    </xf>
    <xf numFmtId="0" fontId="3" fillId="0" borderId="0" xfId="2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5" xfId="3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horizontal="left"/>
      <protection locked="0"/>
    </xf>
  </cellXfs>
  <cellStyles count="7">
    <cellStyle name="Comma" xfId="1" builtinId="3"/>
    <cellStyle name="Normal" xfId="0" builtinId="0"/>
    <cellStyle name="Normal 18" xfId="3"/>
    <cellStyle name="Normal 2" xfId="2"/>
    <cellStyle name="Normal 2 2" xfId="4"/>
    <cellStyle name="Normal 48" xfId="5"/>
    <cellStyle name="Normal_Sheet1" xfId="6"/>
  </cellStyles>
  <dxfs count="17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$V$3" max="12" min="1" page="10" val="4"/>
</file>

<file path=xl/ctrlProps/ctrlProp2.xml><?xml version="1.0" encoding="utf-8"?>
<formControlPr xmlns="http://schemas.microsoft.com/office/spreadsheetml/2009/9/main" objectType="Spin" dx="22" fmlaLink="$AB$3" max="2050" min="2010" page="10" val="2023"/>
</file>

<file path=xl/ctrlProps/ctrlProp3.xml><?xml version="1.0" encoding="utf-8"?>
<formControlPr xmlns="http://schemas.microsoft.com/office/spreadsheetml/2009/9/main" objectType="Spin" dx="22" fmlaLink="$V$3" max="12" min="1" page="10" val="4"/>
</file>

<file path=xl/ctrlProps/ctrlProp4.xml><?xml version="1.0" encoding="utf-8"?>
<formControlPr xmlns="http://schemas.microsoft.com/office/spreadsheetml/2009/9/main" objectType="Spin" dx="22" fmlaLink="$AB$3" max="2050" min="2010" page="10" val="202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0241" name="Spinner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0242" name="Spinner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6385" name="Spinner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6386" name="Spinner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tomation\Delhi\SHB\OSVE%20Checking%20Sheet%20Enginerring%20-SH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015264\Desktop\Automation\Delhi\SHB\OSVE%20Checking%20Sheet%20Enginerring%20-SH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PF%20&amp;%20ESI%20Master%20Data-Salary%20sheet/PF%20&amp;%20ESIC%20Details%202023-24/1.%20APRIL%202023/SNG%20PVT%20LTD/MAX%20SALARY%20SHEET%20%20APRIL%202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 Sheet"/>
      <sheetName val="Salary Sheet"/>
      <sheetName val="Summary "/>
      <sheetName val="Anexure IV"/>
      <sheetName val="Per shift Rate Breakup"/>
      <sheetName val="Designation with Pershift Cost"/>
    </sheetNames>
    <sheetDataSet>
      <sheetData sheetId="0"/>
      <sheetData sheetId="1" refreshError="1"/>
      <sheetData sheetId="2">
        <row r="5">
          <cell r="B5">
            <v>0</v>
          </cell>
        </row>
      </sheetData>
      <sheetData sheetId="3" refreshError="1"/>
      <sheetData sheetId="4" refreshError="1"/>
      <sheetData sheetId="5">
        <row r="3">
          <cell r="B3" t="str">
            <v>Ac Technician</v>
          </cell>
          <cell r="C3" t="str">
            <v>skilled - Eng</v>
          </cell>
        </row>
        <row r="4">
          <cell r="B4" t="str">
            <v>Assistant Technician</v>
          </cell>
          <cell r="C4" t="str">
            <v>Semi-skilled - Eng</v>
          </cell>
        </row>
        <row r="5">
          <cell r="B5" t="str">
            <v>Boiler Technician</v>
          </cell>
          <cell r="C5" t="str">
            <v>skilled - Eng</v>
          </cell>
        </row>
        <row r="6">
          <cell r="B6" t="str">
            <v>Carpainter</v>
          </cell>
          <cell r="C6" t="str">
            <v>skilled - Eng</v>
          </cell>
        </row>
        <row r="7">
          <cell r="B7" t="str">
            <v>Electrician</v>
          </cell>
          <cell r="C7" t="str">
            <v>skilled - Eng</v>
          </cell>
        </row>
        <row r="8">
          <cell r="B8" t="str">
            <v>Facility Engg - Cfm/01092020/69</v>
          </cell>
          <cell r="C8" t="str">
            <v>skilled - CFM/01092020/69</v>
          </cell>
        </row>
        <row r="9">
          <cell r="B9" t="str">
            <v>Fire Technician</v>
          </cell>
          <cell r="C9" t="str">
            <v>skilled - Eng</v>
          </cell>
        </row>
        <row r="10">
          <cell r="B10" t="str">
            <v>Lift Technician</v>
          </cell>
          <cell r="C10" t="str">
            <v>skilled - Eng</v>
          </cell>
        </row>
        <row r="11">
          <cell r="B11" t="str">
            <v>Painter</v>
          </cell>
          <cell r="C11" t="str">
            <v>skilled - Eng</v>
          </cell>
        </row>
        <row r="12">
          <cell r="B12" t="str">
            <v>Plumber</v>
          </cell>
          <cell r="C12" t="str">
            <v>skilled - Eng</v>
          </cell>
        </row>
        <row r="13">
          <cell r="B13" t="str">
            <v>Nil</v>
          </cell>
          <cell r="C13" t="str">
            <v>NIL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ion with Pershift Cos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 PER ATT "/>
      <sheetName val="PF ESIC ARREAR APRIL"/>
    </sheetNames>
    <sheetDataSet>
      <sheetData sheetId="0">
        <row r="9">
          <cell r="B9">
            <v>5430</v>
          </cell>
          <cell r="C9" t="str">
            <v>LSG</v>
          </cell>
          <cell r="D9" t="str">
            <v>ASHA</v>
          </cell>
          <cell r="E9" t="str">
            <v>NARESH CHAND</v>
          </cell>
          <cell r="F9">
            <v>101616474443</v>
          </cell>
          <cell r="G9">
            <v>2018081639</v>
          </cell>
          <cell r="H9">
            <v>26</v>
          </cell>
        </row>
        <row r="10">
          <cell r="B10">
            <v>5310</v>
          </cell>
          <cell r="C10" t="str">
            <v>SG</v>
          </cell>
          <cell r="D10" t="str">
            <v>VIMLESH KUMAR</v>
          </cell>
          <cell r="E10" t="str">
            <v>SONE LAL BAJPEYI</v>
          </cell>
          <cell r="F10">
            <v>101461865377</v>
          </cell>
          <cell r="G10">
            <v>2015262303</v>
          </cell>
          <cell r="H10">
            <v>26</v>
          </cell>
        </row>
        <row r="11">
          <cell r="B11">
            <v>5335</v>
          </cell>
          <cell r="C11" t="str">
            <v>SG</v>
          </cell>
          <cell r="D11" t="str">
            <v xml:space="preserve">BASANT KUMAR </v>
          </cell>
          <cell r="E11" t="str">
            <v>KEVALANAND</v>
          </cell>
          <cell r="F11">
            <v>100024697184</v>
          </cell>
          <cell r="G11">
            <v>2015262261</v>
          </cell>
          <cell r="H11">
            <v>7</v>
          </cell>
        </row>
        <row r="12">
          <cell r="B12">
            <v>5337</v>
          </cell>
          <cell r="C12" t="str">
            <v>SG</v>
          </cell>
          <cell r="D12" t="str">
            <v>INDRAJEET</v>
          </cell>
          <cell r="E12" t="str">
            <v>SHER SINGH</v>
          </cell>
          <cell r="F12">
            <v>101472873679</v>
          </cell>
          <cell r="G12">
            <v>2015263685</v>
          </cell>
          <cell r="H12">
            <v>25</v>
          </cell>
        </row>
        <row r="13">
          <cell r="B13">
            <v>5326</v>
          </cell>
          <cell r="C13" t="str">
            <v>SG</v>
          </cell>
          <cell r="D13" t="str">
            <v>DHARMENDER KUMAR</v>
          </cell>
          <cell r="E13" t="str">
            <v>RAMESH CHAND</v>
          </cell>
          <cell r="F13" t="str">
            <v>101472874706</v>
          </cell>
          <cell r="G13">
            <v>2015525053</v>
          </cell>
          <cell r="H13">
            <v>23</v>
          </cell>
        </row>
        <row r="14">
          <cell r="B14">
            <v>5406</v>
          </cell>
          <cell r="C14" t="str">
            <v>SG</v>
          </cell>
          <cell r="D14" t="str">
            <v>DEEPAK SHARMA</v>
          </cell>
          <cell r="E14" t="str">
            <v>ASHOK SHARMA</v>
          </cell>
          <cell r="F14" t="str">
            <v>101556053154</v>
          </cell>
          <cell r="G14">
            <v>2018069921</v>
          </cell>
          <cell r="H14">
            <v>24</v>
          </cell>
        </row>
        <row r="15">
          <cell r="B15">
            <v>5463</v>
          </cell>
          <cell r="C15" t="str">
            <v>SG</v>
          </cell>
          <cell r="D15" t="str">
            <v>DEVNATH LAL</v>
          </cell>
          <cell r="E15" t="str">
            <v>BANVARI LAL</v>
          </cell>
          <cell r="F15" t="str">
            <v>101188223307</v>
          </cell>
          <cell r="G15">
            <v>2017894952</v>
          </cell>
          <cell r="H15">
            <v>24</v>
          </cell>
        </row>
        <row r="16">
          <cell r="B16">
            <v>5460</v>
          </cell>
          <cell r="C16" t="str">
            <v>SG</v>
          </cell>
          <cell r="D16" t="str">
            <v>GOPAL SINGH</v>
          </cell>
          <cell r="E16" t="str">
            <v>KARAM SINGH</v>
          </cell>
          <cell r="F16" t="str">
            <v>101222724215</v>
          </cell>
          <cell r="G16">
            <v>2018113071</v>
          </cell>
          <cell r="H16">
            <v>23</v>
          </cell>
        </row>
        <row r="17">
          <cell r="B17">
            <v>5331</v>
          </cell>
          <cell r="C17" t="str">
            <v>SG</v>
          </cell>
          <cell r="D17" t="str">
            <v>GOPAL JI MISHRA</v>
          </cell>
          <cell r="E17" t="str">
            <v>SHIV KUMAR MISHRA</v>
          </cell>
          <cell r="F17">
            <v>101461863718</v>
          </cell>
          <cell r="G17">
            <v>6712569262</v>
          </cell>
          <cell r="H17">
            <v>26</v>
          </cell>
        </row>
        <row r="18">
          <cell r="B18">
            <v>5300</v>
          </cell>
          <cell r="C18" t="str">
            <v>SG</v>
          </cell>
          <cell r="D18" t="str">
            <v>JITENDAR GAUTAM</v>
          </cell>
          <cell r="E18" t="str">
            <v>BALRAJ</v>
          </cell>
          <cell r="F18" t="str">
            <v>101272931995</v>
          </cell>
          <cell r="G18">
            <v>2017096018</v>
          </cell>
          <cell r="H18">
            <v>22</v>
          </cell>
        </row>
        <row r="19">
          <cell r="B19">
            <v>5459</v>
          </cell>
          <cell r="C19" t="str">
            <v>SG</v>
          </cell>
          <cell r="D19" t="str">
            <v>JITENDER KUMAR SINGH</v>
          </cell>
          <cell r="E19" t="str">
            <v>MADAN SINGH</v>
          </cell>
          <cell r="F19" t="str">
            <v>101461865185</v>
          </cell>
          <cell r="G19">
            <v>6718476255</v>
          </cell>
          <cell r="H19">
            <v>25</v>
          </cell>
        </row>
        <row r="20">
          <cell r="B20">
            <v>5409</v>
          </cell>
          <cell r="C20" t="str">
            <v>SG</v>
          </cell>
          <cell r="D20" t="str">
            <v>KRISHNA MOHAN JHA</v>
          </cell>
          <cell r="E20" t="str">
            <v>SHYAMSUNDER JHA</v>
          </cell>
          <cell r="F20">
            <v>101608588087</v>
          </cell>
          <cell r="G20">
            <v>2018071005</v>
          </cell>
          <cell r="H20">
            <v>8</v>
          </cell>
        </row>
        <row r="21">
          <cell r="B21">
            <v>5364</v>
          </cell>
          <cell r="C21" t="str">
            <v>SG</v>
          </cell>
          <cell r="D21" t="str">
            <v>LOVE KUMAR BAJAJ</v>
          </cell>
          <cell r="E21" t="str">
            <v>ASHOK KUMAR BAJAJ</v>
          </cell>
          <cell r="F21" t="str">
            <v>101461865365</v>
          </cell>
          <cell r="G21">
            <v>2015982472</v>
          </cell>
          <cell r="H21">
            <v>23</v>
          </cell>
        </row>
        <row r="22">
          <cell r="B22">
            <v>5303</v>
          </cell>
          <cell r="C22" t="str">
            <v>LSG</v>
          </cell>
          <cell r="D22" t="str">
            <v>LALITA DEVI</v>
          </cell>
          <cell r="E22" t="str">
            <v>BHUWAN CHANDRA</v>
          </cell>
          <cell r="F22">
            <v>101461864138</v>
          </cell>
          <cell r="G22">
            <v>2015263580</v>
          </cell>
          <cell r="H22">
            <v>26</v>
          </cell>
        </row>
        <row r="23">
          <cell r="B23">
            <v>5355</v>
          </cell>
          <cell r="C23" t="str">
            <v>SG</v>
          </cell>
          <cell r="D23" t="str">
            <v>MOHIT KUMAR</v>
          </cell>
          <cell r="E23" t="str">
            <v>HARISHANKAR</v>
          </cell>
          <cell r="F23" t="str">
            <v>101344544260</v>
          </cell>
          <cell r="G23">
            <v>6718475954</v>
          </cell>
          <cell r="H23">
            <v>25</v>
          </cell>
        </row>
        <row r="24">
          <cell r="B24">
            <v>5434</v>
          </cell>
          <cell r="C24" t="str">
            <v>LSG</v>
          </cell>
          <cell r="D24" t="str">
            <v>MEERA</v>
          </cell>
          <cell r="E24" t="str">
            <v>YOGESH</v>
          </cell>
          <cell r="F24">
            <v>101339410155</v>
          </cell>
          <cell r="G24">
            <v>2018090333</v>
          </cell>
          <cell r="H24">
            <v>21</v>
          </cell>
        </row>
        <row r="25">
          <cell r="B25">
            <v>5295</v>
          </cell>
          <cell r="C25" t="str">
            <v>LSG</v>
          </cell>
          <cell r="D25" t="str">
            <v>MAMTA SINGH</v>
          </cell>
          <cell r="E25" t="str">
            <v>STYENDER PRATAP SINGH</v>
          </cell>
          <cell r="F25">
            <v>101461864268</v>
          </cell>
          <cell r="G25">
            <v>2015370431</v>
          </cell>
          <cell r="H25">
            <v>24</v>
          </cell>
        </row>
        <row r="26">
          <cell r="B26">
            <v>5445</v>
          </cell>
          <cell r="C26" t="str">
            <v>SG</v>
          </cell>
          <cell r="D26" t="str">
            <v>MOHAMMAD SAKIR</v>
          </cell>
          <cell r="E26" t="str">
            <v>JAN MOHAMMAD</v>
          </cell>
          <cell r="F26" t="str">
            <v>100020987078</v>
          </cell>
          <cell r="G26" t="str">
            <v>2012970941</v>
          </cell>
          <cell r="H26">
            <v>23</v>
          </cell>
        </row>
        <row r="27">
          <cell r="B27">
            <v>5407</v>
          </cell>
          <cell r="C27" t="str">
            <v>SG</v>
          </cell>
          <cell r="D27" t="str">
            <v>NARENDER KUMAR</v>
          </cell>
          <cell r="E27" t="str">
            <v>BAIKUNTH PRASAD</v>
          </cell>
          <cell r="F27">
            <v>101461865618</v>
          </cell>
          <cell r="G27">
            <v>1013600493</v>
          </cell>
          <cell r="H27">
            <v>26</v>
          </cell>
        </row>
        <row r="28">
          <cell r="B28">
            <v>5311</v>
          </cell>
          <cell r="C28" t="str">
            <v>SG</v>
          </cell>
          <cell r="D28" t="str">
            <v>PRAVEEN KUMAR</v>
          </cell>
          <cell r="E28" t="str">
            <v>MUNNI LAL</v>
          </cell>
          <cell r="F28">
            <v>101472873362</v>
          </cell>
          <cell r="G28">
            <v>2012948514</v>
          </cell>
          <cell r="H28">
            <v>25</v>
          </cell>
        </row>
        <row r="29">
          <cell r="B29">
            <v>5273</v>
          </cell>
          <cell r="C29" t="str">
            <v>SG</v>
          </cell>
          <cell r="D29" t="str">
            <v>PRAVESH KUMAR</v>
          </cell>
          <cell r="E29" t="str">
            <v>RAM HETH SINGH</v>
          </cell>
          <cell r="F29" t="str">
            <v>101577408904</v>
          </cell>
          <cell r="G29">
            <v>2018067317</v>
          </cell>
          <cell r="H29">
            <v>25</v>
          </cell>
        </row>
        <row r="30">
          <cell r="B30">
            <v>5304</v>
          </cell>
          <cell r="C30" t="str">
            <v>LSG</v>
          </cell>
          <cell r="D30" t="str">
            <v>PARWATI WALDIA</v>
          </cell>
          <cell r="E30" t="str">
            <v>ANAND SINGH WALDIA</v>
          </cell>
          <cell r="F30">
            <v>101472871828</v>
          </cell>
          <cell r="G30">
            <v>2014824754</v>
          </cell>
          <cell r="H30">
            <v>25</v>
          </cell>
        </row>
        <row r="31">
          <cell r="B31">
            <v>5346</v>
          </cell>
          <cell r="C31" t="str">
            <v>SG</v>
          </cell>
          <cell r="D31" t="str">
            <v>PRAKASH SATI</v>
          </cell>
          <cell r="E31" t="str">
            <v>BHARAV DUTT SATI</v>
          </cell>
          <cell r="F31">
            <v>101491846765</v>
          </cell>
          <cell r="G31">
            <v>2015263853</v>
          </cell>
          <cell r="H31">
            <v>20</v>
          </cell>
        </row>
        <row r="32">
          <cell r="B32">
            <v>5444</v>
          </cell>
          <cell r="C32" t="str">
            <v>SG</v>
          </cell>
          <cell r="D32" t="str">
            <v>PRITHVI SINGH</v>
          </cell>
          <cell r="E32" t="str">
            <v>DATA RAM</v>
          </cell>
          <cell r="F32" t="str">
            <v>101472873614</v>
          </cell>
          <cell r="G32">
            <v>2016213257</v>
          </cell>
          <cell r="H32">
            <v>26</v>
          </cell>
        </row>
        <row r="33">
          <cell r="B33">
            <v>5343</v>
          </cell>
          <cell r="C33" t="str">
            <v>SG</v>
          </cell>
          <cell r="D33" t="str">
            <v>RAM KISHOR</v>
          </cell>
          <cell r="E33" t="str">
            <v>LATE LOHURI PRASAD</v>
          </cell>
          <cell r="F33">
            <v>101472873888</v>
          </cell>
          <cell r="G33">
            <v>2015262705</v>
          </cell>
          <cell r="H33">
            <v>26</v>
          </cell>
        </row>
        <row r="34">
          <cell r="B34">
            <v>5410</v>
          </cell>
          <cell r="C34" t="str">
            <v>SG</v>
          </cell>
          <cell r="D34" t="str">
            <v>RAJ BAHADUR</v>
          </cell>
          <cell r="E34" t="str">
            <v>RAMNATH</v>
          </cell>
          <cell r="F34" t="str">
            <v>100291874281</v>
          </cell>
          <cell r="G34">
            <v>2015264639</v>
          </cell>
          <cell r="H34">
            <v>17</v>
          </cell>
        </row>
        <row r="35">
          <cell r="B35">
            <v>5308</v>
          </cell>
          <cell r="C35" t="str">
            <v>SG</v>
          </cell>
          <cell r="D35" t="str">
            <v>SAURABH KUMAR</v>
          </cell>
          <cell r="E35" t="str">
            <v>DINESH KUMAR SAXENA</v>
          </cell>
          <cell r="F35" t="str">
            <v>100625564436</v>
          </cell>
          <cell r="G35">
            <v>2015870176</v>
          </cell>
          <cell r="H35">
            <v>25</v>
          </cell>
        </row>
        <row r="36">
          <cell r="B36">
            <v>5342</v>
          </cell>
          <cell r="C36" t="str">
            <v>SG</v>
          </cell>
          <cell r="D36" t="str">
            <v>SARVESH KUMAR</v>
          </cell>
          <cell r="E36" t="str">
            <v>ROOP RAM</v>
          </cell>
          <cell r="F36" t="str">
            <v>101262853137</v>
          </cell>
          <cell r="G36">
            <v>2018069868</v>
          </cell>
          <cell r="H36">
            <v>24</v>
          </cell>
        </row>
        <row r="37">
          <cell r="B37">
            <v>5379</v>
          </cell>
          <cell r="C37" t="str">
            <v>SG</v>
          </cell>
          <cell r="D37" t="str">
            <v>SATYENDER TIWARI</v>
          </cell>
          <cell r="E37" t="str">
            <v>RAM ASHISH TIWARI</v>
          </cell>
          <cell r="F37" t="str">
            <v>100340320548</v>
          </cell>
          <cell r="G37">
            <v>2213668656</v>
          </cell>
          <cell r="H37">
            <v>25</v>
          </cell>
        </row>
        <row r="38">
          <cell r="B38">
            <v>5363</v>
          </cell>
          <cell r="C38" t="str">
            <v>SG</v>
          </cell>
          <cell r="D38" t="str">
            <v>SIPAHI LAL</v>
          </cell>
          <cell r="E38" t="str">
            <v>SHIV DAYAL YADAV</v>
          </cell>
          <cell r="F38" t="str">
            <v>101461863675</v>
          </cell>
          <cell r="G38">
            <v>2016566784</v>
          </cell>
          <cell r="H38">
            <v>26</v>
          </cell>
        </row>
        <row r="39">
          <cell r="B39">
            <v>5341</v>
          </cell>
          <cell r="C39" t="str">
            <v>SG</v>
          </cell>
          <cell r="D39" t="str">
            <v>SANJAY KUMAR SINGH</v>
          </cell>
          <cell r="E39" t="str">
            <v>JOKHAN</v>
          </cell>
          <cell r="F39">
            <v>101461864015</v>
          </cell>
          <cell r="G39">
            <v>6718752075</v>
          </cell>
          <cell r="H39">
            <v>11</v>
          </cell>
        </row>
        <row r="40">
          <cell r="B40">
            <v>5387</v>
          </cell>
          <cell r="C40" t="str">
            <v>SG</v>
          </cell>
          <cell r="D40" t="str">
            <v>SANJEEV KUMAR</v>
          </cell>
          <cell r="E40" t="str">
            <v>GYAN PARKASH</v>
          </cell>
          <cell r="F40" t="str">
            <v>100420046790</v>
          </cell>
          <cell r="G40">
            <v>2018070888</v>
          </cell>
          <cell r="H40">
            <v>13</v>
          </cell>
        </row>
        <row r="41">
          <cell r="B41">
            <v>5397</v>
          </cell>
          <cell r="C41" t="str">
            <v>SG</v>
          </cell>
          <cell r="D41" t="str">
            <v>MOHD SHAHID</v>
          </cell>
          <cell r="E41" t="str">
            <v>MOHD KASIM</v>
          </cell>
          <cell r="F41">
            <v>101608587988</v>
          </cell>
          <cell r="G41">
            <v>2018070969</v>
          </cell>
          <cell r="H41">
            <v>23</v>
          </cell>
        </row>
        <row r="42">
          <cell r="B42">
            <v>5446</v>
          </cell>
          <cell r="C42" t="str">
            <v>SG</v>
          </cell>
          <cell r="D42" t="str">
            <v>SANT KUMAR SINGH</v>
          </cell>
          <cell r="E42" t="str">
            <v>JANARDAN SINGH</v>
          </cell>
          <cell r="F42">
            <v>101461865396</v>
          </cell>
          <cell r="G42">
            <v>2018108401</v>
          </cell>
          <cell r="H42">
            <v>23</v>
          </cell>
        </row>
        <row r="43">
          <cell r="B43">
            <v>5456</v>
          </cell>
          <cell r="C43" t="str">
            <v>LSG</v>
          </cell>
          <cell r="D43" t="str">
            <v>SEEMA YADAV</v>
          </cell>
          <cell r="E43" t="str">
            <v>JITENDRA YADAV</v>
          </cell>
          <cell r="F43" t="str">
            <v>101178875817</v>
          </cell>
          <cell r="G43">
            <v>6718149710</v>
          </cell>
          <cell r="H43">
            <v>25</v>
          </cell>
        </row>
        <row r="44">
          <cell r="B44">
            <v>5592</v>
          </cell>
          <cell r="C44" t="str">
            <v>SG</v>
          </cell>
          <cell r="D44" t="str">
            <v>PUNYA DEV SINGH</v>
          </cell>
          <cell r="E44" t="str">
            <v>CHANDRAHANS SINGH</v>
          </cell>
          <cell r="F44" t="str">
            <v>100282426242</v>
          </cell>
          <cell r="G44">
            <v>1113669733</v>
          </cell>
          <cell r="H44">
            <v>26</v>
          </cell>
        </row>
        <row r="45">
          <cell r="B45">
            <v>5264</v>
          </cell>
          <cell r="C45" t="str">
            <v>LSG</v>
          </cell>
          <cell r="D45" t="str">
            <v>USHA BAUDH</v>
          </cell>
          <cell r="E45" t="str">
            <v>KHUSHAL  SINGH</v>
          </cell>
          <cell r="F45">
            <v>101461865591</v>
          </cell>
          <cell r="G45">
            <v>2015263455</v>
          </cell>
          <cell r="H45">
            <v>26</v>
          </cell>
        </row>
        <row r="46">
          <cell r="B46">
            <v>5345</v>
          </cell>
          <cell r="C46" t="str">
            <v>SG</v>
          </cell>
          <cell r="D46" t="str">
            <v>VIMAL SINGH CHAUHAN</v>
          </cell>
          <cell r="E46" t="str">
            <v>VINOD SINGH</v>
          </cell>
          <cell r="F46" t="str">
            <v>101421083582</v>
          </cell>
          <cell r="G46">
            <v>2018069875</v>
          </cell>
          <cell r="H46">
            <v>23</v>
          </cell>
        </row>
        <row r="47">
          <cell r="B47">
            <v>5376</v>
          </cell>
          <cell r="C47" t="str">
            <v>SG</v>
          </cell>
          <cell r="D47" t="str">
            <v>VIMAL KUMAR</v>
          </cell>
          <cell r="E47" t="str">
            <v>RATAN LAL</v>
          </cell>
          <cell r="F47" t="str">
            <v>101252202683</v>
          </cell>
          <cell r="G47">
            <v>2018070821</v>
          </cell>
          <cell r="H47">
            <v>21</v>
          </cell>
        </row>
        <row r="48">
          <cell r="B48">
            <v>5462</v>
          </cell>
          <cell r="C48" t="str">
            <v>SG</v>
          </cell>
          <cell r="D48" t="str">
            <v>YASHPAL SINGH</v>
          </cell>
          <cell r="E48" t="str">
            <v>JAGGI RAM</v>
          </cell>
          <cell r="F48" t="str">
            <v>101625105559</v>
          </cell>
          <cell r="G48">
            <v>2018113089</v>
          </cell>
          <cell r="H48">
            <v>24</v>
          </cell>
        </row>
        <row r="49">
          <cell r="B49">
            <v>5470</v>
          </cell>
          <cell r="C49" t="str">
            <v>LSG</v>
          </cell>
          <cell r="D49" t="str">
            <v>SHIVANI DEVI</v>
          </cell>
          <cell r="E49" t="str">
            <v>VIVEK KUMAR</v>
          </cell>
          <cell r="F49" t="str">
            <v>101208414573</v>
          </cell>
          <cell r="G49">
            <v>1115201430</v>
          </cell>
          <cell r="H49">
            <v>26</v>
          </cell>
        </row>
        <row r="50">
          <cell r="B50">
            <v>5472</v>
          </cell>
          <cell r="C50" t="str">
            <v>SG</v>
          </cell>
          <cell r="D50" t="str">
            <v>DEEPAK</v>
          </cell>
          <cell r="E50" t="str">
            <v>CHANDRA PRAKASH</v>
          </cell>
          <cell r="F50" t="str">
            <v>101176085297</v>
          </cell>
          <cell r="G50">
            <v>6714623970</v>
          </cell>
          <cell r="H50">
            <v>23</v>
          </cell>
        </row>
        <row r="51">
          <cell r="B51">
            <v>5478</v>
          </cell>
          <cell r="C51" t="str">
            <v>SG</v>
          </cell>
          <cell r="D51" t="str">
            <v>JUGENDRA SINGH</v>
          </cell>
          <cell r="E51" t="str">
            <v>OM PRAKASH</v>
          </cell>
          <cell r="F51" t="str">
            <v>101288951806</v>
          </cell>
          <cell r="G51">
            <v>6718086222</v>
          </cell>
          <cell r="H51">
            <v>26</v>
          </cell>
        </row>
        <row r="52">
          <cell r="B52">
            <v>5488</v>
          </cell>
          <cell r="C52" t="str">
            <v>SG</v>
          </cell>
          <cell r="D52" t="str">
            <v>SANJEET KUMAR SINGH</v>
          </cell>
          <cell r="E52" t="str">
            <v>JANARDAN SINGH</v>
          </cell>
          <cell r="F52" t="str">
            <v>101461865383</v>
          </cell>
          <cell r="G52">
            <v>2015264870</v>
          </cell>
          <cell r="H52">
            <v>25</v>
          </cell>
        </row>
        <row r="53">
          <cell r="B53">
            <v>5511</v>
          </cell>
          <cell r="C53" t="str">
            <v>SG</v>
          </cell>
          <cell r="D53" t="str">
            <v>AAKASH KUMAR</v>
          </cell>
          <cell r="E53" t="str">
            <v>RAMBEER</v>
          </cell>
          <cell r="F53">
            <v>101644002879</v>
          </cell>
          <cell r="G53">
            <v>2018172086</v>
          </cell>
          <cell r="H53">
            <v>6</v>
          </cell>
        </row>
        <row r="54">
          <cell r="B54">
            <v>5398</v>
          </cell>
          <cell r="C54" t="str">
            <v>SG</v>
          </cell>
          <cell r="D54" t="str">
            <v>SANJIV PANWAR</v>
          </cell>
          <cell r="E54" t="str">
            <v>JASBIR SINGH</v>
          </cell>
          <cell r="F54">
            <v>100800192469</v>
          </cell>
          <cell r="G54">
            <v>2018070983</v>
          </cell>
          <cell r="H54">
            <v>18</v>
          </cell>
        </row>
        <row r="55">
          <cell r="B55">
            <v>5510</v>
          </cell>
          <cell r="C55" t="str">
            <v>SG</v>
          </cell>
          <cell r="D55" t="str">
            <v>SOMIN ALI</v>
          </cell>
          <cell r="E55" t="str">
            <v>MEHARDEEN ALI</v>
          </cell>
          <cell r="F55">
            <v>101644002846</v>
          </cell>
          <cell r="G55">
            <v>2018172105</v>
          </cell>
          <cell r="H55">
            <v>19</v>
          </cell>
        </row>
        <row r="56">
          <cell r="B56">
            <v>5523</v>
          </cell>
          <cell r="C56" t="str">
            <v>SG</v>
          </cell>
          <cell r="D56" t="str">
            <v>NAVEEN KUMAR JHA</v>
          </cell>
          <cell r="E56" t="str">
            <v>ARVIND JHA</v>
          </cell>
          <cell r="F56" t="str">
            <v>101229353576</v>
          </cell>
          <cell r="G56">
            <v>671924203</v>
          </cell>
          <cell r="H56">
            <v>8</v>
          </cell>
        </row>
        <row r="57">
          <cell r="B57">
            <v>5529</v>
          </cell>
          <cell r="C57" t="str">
            <v>SG</v>
          </cell>
          <cell r="D57" t="str">
            <v>YASHPAL SINGH</v>
          </cell>
          <cell r="E57" t="str">
            <v>KISHAN SAHAY</v>
          </cell>
          <cell r="F57" t="str">
            <v>100888165311</v>
          </cell>
          <cell r="G57">
            <v>6714767826</v>
          </cell>
          <cell r="H57">
            <v>25</v>
          </cell>
        </row>
        <row r="58">
          <cell r="B58">
            <v>5560</v>
          </cell>
          <cell r="C58" t="str">
            <v>SG</v>
          </cell>
          <cell r="D58" t="str">
            <v>NISHANT</v>
          </cell>
          <cell r="E58" t="str">
            <v>RAJ KUMAR</v>
          </cell>
          <cell r="F58" t="str">
            <v>101373856212</v>
          </cell>
          <cell r="G58">
            <v>2018196364</v>
          </cell>
          <cell r="H58">
            <v>23</v>
          </cell>
        </row>
        <row r="59">
          <cell r="B59">
            <v>5570</v>
          </cell>
          <cell r="C59" t="str">
            <v>SG</v>
          </cell>
          <cell r="D59" t="str">
            <v>YASHPAL SINGH</v>
          </cell>
          <cell r="E59" t="str">
            <v>ASHOK KUMAR</v>
          </cell>
          <cell r="F59" t="str">
            <v>101472874061</v>
          </cell>
          <cell r="G59">
            <v>6718478160</v>
          </cell>
          <cell r="H59">
            <v>5</v>
          </cell>
        </row>
        <row r="60">
          <cell r="B60">
            <v>5583</v>
          </cell>
          <cell r="C60" t="str">
            <v>SG</v>
          </cell>
          <cell r="D60" t="str">
            <v>LOKENDER KASANA</v>
          </cell>
          <cell r="E60" t="str">
            <v>SARDAR SINGH</v>
          </cell>
          <cell r="F60" t="str">
            <v>101511955705</v>
          </cell>
          <cell r="G60">
            <v>6718532912</v>
          </cell>
          <cell r="H60">
            <v>26</v>
          </cell>
        </row>
        <row r="61">
          <cell r="B61">
            <v>5588</v>
          </cell>
          <cell r="C61" t="str">
            <v>SG</v>
          </cell>
          <cell r="D61" t="str">
            <v>NIRAJ KUMAR</v>
          </cell>
          <cell r="E61" t="str">
            <v>JAY PRAKASH</v>
          </cell>
          <cell r="F61" t="str">
            <v>101472872592</v>
          </cell>
          <cell r="G61">
            <v>6718478287</v>
          </cell>
          <cell r="H61">
            <v>19</v>
          </cell>
        </row>
        <row r="62">
          <cell r="B62">
            <v>5420</v>
          </cell>
          <cell r="C62" t="str">
            <v>LSG</v>
          </cell>
          <cell r="D62" t="str">
            <v>NANDNI KUMARI</v>
          </cell>
          <cell r="E62" t="str">
            <v>SHISHIR KUMAR</v>
          </cell>
          <cell r="F62">
            <v>101391238218</v>
          </cell>
          <cell r="G62">
            <v>2015264840</v>
          </cell>
          <cell r="H62">
            <v>24</v>
          </cell>
        </row>
        <row r="63">
          <cell r="B63">
            <v>5714</v>
          </cell>
          <cell r="C63" t="str">
            <v>SG</v>
          </cell>
          <cell r="D63" t="str">
            <v>LOKESH</v>
          </cell>
          <cell r="E63" t="str">
            <v>NIRANJAN SINGH</v>
          </cell>
          <cell r="F63" t="str">
            <v>101273202865</v>
          </cell>
          <cell r="G63">
            <v>6718478161</v>
          </cell>
          <cell r="H63">
            <v>26</v>
          </cell>
        </row>
        <row r="64">
          <cell r="B64">
            <v>5753</v>
          </cell>
          <cell r="C64" t="str">
            <v>SG</v>
          </cell>
          <cell r="D64" t="str">
            <v>AYUSH GUJJAR</v>
          </cell>
          <cell r="E64" t="str">
            <v>VINOD KUMAR</v>
          </cell>
          <cell r="F64">
            <v>101690797930</v>
          </cell>
          <cell r="G64">
            <v>2018294624</v>
          </cell>
          <cell r="H64">
            <v>17</v>
          </cell>
        </row>
        <row r="65">
          <cell r="B65">
            <v>5759</v>
          </cell>
          <cell r="C65" t="str">
            <v>SG</v>
          </cell>
          <cell r="D65" t="str">
            <v>AJAY CHAUHAN</v>
          </cell>
          <cell r="E65" t="str">
            <v>SHIV PAL SINGH</v>
          </cell>
          <cell r="F65" t="str">
            <v>100679471933</v>
          </cell>
          <cell r="G65">
            <v>2015880523</v>
          </cell>
          <cell r="H65">
            <v>22</v>
          </cell>
        </row>
        <row r="66">
          <cell r="B66">
            <v>5447</v>
          </cell>
          <cell r="C66" t="str">
            <v>SG</v>
          </cell>
          <cell r="D66" t="str">
            <v>SANTOSH KUMAR MAHTO</v>
          </cell>
          <cell r="E66" t="str">
            <v>GUNESHWAR MAHTO</v>
          </cell>
          <cell r="F66" t="str">
            <v>101183976587</v>
          </cell>
          <cell r="G66">
            <v>2214556006</v>
          </cell>
          <cell r="H66">
            <v>25</v>
          </cell>
        </row>
        <row r="67">
          <cell r="B67">
            <v>6409</v>
          </cell>
          <cell r="C67" t="str">
            <v>SG</v>
          </cell>
          <cell r="D67" t="str">
            <v>GOVIND</v>
          </cell>
          <cell r="E67" t="str">
            <v>RAJENDER PRASAD</v>
          </cell>
          <cell r="F67">
            <v>101665759756</v>
          </cell>
          <cell r="G67">
            <v>2018638981</v>
          </cell>
          <cell r="H67">
            <v>25</v>
          </cell>
        </row>
        <row r="68">
          <cell r="B68">
            <v>5756</v>
          </cell>
          <cell r="C68" t="str">
            <v>SG</v>
          </cell>
          <cell r="D68" t="str">
            <v>PULKIT</v>
          </cell>
          <cell r="E68" t="str">
            <v>SUSHIL</v>
          </cell>
          <cell r="F68" t="str">
            <v>101314439386</v>
          </cell>
          <cell r="G68">
            <v>2018317985</v>
          </cell>
          <cell r="H68">
            <v>22</v>
          </cell>
        </row>
        <row r="69">
          <cell r="B69">
            <v>5896</v>
          </cell>
          <cell r="C69" t="str">
            <v>SG</v>
          </cell>
          <cell r="D69" t="str">
            <v>PUSHPENDER BANSAL</v>
          </cell>
          <cell r="E69" t="str">
            <v>GYAN CHAND BANSAL</v>
          </cell>
          <cell r="F69" t="str">
            <v>101383357595</v>
          </cell>
          <cell r="G69">
            <v>2018350249</v>
          </cell>
          <cell r="H69">
            <v>23</v>
          </cell>
        </row>
        <row r="70">
          <cell r="B70">
            <v>5907</v>
          </cell>
          <cell r="C70" t="str">
            <v>LSG</v>
          </cell>
          <cell r="D70" t="str">
            <v>SONIA SAINI</v>
          </cell>
          <cell r="E70" t="str">
            <v>JITENDER SAINI</v>
          </cell>
          <cell r="F70">
            <v>101711596929</v>
          </cell>
          <cell r="G70">
            <v>2018350266</v>
          </cell>
          <cell r="H70">
            <v>26</v>
          </cell>
        </row>
        <row r="71">
          <cell r="B71">
            <v>5848</v>
          </cell>
          <cell r="C71" t="str">
            <v>SG</v>
          </cell>
          <cell r="D71" t="str">
            <v>ABHISHEK KUMAR</v>
          </cell>
          <cell r="E71" t="str">
            <v>RAMKISHAN</v>
          </cell>
          <cell r="F71" t="str">
            <v>101700612042</v>
          </cell>
          <cell r="G71">
            <v>2018318018</v>
          </cell>
          <cell r="H71">
            <v>22</v>
          </cell>
        </row>
        <row r="72">
          <cell r="B72">
            <v>5913</v>
          </cell>
          <cell r="C72" t="str">
            <v>SG</v>
          </cell>
          <cell r="D72" t="str">
            <v>SUJEET KUMAR</v>
          </cell>
          <cell r="E72" t="str">
            <v>BHAGIRATH PRASAD SINGH</v>
          </cell>
          <cell r="F72" t="str">
            <v>100467965028</v>
          </cell>
          <cell r="G72">
            <v>2015370176</v>
          </cell>
          <cell r="H72">
            <v>23</v>
          </cell>
        </row>
        <row r="73">
          <cell r="B73">
            <v>5910</v>
          </cell>
          <cell r="C73" t="str">
            <v>SG</v>
          </cell>
          <cell r="D73" t="str">
            <v>RAHUL SINHA</v>
          </cell>
          <cell r="E73" t="str">
            <v>RATATAN KUMAR</v>
          </cell>
          <cell r="F73">
            <v>101723577455</v>
          </cell>
          <cell r="G73">
            <v>2018382873</v>
          </cell>
          <cell r="H73">
            <v>10</v>
          </cell>
        </row>
        <row r="74">
          <cell r="B74">
            <v>5574</v>
          </cell>
          <cell r="C74" t="str">
            <v>SG</v>
          </cell>
          <cell r="D74" t="str">
            <v>MONU</v>
          </cell>
          <cell r="E74" t="str">
            <v>SUNDER SINGH</v>
          </cell>
          <cell r="F74">
            <v>101664245522</v>
          </cell>
          <cell r="G74">
            <v>2018223213</v>
          </cell>
          <cell r="H74">
            <v>20</v>
          </cell>
        </row>
        <row r="75">
          <cell r="B75">
            <v>5380</v>
          </cell>
          <cell r="C75" t="str">
            <v>SG</v>
          </cell>
          <cell r="D75" t="str">
            <v>RAUNAK KUMAR SINGH</v>
          </cell>
          <cell r="E75" t="str">
            <v>RAJU KUMAR SINGH</v>
          </cell>
          <cell r="F75" t="str">
            <v>100574631730</v>
          </cell>
          <cell r="G75">
            <v>6718403898</v>
          </cell>
          <cell r="H75">
            <v>24</v>
          </cell>
        </row>
        <row r="76">
          <cell r="B76">
            <v>5312</v>
          </cell>
          <cell r="C76" t="str">
            <v>SG</v>
          </cell>
          <cell r="D76" t="str">
            <v>RAMAN KUMAR</v>
          </cell>
          <cell r="E76" t="str">
            <v>BABU RAM</v>
          </cell>
          <cell r="F76">
            <v>101608588060</v>
          </cell>
          <cell r="G76">
            <v>2018068665</v>
          </cell>
          <cell r="H76">
            <v>15</v>
          </cell>
        </row>
        <row r="77">
          <cell r="B77">
            <v>6229</v>
          </cell>
          <cell r="C77" t="str">
            <v>LSG</v>
          </cell>
          <cell r="D77" t="str">
            <v>RAJANI PATAWAL</v>
          </cell>
          <cell r="E77" t="str">
            <v>PUSHKAR SINGH</v>
          </cell>
          <cell r="F77" t="str">
            <v>101766192087</v>
          </cell>
          <cell r="G77">
            <v>2018517406</v>
          </cell>
          <cell r="H77">
            <v>25</v>
          </cell>
        </row>
        <row r="78">
          <cell r="B78">
            <v>5307</v>
          </cell>
          <cell r="C78" t="str">
            <v>SG</v>
          </cell>
          <cell r="D78" t="str">
            <v>ARUN PANDEY</v>
          </cell>
          <cell r="E78" t="str">
            <v>AMBIKA PANDEY</v>
          </cell>
          <cell r="F78" t="str">
            <v>101246692824</v>
          </cell>
          <cell r="G78">
            <v>2018068337</v>
          </cell>
          <cell r="H78">
            <v>11</v>
          </cell>
        </row>
        <row r="79">
          <cell r="B79">
            <v>5461</v>
          </cell>
          <cell r="C79" t="str">
            <v>SG</v>
          </cell>
          <cell r="D79" t="str">
            <v>VINOD KUMAR</v>
          </cell>
          <cell r="E79" t="str">
            <v>MANGULAL</v>
          </cell>
          <cell r="F79" t="str">
            <v>100408022099</v>
          </cell>
          <cell r="G79">
            <v>2214057303</v>
          </cell>
          <cell r="H79">
            <v>25</v>
          </cell>
        </row>
        <row r="80">
          <cell r="B80">
            <v>6353</v>
          </cell>
          <cell r="C80" t="str">
            <v>SG</v>
          </cell>
          <cell r="D80" t="str">
            <v>MAHBOOB MALIK</v>
          </cell>
          <cell r="E80" t="str">
            <v>YASEEN MALIK</v>
          </cell>
          <cell r="F80" t="str">
            <v>101604557356</v>
          </cell>
          <cell r="G80">
            <v>2018067431</v>
          </cell>
          <cell r="H80">
            <v>19</v>
          </cell>
        </row>
        <row r="81">
          <cell r="B81">
            <v>6380</v>
          </cell>
          <cell r="C81" t="str">
            <v>SG</v>
          </cell>
          <cell r="D81" t="str">
            <v>KHALILE</v>
          </cell>
          <cell r="E81" t="str">
            <v>KAHISUDEEN</v>
          </cell>
          <cell r="F81">
            <v>101811111364</v>
          </cell>
          <cell r="G81">
            <v>2018638965</v>
          </cell>
          <cell r="H81">
            <v>14</v>
          </cell>
        </row>
        <row r="82">
          <cell r="B82">
            <v>6400</v>
          </cell>
          <cell r="C82" t="str">
            <v>SG</v>
          </cell>
          <cell r="D82" t="str">
            <v>TEJ NARAYAN SINGH</v>
          </cell>
          <cell r="E82" t="str">
            <v>VIJENDER PRASAD SINGH</v>
          </cell>
          <cell r="F82" t="str">
            <v>100667382503</v>
          </cell>
          <cell r="G82">
            <v>1013716337</v>
          </cell>
          <cell r="H82">
            <v>24</v>
          </cell>
        </row>
        <row r="83">
          <cell r="B83">
            <v>6381</v>
          </cell>
          <cell r="C83" t="str">
            <v>SG</v>
          </cell>
          <cell r="D83" t="str">
            <v>PRADEEP KUMAR</v>
          </cell>
          <cell r="E83" t="str">
            <v>OMPAL SINGH</v>
          </cell>
          <cell r="F83" t="str">
            <v>100864993731</v>
          </cell>
          <cell r="G83">
            <v>2018639000</v>
          </cell>
          <cell r="H83">
            <v>22</v>
          </cell>
        </row>
        <row r="84">
          <cell r="B84">
            <v>6410</v>
          </cell>
          <cell r="C84" t="str">
            <v>LSG</v>
          </cell>
          <cell r="D84" t="str">
            <v>RAGINI SAXENA</v>
          </cell>
          <cell r="E84" t="str">
            <v>SAGAR SAXENA</v>
          </cell>
          <cell r="F84">
            <v>101811111340</v>
          </cell>
          <cell r="G84">
            <v>2018639202</v>
          </cell>
          <cell r="H84">
            <v>24</v>
          </cell>
        </row>
        <row r="85">
          <cell r="B85">
            <v>6414</v>
          </cell>
          <cell r="C85" t="str">
            <v>SG</v>
          </cell>
          <cell r="D85" t="str">
            <v>SACHIN KUMAR</v>
          </cell>
          <cell r="E85" t="str">
            <v>SOMPAL SHARMA</v>
          </cell>
          <cell r="F85">
            <v>100579067199</v>
          </cell>
          <cell r="G85">
            <v>2018639222</v>
          </cell>
          <cell r="H85">
            <v>25</v>
          </cell>
        </row>
        <row r="86">
          <cell r="B86">
            <v>5926</v>
          </cell>
          <cell r="C86" t="str">
            <v>SG</v>
          </cell>
          <cell r="D86" t="str">
            <v>ATUL KUMAR</v>
          </cell>
          <cell r="E86" t="str">
            <v>RATAN SINGH</v>
          </cell>
          <cell r="F86">
            <v>101361952815</v>
          </cell>
          <cell r="G86">
            <v>2018382953</v>
          </cell>
          <cell r="H86">
            <v>22</v>
          </cell>
        </row>
        <row r="87">
          <cell r="B87">
            <v>5297</v>
          </cell>
          <cell r="C87" t="str">
            <v>SG</v>
          </cell>
          <cell r="D87" t="str">
            <v>ANUJ GIRI</v>
          </cell>
          <cell r="E87" t="str">
            <v>SURENDER GIRI</v>
          </cell>
          <cell r="F87">
            <v>101608485882</v>
          </cell>
          <cell r="G87">
            <v>2018068238</v>
          </cell>
          <cell r="H87">
            <v>16</v>
          </cell>
        </row>
        <row r="88">
          <cell r="B88">
            <v>6345</v>
          </cell>
          <cell r="C88" t="str">
            <v>SG</v>
          </cell>
          <cell r="D88" t="str">
            <v>AMIT KUMAR</v>
          </cell>
          <cell r="E88" t="str">
            <v>CHANDR BHAN SINGH</v>
          </cell>
          <cell r="F88">
            <v>101323159957</v>
          </cell>
          <cell r="G88">
            <v>2018605366</v>
          </cell>
          <cell r="H88">
            <v>22</v>
          </cell>
        </row>
        <row r="89">
          <cell r="B89">
            <v>6579</v>
          </cell>
          <cell r="C89" t="str">
            <v>SG</v>
          </cell>
          <cell r="D89" t="str">
            <v>AVESH KUMAR</v>
          </cell>
          <cell r="E89" t="str">
            <v>PRATAP SINGH</v>
          </cell>
          <cell r="F89">
            <v>100096300089</v>
          </cell>
          <cell r="G89">
            <v>1324923683</v>
          </cell>
          <cell r="H89">
            <v>24</v>
          </cell>
        </row>
        <row r="90">
          <cell r="B90">
            <v>6454</v>
          </cell>
          <cell r="C90" t="str">
            <v>SG</v>
          </cell>
          <cell r="D90" t="str">
            <v>MANISH</v>
          </cell>
          <cell r="E90" t="str">
            <v>ASHOK</v>
          </cell>
          <cell r="F90">
            <v>101824846116</v>
          </cell>
          <cell r="G90">
            <v>2018683308</v>
          </cell>
          <cell r="H90">
            <v>7</v>
          </cell>
        </row>
        <row r="91">
          <cell r="B91">
            <v>5559</v>
          </cell>
          <cell r="C91" t="str">
            <v>SG</v>
          </cell>
          <cell r="D91" t="str">
            <v>RAJENDER SINGH</v>
          </cell>
          <cell r="E91" t="str">
            <v>BABU RAM</v>
          </cell>
          <cell r="F91">
            <v>101653919847</v>
          </cell>
          <cell r="G91">
            <v>2018196352</v>
          </cell>
          <cell r="H91">
            <v>25</v>
          </cell>
        </row>
        <row r="92">
          <cell r="B92">
            <v>5572</v>
          </cell>
          <cell r="C92" t="str">
            <v>SG</v>
          </cell>
          <cell r="D92" t="str">
            <v>ARVIND KUMAR MISHRA</v>
          </cell>
          <cell r="E92" t="str">
            <v>RAM CHANDRA MISHRA</v>
          </cell>
          <cell r="F92" t="str">
            <v>101281540640</v>
          </cell>
          <cell r="G92">
            <v>2018272945</v>
          </cell>
          <cell r="H92">
            <v>18</v>
          </cell>
        </row>
        <row r="93">
          <cell r="B93">
            <v>5287</v>
          </cell>
          <cell r="C93" t="str">
            <v>SG</v>
          </cell>
          <cell r="D93" t="str">
            <v>AMARNATH</v>
          </cell>
          <cell r="E93" t="str">
            <v>JANAKDEO RAY</v>
          </cell>
          <cell r="F93">
            <v>101608485876</v>
          </cell>
          <cell r="G93">
            <v>2018067689</v>
          </cell>
          <cell r="H93">
            <v>17</v>
          </cell>
        </row>
        <row r="94">
          <cell r="B94">
            <v>6660</v>
          </cell>
          <cell r="C94" t="str">
            <v>SG</v>
          </cell>
          <cell r="D94" t="str">
            <v xml:space="preserve">MANGLESHWAR </v>
          </cell>
          <cell r="E94" t="str">
            <v>SHYAMLE SINGH</v>
          </cell>
          <cell r="F94">
            <v>101883651145</v>
          </cell>
          <cell r="G94">
            <v>2018842155</v>
          </cell>
          <cell r="H94">
            <v>21</v>
          </cell>
        </row>
        <row r="95">
          <cell r="B95">
            <v>6659</v>
          </cell>
          <cell r="C95" t="str">
            <v>SG</v>
          </cell>
          <cell r="D95" t="str">
            <v>ROSHAN LAL</v>
          </cell>
          <cell r="E95" t="str">
            <v>MATHURA PRASAD</v>
          </cell>
          <cell r="F95">
            <v>101687308811</v>
          </cell>
          <cell r="G95">
            <v>2018842152</v>
          </cell>
          <cell r="H95">
            <v>25</v>
          </cell>
        </row>
        <row r="96">
          <cell r="B96">
            <v>5556</v>
          </cell>
          <cell r="C96" t="str">
            <v>SG</v>
          </cell>
          <cell r="D96" t="str">
            <v>K M RAMESH</v>
          </cell>
          <cell r="E96" t="str">
            <v>BABU LAL</v>
          </cell>
          <cell r="F96">
            <v>101008413131</v>
          </cell>
          <cell r="G96">
            <v>6713118001</v>
          </cell>
          <cell r="H96">
            <v>26</v>
          </cell>
        </row>
        <row r="97">
          <cell r="B97">
            <v>6739</v>
          </cell>
          <cell r="C97" t="str">
            <v>SG</v>
          </cell>
          <cell r="D97" t="str">
            <v>DINESH KUMAR</v>
          </cell>
          <cell r="E97" t="str">
            <v>AJAB SINGH</v>
          </cell>
          <cell r="F97">
            <v>100138973877</v>
          </cell>
          <cell r="G97">
            <v>2018868249</v>
          </cell>
          <cell r="H97">
            <v>24</v>
          </cell>
        </row>
        <row r="98">
          <cell r="B98">
            <v>6740</v>
          </cell>
          <cell r="C98" t="str">
            <v>SG</v>
          </cell>
          <cell r="D98" t="str">
            <v>ANKIT BHADAURIYA</v>
          </cell>
          <cell r="E98" t="str">
            <v>BRAJESH SINGH</v>
          </cell>
          <cell r="F98">
            <v>101460704767</v>
          </cell>
          <cell r="G98">
            <v>2018868242</v>
          </cell>
          <cell r="H98">
            <v>23</v>
          </cell>
        </row>
        <row r="99">
          <cell r="B99">
            <v>6770</v>
          </cell>
          <cell r="C99" t="str">
            <v>SG</v>
          </cell>
          <cell r="D99" t="str">
            <v>SANDEEP</v>
          </cell>
          <cell r="E99" t="str">
            <v>AKBAR SINGH</v>
          </cell>
          <cell r="F99">
            <v>101898373534</v>
          </cell>
          <cell r="G99">
            <v>2018897196</v>
          </cell>
          <cell r="H99">
            <v>24</v>
          </cell>
        </row>
        <row r="100">
          <cell r="B100">
            <v>6782</v>
          </cell>
          <cell r="C100" t="str">
            <v>SG</v>
          </cell>
          <cell r="D100" t="str">
            <v>ABHISHEK</v>
          </cell>
          <cell r="E100" t="str">
            <v>SURESH KUMAR</v>
          </cell>
          <cell r="F100">
            <v>101905131916</v>
          </cell>
          <cell r="G100">
            <v>2018902378</v>
          </cell>
          <cell r="H100">
            <v>5</v>
          </cell>
        </row>
        <row r="101">
          <cell r="B101">
            <v>6808</v>
          </cell>
          <cell r="C101" t="str">
            <v>SG</v>
          </cell>
          <cell r="D101" t="str">
            <v>UMESH KUMAR</v>
          </cell>
          <cell r="E101" t="str">
            <v>FIMMI SINGH</v>
          </cell>
          <cell r="F101">
            <v>101915874284</v>
          </cell>
          <cell r="G101">
            <v>2018929104</v>
          </cell>
          <cell r="H101">
            <v>23</v>
          </cell>
        </row>
        <row r="102">
          <cell r="B102">
            <v>6812</v>
          </cell>
          <cell r="C102" t="str">
            <v>SG</v>
          </cell>
          <cell r="D102" t="str">
            <v>GANPAL</v>
          </cell>
          <cell r="E102" t="str">
            <v>KESHAR SINGH</v>
          </cell>
          <cell r="F102">
            <v>101150926356</v>
          </cell>
          <cell r="G102">
            <v>6714118859</v>
          </cell>
          <cell r="H102">
            <v>17</v>
          </cell>
        </row>
        <row r="103">
          <cell r="B103">
            <v>6820</v>
          </cell>
          <cell r="C103" t="str">
            <v>SG</v>
          </cell>
          <cell r="D103" t="str">
            <v>GOURAV GIRI</v>
          </cell>
          <cell r="E103" t="str">
            <v>NIRANKAR GIRI</v>
          </cell>
          <cell r="F103">
            <v>101621723360</v>
          </cell>
          <cell r="G103">
            <v>2018926948</v>
          </cell>
          <cell r="H103">
            <v>22</v>
          </cell>
        </row>
        <row r="104">
          <cell r="B104">
            <v>6821</v>
          </cell>
          <cell r="C104" t="str">
            <v>SG</v>
          </cell>
          <cell r="D104" t="str">
            <v>SANJAY</v>
          </cell>
          <cell r="E104" t="str">
            <v>HARBAN SINGH YADAV</v>
          </cell>
          <cell r="F104">
            <v>101914230977</v>
          </cell>
          <cell r="G104">
            <v>2018926980</v>
          </cell>
          <cell r="H104">
            <v>23</v>
          </cell>
        </row>
        <row r="105">
          <cell r="B105">
            <v>6845</v>
          </cell>
          <cell r="C105" t="str">
            <v>SG</v>
          </cell>
          <cell r="D105" t="str">
            <v>SHANKAR SHARAN PRASAD</v>
          </cell>
          <cell r="E105" t="str">
            <v>JAI PRAKASH PRASAD</v>
          </cell>
          <cell r="F105">
            <v>101017313417</v>
          </cell>
          <cell r="G105">
            <v>2018946739</v>
          </cell>
          <cell r="H105">
            <v>22</v>
          </cell>
        </row>
        <row r="106">
          <cell r="B106">
            <v>6844</v>
          </cell>
          <cell r="C106" t="str">
            <v>SG</v>
          </cell>
          <cell r="D106" t="str">
            <v>AMAR DUTT</v>
          </cell>
          <cell r="E106" t="str">
            <v>BISHWAMBER DUTT</v>
          </cell>
          <cell r="F106">
            <v>101924521327</v>
          </cell>
          <cell r="G106">
            <v>2018946732</v>
          </cell>
          <cell r="H106">
            <v>24</v>
          </cell>
        </row>
        <row r="107">
          <cell r="B107">
            <v>6846</v>
          </cell>
          <cell r="C107" t="str">
            <v>SG</v>
          </cell>
          <cell r="D107" t="str">
            <v>BOBY KUMAR</v>
          </cell>
          <cell r="E107" t="str">
            <v>SHER SINGH</v>
          </cell>
          <cell r="F107">
            <v>101763225355</v>
          </cell>
          <cell r="G107">
            <v>2018946748</v>
          </cell>
          <cell r="H107">
            <v>24</v>
          </cell>
        </row>
        <row r="108">
          <cell r="B108">
            <v>6849</v>
          </cell>
          <cell r="C108" t="str">
            <v>SG</v>
          </cell>
          <cell r="D108" t="str">
            <v>MEHTAB ALI</v>
          </cell>
          <cell r="E108" t="str">
            <v>RAFEEQ ALI</v>
          </cell>
          <cell r="F108">
            <v>101592008635</v>
          </cell>
          <cell r="G108">
            <v>2018946754</v>
          </cell>
          <cell r="H108">
            <v>12</v>
          </cell>
        </row>
        <row r="109">
          <cell r="B109">
            <v>6875</v>
          </cell>
          <cell r="C109" t="str">
            <v>SG</v>
          </cell>
          <cell r="D109" t="str">
            <v>AJAY KUMAR</v>
          </cell>
          <cell r="E109" t="str">
            <v>MADAN KUMAR</v>
          </cell>
          <cell r="F109">
            <v>101461864711</v>
          </cell>
          <cell r="G109">
            <v>6718478202</v>
          </cell>
          <cell r="H109">
            <v>19</v>
          </cell>
        </row>
        <row r="110">
          <cell r="B110">
            <v>6876</v>
          </cell>
          <cell r="C110" t="str">
            <v>SG</v>
          </cell>
          <cell r="D110" t="str">
            <v>MANISH KUMR JHA</v>
          </cell>
          <cell r="E110" t="str">
            <v>SHANKAR JHA</v>
          </cell>
          <cell r="F110">
            <v>101924633371</v>
          </cell>
          <cell r="G110">
            <v>2018946769</v>
          </cell>
          <cell r="H110">
            <v>22</v>
          </cell>
        </row>
        <row r="111">
          <cell r="B111">
            <v>6894</v>
          </cell>
          <cell r="C111" t="str">
            <v>SG</v>
          </cell>
          <cell r="D111" t="str">
            <v>BRIJESH</v>
          </cell>
          <cell r="E111" t="str">
            <v>SURENDRA KUMAR</v>
          </cell>
          <cell r="F111">
            <v>101800175227</v>
          </cell>
          <cell r="G111">
            <v>2018954996</v>
          </cell>
          <cell r="H111">
            <v>22</v>
          </cell>
        </row>
        <row r="112">
          <cell r="B112">
            <v>6895</v>
          </cell>
          <cell r="C112" t="str">
            <v>SG</v>
          </cell>
          <cell r="D112" t="str">
            <v>VISHAL</v>
          </cell>
          <cell r="E112" t="str">
            <v>RAMDASS</v>
          </cell>
          <cell r="F112">
            <v>101935189209</v>
          </cell>
          <cell r="G112">
            <v>2018955000</v>
          </cell>
          <cell r="H112">
            <v>24</v>
          </cell>
        </row>
        <row r="113">
          <cell r="B113">
            <v>6919</v>
          </cell>
          <cell r="C113" t="str">
            <v>SG</v>
          </cell>
          <cell r="D113" t="str">
            <v>PRADEEP</v>
          </cell>
          <cell r="E113" t="str">
            <v>JAI PRAKASH</v>
          </cell>
          <cell r="F113">
            <v>101935109689</v>
          </cell>
          <cell r="G113">
            <v>2018986259</v>
          </cell>
          <cell r="H113">
            <v>19</v>
          </cell>
        </row>
        <row r="114">
          <cell r="B114">
            <v>6920</v>
          </cell>
          <cell r="C114" t="str">
            <v>SG</v>
          </cell>
          <cell r="D114" t="str">
            <v>NADEEM</v>
          </cell>
          <cell r="E114" t="str">
            <v>NAIMUDDIN</v>
          </cell>
          <cell r="F114">
            <v>101434214698</v>
          </cell>
          <cell r="G114">
            <v>2018986296</v>
          </cell>
          <cell r="H114">
            <v>16</v>
          </cell>
        </row>
        <row r="115">
          <cell r="B115">
            <v>6939</v>
          </cell>
          <cell r="C115" t="str">
            <v>SG</v>
          </cell>
          <cell r="D115" t="str">
            <v>SUHAIL</v>
          </cell>
          <cell r="E115" t="str">
            <v>MOHD SALEEM</v>
          </cell>
          <cell r="F115" t="str">
            <v>101943899828</v>
          </cell>
          <cell r="G115">
            <v>2018986571</v>
          </cell>
          <cell r="H115">
            <v>11</v>
          </cell>
        </row>
        <row r="116">
          <cell r="B116">
            <v>6940</v>
          </cell>
          <cell r="C116" t="str">
            <v>SG</v>
          </cell>
          <cell r="D116" t="str">
            <v>BALJIT SINGH</v>
          </cell>
          <cell r="E116" t="str">
            <v>VIJAY PAL SINGH</v>
          </cell>
          <cell r="F116" t="str">
            <v>10458396450</v>
          </cell>
          <cell r="G116">
            <v>2019027769</v>
          </cell>
          <cell r="H116">
            <v>20</v>
          </cell>
        </row>
        <row r="117">
          <cell r="B117">
            <v>6965</v>
          </cell>
          <cell r="C117" t="str">
            <v>SG</v>
          </cell>
          <cell r="D117" t="str">
            <v>GOURAV SHARMA</v>
          </cell>
          <cell r="E117" t="str">
            <v>DINESH KUMAR SHARMA</v>
          </cell>
          <cell r="F117">
            <v>101786895467</v>
          </cell>
          <cell r="G117">
            <v>2019023413</v>
          </cell>
          <cell r="H117">
            <v>2</v>
          </cell>
        </row>
        <row r="118">
          <cell r="B118">
            <v>5284</v>
          </cell>
          <cell r="C118" t="str">
            <v>SG</v>
          </cell>
          <cell r="D118" t="str">
            <v>CHHATHLLAL SAH</v>
          </cell>
          <cell r="E118" t="str">
            <v>SHIVSAGAR SAH</v>
          </cell>
          <cell r="F118">
            <v>101572017337</v>
          </cell>
          <cell r="G118">
            <v>2018067650</v>
          </cell>
          <cell r="H118">
            <v>16</v>
          </cell>
        </row>
        <row r="119">
          <cell r="B119">
            <v>6949</v>
          </cell>
          <cell r="C119" t="str">
            <v>SG</v>
          </cell>
          <cell r="D119" t="str">
            <v>PANKAJ KUMAR</v>
          </cell>
          <cell r="E119" t="str">
            <v>ROHTASH</v>
          </cell>
          <cell r="F119">
            <v>101491582910</v>
          </cell>
          <cell r="G119">
            <v>2018986694</v>
          </cell>
          <cell r="H119">
            <v>4</v>
          </cell>
        </row>
        <row r="120">
          <cell r="B120">
            <v>6950</v>
          </cell>
          <cell r="C120" t="str">
            <v>SG</v>
          </cell>
          <cell r="D120" t="str">
            <v>Ankur Verma</v>
          </cell>
          <cell r="E120" t="str">
            <v>Suresh pal</v>
          </cell>
          <cell r="F120">
            <v>101418649762</v>
          </cell>
          <cell r="G120">
            <v>2018986675</v>
          </cell>
          <cell r="H120">
            <v>7</v>
          </cell>
        </row>
        <row r="121">
          <cell r="B121">
            <v>6988</v>
          </cell>
          <cell r="C121" t="str">
            <v>SG</v>
          </cell>
          <cell r="D121" t="str">
            <v>VIPIN JHA</v>
          </cell>
          <cell r="E121" t="str">
            <v>UMAKANT JHA</v>
          </cell>
          <cell r="F121">
            <v>100950676856</v>
          </cell>
          <cell r="G121">
            <v>6709821221</v>
          </cell>
          <cell r="H121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60"/>
  <sheetViews>
    <sheetView showGridLines="0" zoomScale="85" zoomScaleNormal="85" workbookViewId="0">
      <pane ySplit="12" topLeftCell="A17" activePane="bottomLeft" state="frozen"/>
      <selection pane="bottomLeft" activeCell="AW22" sqref="AJ22:AW24"/>
    </sheetView>
  </sheetViews>
  <sheetFormatPr defaultColWidth="9.140625" defaultRowHeight="14.25" x14ac:dyDescent="0.25"/>
  <cols>
    <col min="1" max="1" width="4.42578125" style="1" customWidth="1"/>
    <col min="2" max="2" width="5.140625" style="1" customWidth="1"/>
    <col min="3" max="3" width="10.140625" style="119" customWidth="1"/>
    <col min="4" max="4" width="26.42578125" style="1" customWidth="1"/>
    <col min="5" max="5" width="25.28515625" style="1" hidden="1" customWidth="1"/>
    <col min="6" max="6" width="12.85546875" style="1" hidden="1" customWidth="1"/>
    <col min="7" max="15" width="8.140625" style="1" customWidth="1"/>
    <col min="16" max="16" width="5.85546875" style="1" customWidth="1"/>
    <col min="17" max="18" width="5.5703125" style="1" customWidth="1"/>
    <col min="19" max="19" width="6" style="1" customWidth="1"/>
    <col min="20" max="20" width="5.85546875" style="1" customWidth="1"/>
    <col min="21" max="28" width="6" style="1" customWidth="1"/>
    <col min="29" max="31" width="5.85546875" style="1" customWidth="1"/>
    <col min="32" max="35" width="6" style="1" customWidth="1"/>
    <col min="36" max="36" width="5.5703125" style="1" customWidth="1"/>
    <col min="37" max="46" width="5.5703125" style="1" hidden="1" customWidth="1"/>
    <col min="47" max="47" width="5.85546875" style="1" hidden="1" customWidth="1"/>
    <col min="48" max="48" width="2" style="1" hidden="1" customWidth="1"/>
    <col min="49" max="49" width="6.28515625" style="1" customWidth="1"/>
    <col min="50" max="51" width="5.85546875" style="1" customWidth="1"/>
    <col min="52" max="61" width="5.85546875" style="1" hidden="1" customWidth="1"/>
    <col min="62" max="64" width="4.140625" style="1" hidden="1" customWidth="1"/>
    <col min="65" max="65" width="6.140625" style="1" hidden="1" customWidth="1"/>
    <col min="66" max="66" width="5.85546875" style="1" hidden="1" customWidth="1"/>
    <col min="67" max="68" width="8.28515625" style="1" customWidth="1"/>
    <col min="69" max="69" width="5.85546875" style="2" customWidth="1"/>
    <col min="70" max="70" width="5.85546875" style="2" hidden="1" customWidth="1"/>
    <col min="71" max="71" width="5.140625" style="1" hidden="1" customWidth="1"/>
    <col min="72" max="72" width="2.5703125" style="1" hidden="1" customWidth="1"/>
    <col min="73" max="83" width="7.85546875" style="1" hidden="1" customWidth="1"/>
    <col min="84" max="155" width="9.140625" style="1" hidden="1" customWidth="1"/>
    <col min="156" max="156" width="3.140625" style="1" hidden="1" customWidth="1"/>
    <col min="157" max="158" width="16.28515625" style="1" hidden="1" customWidth="1"/>
    <col min="159" max="159" width="16.140625" style="1" hidden="1" customWidth="1"/>
    <col min="160" max="16384" width="9.140625" style="1"/>
  </cols>
  <sheetData>
    <row r="1" spans="1:160" ht="15" thickBot="1" x14ac:dyDescent="0.35"/>
    <row r="2" spans="1:160" ht="11.25" customHeight="1" x14ac:dyDescent="0.3">
      <c r="B2" s="3" t="s">
        <v>155</v>
      </c>
      <c r="C2" s="12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5"/>
      <c r="BR2" s="5"/>
      <c r="BS2" s="6"/>
    </row>
    <row r="3" spans="1:160" ht="19.5" customHeight="1" x14ac:dyDescent="0.3">
      <c r="B3" s="7"/>
      <c r="N3" s="188" t="s">
        <v>0</v>
      </c>
      <c r="O3" s="188"/>
      <c r="P3" s="188"/>
      <c r="Q3" s="188"/>
      <c r="R3" s="188"/>
      <c r="S3" s="188"/>
      <c r="T3" s="188"/>
      <c r="U3" s="188"/>
      <c r="V3" s="187">
        <v>4</v>
      </c>
      <c r="W3" s="187"/>
      <c r="Y3" s="188" t="s">
        <v>1</v>
      </c>
      <c r="Z3" s="188"/>
      <c r="AA3" s="188"/>
      <c r="AB3" s="187">
        <v>2023</v>
      </c>
      <c r="AC3" s="187"/>
      <c r="BS3" s="8"/>
    </row>
    <row r="4" spans="1:160" ht="14.45" x14ac:dyDescent="0.3">
      <c r="B4" s="7"/>
      <c r="BS4" s="8"/>
    </row>
    <row r="5" spans="1:160" ht="14.45" x14ac:dyDescent="0.3">
      <c r="A5" s="9"/>
      <c r="B5" s="7"/>
      <c r="S5" s="188" t="s">
        <v>2</v>
      </c>
      <c r="T5" s="188"/>
      <c r="U5" s="188"/>
      <c r="V5" s="188"/>
      <c r="W5" s="188"/>
      <c r="X5" s="188"/>
      <c r="Y5" s="188"/>
      <c r="BS5" s="8"/>
    </row>
    <row r="6" spans="1:160" ht="14.45" x14ac:dyDescent="0.3">
      <c r="B6" s="7"/>
      <c r="S6" s="188" t="s">
        <v>3</v>
      </c>
      <c r="T6" s="188"/>
      <c r="U6" s="188"/>
      <c r="V6" s="188"/>
      <c r="W6" s="188"/>
      <c r="X6" s="188"/>
      <c r="Y6" s="188"/>
      <c r="Z6" s="10"/>
      <c r="BS6" s="8"/>
    </row>
    <row r="7" spans="1:160" ht="14.45" x14ac:dyDescent="0.3">
      <c r="B7" s="11" t="s">
        <v>145</v>
      </c>
      <c r="C7" s="121"/>
      <c r="D7" s="12"/>
      <c r="E7" s="12"/>
      <c r="F7" s="12"/>
      <c r="G7" s="12"/>
      <c r="BS7" s="8"/>
    </row>
    <row r="8" spans="1:160" ht="14.45" x14ac:dyDescent="0.3">
      <c r="B8" s="11" t="s">
        <v>4</v>
      </c>
      <c r="C8" s="121"/>
      <c r="D8" s="12"/>
      <c r="E8" s="12"/>
      <c r="F8" s="13"/>
      <c r="G8" s="13"/>
      <c r="H8" s="13"/>
      <c r="I8" s="13"/>
      <c r="J8" s="13"/>
      <c r="K8" s="13"/>
      <c r="BS8" s="8"/>
    </row>
    <row r="9" spans="1:160" ht="14.45" x14ac:dyDescent="0.3">
      <c r="B9" s="14" t="s">
        <v>146</v>
      </c>
      <c r="C9" s="122"/>
      <c r="D9" s="15"/>
      <c r="E9" s="15"/>
      <c r="F9" s="16"/>
      <c r="G9" s="16"/>
      <c r="H9" s="16"/>
      <c r="I9" s="16"/>
      <c r="BS9" s="8"/>
    </row>
    <row r="10" spans="1:160" x14ac:dyDescent="0.25">
      <c r="B10" s="189" t="s">
        <v>160</v>
      </c>
      <c r="C10" s="190"/>
      <c r="D10" s="190"/>
      <c r="E10" s="190"/>
      <c r="BS10" s="8"/>
    </row>
    <row r="11" spans="1:160" ht="6.75" customHeight="1" thickBot="1" x14ac:dyDescent="0.3">
      <c r="B11" s="7"/>
      <c r="BS11" s="8"/>
    </row>
    <row r="12" spans="1:160" ht="90" customHeight="1" thickBot="1" x14ac:dyDescent="0.3">
      <c r="B12" s="17" t="s">
        <v>5</v>
      </c>
      <c r="C12" s="123" t="s">
        <v>6</v>
      </c>
      <c r="D12" s="18" t="s">
        <v>7</v>
      </c>
      <c r="E12" s="19" t="s">
        <v>8</v>
      </c>
      <c r="F12" s="19" t="s">
        <v>9</v>
      </c>
      <c r="G12" s="20">
        <v>45017</v>
      </c>
      <c r="H12" s="20">
        <v>45018</v>
      </c>
      <c r="I12" s="20">
        <v>45019</v>
      </c>
      <c r="J12" s="20">
        <v>45020</v>
      </c>
      <c r="K12" s="20">
        <v>45021</v>
      </c>
      <c r="L12" s="20">
        <v>45022</v>
      </c>
      <c r="M12" s="20">
        <v>45023</v>
      </c>
      <c r="N12" s="20">
        <v>45024</v>
      </c>
      <c r="O12" s="20">
        <v>45025</v>
      </c>
      <c r="P12" s="20">
        <v>45026</v>
      </c>
      <c r="Q12" s="20">
        <v>45027</v>
      </c>
      <c r="R12" s="20">
        <v>45028</v>
      </c>
      <c r="S12" s="20">
        <v>45029</v>
      </c>
      <c r="T12" s="20">
        <v>45030</v>
      </c>
      <c r="U12" s="20">
        <v>45031</v>
      </c>
      <c r="V12" s="20">
        <v>45032</v>
      </c>
      <c r="W12" s="20">
        <v>45033</v>
      </c>
      <c r="X12" s="20">
        <v>45034</v>
      </c>
      <c r="Y12" s="20">
        <v>45035</v>
      </c>
      <c r="Z12" s="20">
        <v>45036</v>
      </c>
      <c r="AA12" s="20">
        <v>45037</v>
      </c>
      <c r="AB12" s="20">
        <v>45038</v>
      </c>
      <c r="AC12" s="20">
        <v>45039</v>
      </c>
      <c r="AD12" s="20">
        <v>45040</v>
      </c>
      <c r="AE12" s="20">
        <v>45041</v>
      </c>
      <c r="AF12" s="20">
        <v>45042</v>
      </c>
      <c r="AG12" s="20">
        <v>45043</v>
      </c>
      <c r="AH12" s="20">
        <v>45044</v>
      </c>
      <c r="AI12" s="20">
        <v>45045</v>
      </c>
      <c r="AJ12" s="20">
        <v>45046</v>
      </c>
      <c r="AK12" s="20">
        <v>45016</v>
      </c>
      <c r="AL12" s="20">
        <v>44927</v>
      </c>
      <c r="AM12" s="20">
        <v>44928</v>
      </c>
      <c r="AN12" s="20">
        <v>44929</v>
      </c>
      <c r="AO12" s="20">
        <v>44930</v>
      </c>
      <c r="AP12" s="20">
        <v>44931</v>
      </c>
      <c r="AQ12" s="20">
        <v>44932</v>
      </c>
      <c r="AR12" s="20">
        <v>44933</v>
      </c>
      <c r="AS12" s="20">
        <v>44934</v>
      </c>
      <c r="AT12" s="20">
        <v>44935</v>
      </c>
      <c r="AU12" s="20">
        <v>44936</v>
      </c>
      <c r="AV12" s="20"/>
      <c r="AW12" s="21" t="s">
        <v>10</v>
      </c>
      <c r="AX12" s="21" t="s">
        <v>11</v>
      </c>
      <c r="AY12" s="21" t="s">
        <v>12</v>
      </c>
      <c r="AZ12" s="21" t="s">
        <v>13</v>
      </c>
      <c r="BA12" s="21" t="s">
        <v>14</v>
      </c>
      <c r="BB12" s="21" t="s">
        <v>15</v>
      </c>
      <c r="BC12" s="21" t="s">
        <v>16</v>
      </c>
      <c r="BD12" s="21" t="s">
        <v>17</v>
      </c>
      <c r="BE12" s="21" t="s">
        <v>18</v>
      </c>
      <c r="BF12" s="21" t="s">
        <v>19</v>
      </c>
      <c r="BG12" s="21" t="s">
        <v>20</v>
      </c>
      <c r="BH12" s="21" t="s">
        <v>21</v>
      </c>
      <c r="BI12" s="21" t="s">
        <v>22</v>
      </c>
      <c r="BJ12" s="21" t="s">
        <v>23</v>
      </c>
      <c r="BK12" s="21" t="s">
        <v>24</v>
      </c>
      <c r="BL12" s="21" t="s">
        <v>25</v>
      </c>
      <c r="BM12" s="22" t="s">
        <v>26</v>
      </c>
      <c r="BN12" s="22" t="s">
        <v>27</v>
      </c>
      <c r="BO12" s="22" t="s">
        <v>28</v>
      </c>
      <c r="BP12" s="22" t="s">
        <v>29</v>
      </c>
      <c r="BQ12" s="21" t="s">
        <v>30</v>
      </c>
      <c r="BR12" s="21" t="s">
        <v>31</v>
      </c>
      <c r="BS12" s="23" t="s">
        <v>32</v>
      </c>
      <c r="BU12" s="24">
        <f t="shared" ref="BU12:DI12" si="0">G12</f>
        <v>45017</v>
      </c>
      <c r="BV12" s="24">
        <f t="shared" si="0"/>
        <v>45018</v>
      </c>
      <c r="BW12" s="24">
        <f t="shared" si="0"/>
        <v>45019</v>
      </c>
      <c r="BX12" s="24">
        <f t="shared" si="0"/>
        <v>45020</v>
      </c>
      <c r="BY12" s="24">
        <f t="shared" si="0"/>
        <v>45021</v>
      </c>
      <c r="BZ12" s="24">
        <f t="shared" si="0"/>
        <v>45022</v>
      </c>
      <c r="CA12" s="24">
        <f t="shared" si="0"/>
        <v>45023</v>
      </c>
      <c r="CB12" s="24">
        <f t="shared" si="0"/>
        <v>45024</v>
      </c>
      <c r="CC12" s="24">
        <f t="shared" si="0"/>
        <v>45025</v>
      </c>
      <c r="CD12" s="24">
        <f t="shared" si="0"/>
        <v>45026</v>
      </c>
      <c r="CE12" s="24">
        <f t="shared" si="0"/>
        <v>45027</v>
      </c>
      <c r="CF12" s="24">
        <f t="shared" si="0"/>
        <v>45028</v>
      </c>
      <c r="CG12" s="24">
        <f t="shared" si="0"/>
        <v>45029</v>
      </c>
      <c r="CH12" s="24">
        <f t="shared" si="0"/>
        <v>45030</v>
      </c>
      <c r="CI12" s="24">
        <f t="shared" si="0"/>
        <v>45031</v>
      </c>
      <c r="CJ12" s="24">
        <f t="shared" si="0"/>
        <v>45032</v>
      </c>
      <c r="CK12" s="24">
        <f t="shared" si="0"/>
        <v>45033</v>
      </c>
      <c r="CL12" s="24">
        <f t="shared" si="0"/>
        <v>45034</v>
      </c>
      <c r="CM12" s="24">
        <f t="shared" si="0"/>
        <v>45035</v>
      </c>
      <c r="CN12" s="24">
        <f t="shared" si="0"/>
        <v>45036</v>
      </c>
      <c r="CO12" s="24">
        <f t="shared" si="0"/>
        <v>45037</v>
      </c>
      <c r="CP12" s="24">
        <f t="shared" si="0"/>
        <v>45038</v>
      </c>
      <c r="CQ12" s="24">
        <f t="shared" si="0"/>
        <v>45039</v>
      </c>
      <c r="CR12" s="24">
        <f t="shared" si="0"/>
        <v>45040</v>
      </c>
      <c r="CS12" s="24">
        <f t="shared" si="0"/>
        <v>45041</v>
      </c>
      <c r="CT12" s="24">
        <f t="shared" si="0"/>
        <v>45042</v>
      </c>
      <c r="CU12" s="24">
        <f t="shared" si="0"/>
        <v>45043</v>
      </c>
      <c r="CV12" s="24">
        <f t="shared" si="0"/>
        <v>45044</v>
      </c>
      <c r="CW12" s="24">
        <f t="shared" si="0"/>
        <v>45045</v>
      </c>
      <c r="CX12" s="24">
        <f t="shared" si="0"/>
        <v>45046</v>
      </c>
      <c r="CY12" s="24">
        <f t="shared" si="0"/>
        <v>45016</v>
      </c>
      <c r="CZ12" s="24">
        <f t="shared" si="0"/>
        <v>44927</v>
      </c>
      <c r="DA12" s="24">
        <f t="shared" si="0"/>
        <v>44928</v>
      </c>
      <c r="DB12" s="24">
        <f t="shared" si="0"/>
        <v>44929</v>
      </c>
      <c r="DC12" s="24">
        <f t="shared" si="0"/>
        <v>44930</v>
      </c>
      <c r="DD12" s="24">
        <f t="shared" si="0"/>
        <v>44931</v>
      </c>
      <c r="DE12" s="24">
        <f t="shared" si="0"/>
        <v>44932</v>
      </c>
      <c r="DF12" s="24">
        <f t="shared" si="0"/>
        <v>44933</v>
      </c>
      <c r="DG12" s="24">
        <f t="shared" si="0"/>
        <v>44934</v>
      </c>
      <c r="DH12" s="24">
        <f t="shared" si="0"/>
        <v>44935</v>
      </c>
      <c r="DI12" s="24">
        <f t="shared" si="0"/>
        <v>44936</v>
      </c>
      <c r="DJ12" s="25"/>
      <c r="DK12" s="24">
        <f>BU12</f>
        <v>45017</v>
      </c>
      <c r="DL12" s="26">
        <f t="shared" ref="DL12:EY12" si="1">BV12</f>
        <v>45018</v>
      </c>
      <c r="DM12" s="26">
        <f t="shared" si="1"/>
        <v>45019</v>
      </c>
      <c r="DN12" s="26">
        <f t="shared" si="1"/>
        <v>45020</v>
      </c>
      <c r="DO12" s="26">
        <f t="shared" si="1"/>
        <v>45021</v>
      </c>
      <c r="DP12" s="26">
        <f t="shared" si="1"/>
        <v>45022</v>
      </c>
      <c r="DQ12" s="26">
        <f t="shared" si="1"/>
        <v>45023</v>
      </c>
      <c r="DR12" s="26">
        <f t="shared" si="1"/>
        <v>45024</v>
      </c>
      <c r="DS12" s="26">
        <f t="shared" si="1"/>
        <v>45025</v>
      </c>
      <c r="DT12" s="26">
        <f t="shared" si="1"/>
        <v>45026</v>
      </c>
      <c r="DU12" s="26">
        <f t="shared" si="1"/>
        <v>45027</v>
      </c>
      <c r="DV12" s="26">
        <f t="shared" si="1"/>
        <v>45028</v>
      </c>
      <c r="DW12" s="26">
        <f t="shared" si="1"/>
        <v>45029</v>
      </c>
      <c r="DX12" s="26">
        <f t="shared" si="1"/>
        <v>45030</v>
      </c>
      <c r="DY12" s="26">
        <f t="shared" si="1"/>
        <v>45031</v>
      </c>
      <c r="DZ12" s="26">
        <f t="shared" si="1"/>
        <v>45032</v>
      </c>
      <c r="EA12" s="26">
        <f t="shared" si="1"/>
        <v>45033</v>
      </c>
      <c r="EB12" s="26">
        <f t="shared" si="1"/>
        <v>45034</v>
      </c>
      <c r="EC12" s="26">
        <f t="shared" si="1"/>
        <v>45035</v>
      </c>
      <c r="ED12" s="26">
        <f t="shared" si="1"/>
        <v>45036</v>
      </c>
      <c r="EE12" s="26">
        <f t="shared" si="1"/>
        <v>45037</v>
      </c>
      <c r="EF12" s="26">
        <f t="shared" si="1"/>
        <v>45038</v>
      </c>
      <c r="EG12" s="26">
        <f t="shared" si="1"/>
        <v>45039</v>
      </c>
      <c r="EH12" s="26">
        <f t="shared" si="1"/>
        <v>45040</v>
      </c>
      <c r="EI12" s="26">
        <f t="shared" si="1"/>
        <v>45041</v>
      </c>
      <c r="EJ12" s="26">
        <f t="shared" si="1"/>
        <v>45042</v>
      </c>
      <c r="EK12" s="26">
        <f t="shared" si="1"/>
        <v>45043</v>
      </c>
      <c r="EL12" s="26">
        <f t="shared" si="1"/>
        <v>45044</v>
      </c>
      <c r="EM12" s="26">
        <f t="shared" si="1"/>
        <v>45045</v>
      </c>
      <c r="EN12" s="26">
        <f t="shared" si="1"/>
        <v>45046</v>
      </c>
      <c r="EO12" s="26">
        <f t="shared" si="1"/>
        <v>45016</v>
      </c>
      <c r="EP12" s="26">
        <f t="shared" si="1"/>
        <v>44927</v>
      </c>
      <c r="EQ12" s="26">
        <f t="shared" si="1"/>
        <v>44928</v>
      </c>
      <c r="ER12" s="26">
        <f t="shared" si="1"/>
        <v>44929</v>
      </c>
      <c r="ES12" s="26">
        <f t="shared" si="1"/>
        <v>44930</v>
      </c>
      <c r="ET12" s="26">
        <f t="shared" si="1"/>
        <v>44931</v>
      </c>
      <c r="EU12" s="26">
        <f t="shared" si="1"/>
        <v>44932</v>
      </c>
      <c r="EV12" s="26">
        <f t="shared" si="1"/>
        <v>44933</v>
      </c>
      <c r="EW12" s="26">
        <f t="shared" si="1"/>
        <v>44934</v>
      </c>
      <c r="EX12" s="26">
        <f t="shared" si="1"/>
        <v>44935</v>
      </c>
      <c r="EY12" s="27">
        <f t="shared" si="1"/>
        <v>44936</v>
      </c>
      <c r="EZ12" s="25"/>
      <c r="FA12" s="28" t="s">
        <v>33</v>
      </c>
      <c r="FB12" s="28" t="s">
        <v>34</v>
      </c>
      <c r="FC12" s="28" t="s">
        <v>35</v>
      </c>
      <c r="FD12" s="1" t="s">
        <v>162</v>
      </c>
    </row>
    <row r="13" spans="1:160" ht="20.100000000000001" customHeight="1" thickBot="1" x14ac:dyDescent="0.3">
      <c r="B13" s="29"/>
      <c r="C13" s="124"/>
      <c r="D13" s="31">
        <f>COUNTA(D14:D137)</f>
        <v>117</v>
      </c>
      <c r="E13" s="31">
        <f>COUNTIFS(E14:E137,'[1]Summary '!$B$5)</f>
        <v>0</v>
      </c>
      <c r="F13" s="30" t="s">
        <v>5</v>
      </c>
      <c r="G13" s="31" t="str">
        <f>TEXT(G12,"DDD")</f>
        <v>Sat</v>
      </c>
      <c r="H13" s="31" t="str">
        <f t="shared" ref="H13:AU13" si="2">TEXT(H12,"DDD")</f>
        <v>Sun</v>
      </c>
      <c r="I13" s="31" t="str">
        <f t="shared" si="2"/>
        <v>Mon</v>
      </c>
      <c r="J13" s="31" t="str">
        <f t="shared" si="2"/>
        <v>Tue</v>
      </c>
      <c r="K13" s="31" t="str">
        <f t="shared" si="2"/>
        <v>Wed</v>
      </c>
      <c r="L13" s="31" t="str">
        <f t="shared" si="2"/>
        <v>Thu</v>
      </c>
      <c r="M13" s="31" t="str">
        <f t="shared" si="2"/>
        <v>Fri</v>
      </c>
      <c r="N13" s="31" t="str">
        <f t="shared" si="2"/>
        <v>Sat</v>
      </c>
      <c r="O13" s="31" t="str">
        <f t="shared" si="2"/>
        <v>Sun</v>
      </c>
      <c r="P13" s="31" t="str">
        <f t="shared" si="2"/>
        <v>Mon</v>
      </c>
      <c r="Q13" s="31" t="str">
        <f t="shared" si="2"/>
        <v>Tue</v>
      </c>
      <c r="R13" s="31" t="str">
        <f t="shared" si="2"/>
        <v>Wed</v>
      </c>
      <c r="S13" s="31" t="str">
        <f t="shared" si="2"/>
        <v>Thu</v>
      </c>
      <c r="T13" s="31" t="str">
        <f t="shared" si="2"/>
        <v>Fri</v>
      </c>
      <c r="U13" s="31" t="str">
        <f t="shared" si="2"/>
        <v>Sat</v>
      </c>
      <c r="V13" s="31" t="str">
        <f t="shared" si="2"/>
        <v>Sun</v>
      </c>
      <c r="W13" s="31" t="str">
        <f t="shared" si="2"/>
        <v>Mon</v>
      </c>
      <c r="X13" s="31" t="str">
        <f t="shared" si="2"/>
        <v>Tue</v>
      </c>
      <c r="Y13" s="31" t="str">
        <f t="shared" si="2"/>
        <v>Wed</v>
      </c>
      <c r="Z13" s="31" t="str">
        <f t="shared" si="2"/>
        <v>Thu</v>
      </c>
      <c r="AA13" s="31"/>
      <c r="AB13" s="31" t="str">
        <f t="shared" si="2"/>
        <v>Sat</v>
      </c>
      <c r="AC13" s="31" t="str">
        <f t="shared" si="2"/>
        <v>Sun</v>
      </c>
      <c r="AD13" s="31" t="str">
        <f t="shared" si="2"/>
        <v>Mon</v>
      </c>
      <c r="AE13" s="31" t="str">
        <f t="shared" si="2"/>
        <v>Tue</v>
      </c>
      <c r="AF13" s="31" t="str">
        <f t="shared" si="2"/>
        <v>Wed</v>
      </c>
      <c r="AG13" s="31" t="str">
        <f t="shared" si="2"/>
        <v>Thu</v>
      </c>
      <c r="AH13" s="31" t="str">
        <f t="shared" si="2"/>
        <v>Fri</v>
      </c>
      <c r="AI13" s="31" t="str">
        <f t="shared" si="2"/>
        <v>Sat</v>
      </c>
      <c r="AJ13" s="31" t="str">
        <f t="shared" si="2"/>
        <v>Sun</v>
      </c>
      <c r="AK13" s="31" t="str">
        <f t="shared" si="2"/>
        <v>Fri</v>
      </c>
      <c r="AL13" s="31" t="str">
        <f t="shared" si="2"/>
        <v>Sun</v>
      </c>
      <c r="AM13" s="31" t="str">
        <f t="shared" si="2"/>
        <v>Mon</v>
      </c>
      <c r="AN13" s="31" t="str">
        <f t="shared" si="2"/>
        <v>Tue</v>
      </c>
      <c r="AO13" s="31" t="str">
        <f t="shared" si="2"/>
        <v>Wed</v>
      </c>
      <c r="AP13" s="31" t="str">
        <f t="shared" si="2"/>
        <v>Thu</v>
      </c>
      <c r="AQ13" s="31" t="str">
        <f t="shared" si="2"/>
        <v>Fri</v>
      </c>
      <c r="AR13" s="31" t="str">
        <f t="shared" si="2"/>
        <v>Sat</v>
      </c>
      <c r="AS13" s="31" t="str">
        <f t="shared" si="2"/>
        <v>Sun</v>
      </c>
      <c r="AT13" s="31" t="str">
        <f t="shared" si="2"/>
        <v>Mon</v>
      </c>
      <c r="AU13" s="31" t="str">
        <f t="shared" si="2"/>
        <v>Tue</v>
      </c>
      <c r="AV13" s="31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0"/>
      <c r="BK13" s="30"/>
      <c r="BL13" s="30"/>
      <c r="BM13" s="32"/>
      <c r="BN13" s="32"/>
      <c r="BO13" s="33"/>
      <c r="BP13" s="33"/>
      <c r="BQ13" s="34">
        <f>SUM(BQ14:BQ137)</f>
        <v>0</v>
      </c>
      <c r="BR13" s="35"/>
      <c r="BS13" s="36"/>
      <c r="BU13" s="37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9"/>
      <c r="DK13" s="37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9"/>
      <c r="FA13" s="40"/>
      <c r="FB13" s="40"/>
      <c r="FC13" s="40"/>
    </row>
    <row r="14" spans="1:160" ht="20.100000000000001" customHeight="1" thickBot="1" x14ac:dyDescent="0.3">
      <c r="B14" s="53">
        <v>1</v>
      </c>
      <c r="C14" s="125">
        <v>5353</v>
      </c>
      <c r="D14" s="109" t="s">
        <v>39</v>
      </c>
      <c r="E14" s="87" t="s">
        <v>135</v>
      </c>
      <c r="F14" s="41" t="str">
        <f>IFERROR(VLOOKUP(E14,'[1]Designation with Pershift Cost'!$B$3:$C$25,2,0),"")</f>
        <v/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4">
        <f t="shared" ref="AW14:AW77" si="3">COUNTIF($G14:$AU14,"M")</f>
        <v>0</v>
      </c>
      <c r="AX14" s="44">
        <f t="shared" ref="AX14:AX77" si="4">COUNTIF($G14:$AU14,"E")</f>
        <v>0</v>
      </c>
      <c r="AY14" s="44">
        <f t="shared" ref="AY14:AY77" si="5">COUNTIF($G14:$AU14,"N")</f>
        <v>0</v>
      </c>
      <c r="AZ14" s="44">
        <f t="shared" ref="AZ14:AZ77" si="6">COUNTIF($G14:$AU14,"G")</f>
        <v>0</v>
      </c>
      <c r="BA14" s="44">
        <f t="shared" ref="BA14:BA77" si="7">COUNTIF($G14:$AU14,"M+E")</f>
        <v>0</v>
      </c>
      <c r="BB14" s="44">
        <f t="shared" ref="BB14:BB77" si="8">COUNTIF($G14:$AU14,"E+N")</f>
        <v>0</v>
      </c>
      <c r="BC14" s="44">
        <f t="shared" ref="BC14:BC77" si="9">COUNTIF($Q14:$AU14,"N+M")</f>
        <v>0</v>
      </c>
      <c r="BD14" s="44">
        <f t="shared" ref="BD14:BD77" si="10">COUNTIF($Q14:$AU14,"M+N")</f>
        <v>0</v>
      </c>
      <c r="BE14" s="44">
        <f t="shared" ref="BE14:BE77" si="11">COUNTIF($Q14:$AU14,"M+G")</f>
        <v>0</v>
      </c>
      <c r="BF14" s="44">
        <f t="shared" ref="BF14:BF77" si="12">COUNTIF($Q14:$AU14,"G+E")</f>
        <v>0</v>
      </c>
      <c r="BG14" s="44">
        <f t="shared" ref="BG14:BG77" si="13">COUNTIF($Q14:$AU14,"G+N")</f>
        <v>0</v>
      </c>
      <c r="BH14" s="44">
        <f t="shared" ref="BH14:BH77" si="14">COUNTIF($Q14:$AU14,"M+H")</f>
        <v>0</v>
      </c>
      <c r="BI14" s="44">
        <f t="shared" ref="BI14:BI77" si="15">COUNTIF($Q14:$AU14,"N/O")</f>
        <v>0</v>
      </c>
      <c r="BJ14" s="44">
        <f t="shared" ref="BJ14:BJ77" si="16">COUNTIF($Q14:$AU14,"NH")</f>
        <v>0</v>
      </c>
      <c r="BK14" s="43"/>
      <c r="BL14" s="43"/>
      <c r="BM14" s="44">
        <f>COUNTIF($G14:$AU14,"W/O")</f>
        <v>0</v>
      </c>
      <c r="BN14" s="44">
        <f>COUNTIF($G14:$AU14,"A")+COUNTIF($Q14:$AU14,"LWP")</f>
        <v>0</v>
      </c>
      <c r="BO14" s="45">
        <f>SUM(AW14:BM14)</f>
        <v>0</v>
      </c>
      <c r="BP14" s="46">
        <f t="shared" ref="BP14:BP77" si="17">BO14+BM14+BN14+BJ14</f>
        <v>0</v>
      </c>
      <c r="BQ14" s="47">
        <f t="shared" ref="BQ14:BQ72" si="18">SUM(BA14:BG14)+SUM(BH14/2)</f>
        <v>0</v>
      </c>
      <c r="BR14" s="47">
        <f t="shared" ref="BR14:BR77" si="19">BQ14*8</f>
        <v>0</v>
      </c>
      <c r="BS14" s="48"/>
      <c r="BU14" s="49">
        <f t="shared" ref="BU14:CJ29" si="20">IF(OR(COUNTIFS(G14:M14,"W/O")&gt;0,COUNTIFS(G14:M14,"")&gt;0),0,1)</f>
        <v>0</v>
      </c>
      <c r="BV14" s="50">
        <f t="shared" si="20"/>
        <v>0</v>
      </c>
      <c r="BW14" s="50">
        <f t="shared" si="20"/>
        <v>0</v>
      </c>
      <c r="BX14" s="50">
        <f t="shared" si="20"/>
        <v>0</v>
      </c>
      <c r="BY14" s="50">
        <f t="shared" si="20"/>
        <v>0</v>
      </c>
      <c r="BZ14" s="50">
        <f t="shared" si="20"/>
        <v>0</v>
      </c>
      <c r="CA14" s="50">
        <f t="shared" si="20"/>
        <v>0</v>
      </c>
      <c r="CB14" s="50">
        <f t="shared" si="20"/>
        <v>0</v>
      </c>
      <c r="CC14" s="50">
        <f t="shared" si="20"/>
        <v>0</v>
      </c>
      <c r="CD14" s="50">
        <f t="shared" si="20"/>
        <v>0</v>
      </c>
      <c r="CE14" s="50">
        <f t="shared" si="20"/>
        <v>0</v>
      </c>
      <c r="CF14" s="50">
        <f t="shared" si="20"/>
        <v>0</v>
      </c>
      <c r="CG14" s="50">
        <f t="shared" si="20"/>
        <v>0</v>
      </c>
      <c r="CH14" s="50">
        <f t="shared" si="20"/>
        <v>0</v>
      </c>
      <c r="CI14" s="50">
        <f t="shared" si="20"/>
        <v>0</v>
      </c>
      <c r="CJ14" s="50">
        <f t="shared" si="20"/>
        <v>0</v>
      </c>
      <c r="CK14" s="50">
        <f t="shared" ref="CK14:CZ29" si="21">IF(OR(COUNTIFS(W14:AC14,"W/O")&gt;0,COUNTIFS(W14:AC14,"")&gt;0),0,1)</f>
        <v>0</v>
      </c>
      <c r="CL14" s="50">
        <f t="shared" si="21"/>
        <v>0</v>
      </c>
      <c r="CM14" s="50">
        <f t="shared" si="21"/>
        <v>0</v>
      </c>
      <c r="CN14" s="50">
        <f t="shared" si="21"/>
        <v>0</v>
      </c>
      <c r="CO14" s="50">
        <f t="shared" si="21"/>
        <v>0</v>
      </c>
      <c r="CP14" s="50">
        <f t="shared" si="21"/>
        <v>0</v>
      </c>
      <c r="CQ14" s="50">
        <f t="shared" si="21"/>
        <v>0</v>
      </c>
      <c r="CR14" s="50">
        <f t="shared" si="21"/>
        <v>0</v>
      </c>
      <c r="CS14" s="50">
        <f t="shared" si="21"/>
        <v>0</v>
      </c>
      <c r="CT14" s="50">
        <f t="shared" si="21"/>
        <v>0</v>
      </c>
      <c r="CU14" s="50">
        <f t="shared" si="21"/>
        <v>0</v>
      </c>
      <c r="CV14" s="50">
        <f t="shared" si="21"/>
        <v>0</v>
      </c>
      <c r="CW14" s="50">
        <f t="shared" si="21"/>
        <v>0</v>
      </c>
      <c r="CX14" s="50">
        <f t="shared" si="21"/>
        <v>0</v>
      </c>
      <c r="CY14" s="50">
        <f t="shared" si="21"/>
        <v>0</v>
      </c>
      <c r="CZ14" s="50">
        <f t="shared" si="21"/>
        <v>0</v>
      </c>
      <c r="DA14" s="50">
        <f t="shared" ref="DA14:DI39" si="22">IF(OR(COUNTIFS(AM14:AS14,"W/O")&gt;0,COUNTIFS(AM14:AS14,"")&gt;0),0,1)</f>
        <v>0</v>
      </c>
      <c r="DB14" s="50">
        <f t="shared" si="22"/>
        <v>0</v>
      </c>
      <c r="DC14" s="50">
        <f t="shared" si="22"/>
        <v>0</v>
      </c>
      <c r="DD14" s="50">
        <f t="shared" si="22"/>
        <v>0</v>
      </c>
      <c r="DE14" s="50">
        <f t="shared" si="22"/>
        <v>0</v>
      </c>
      <c r="DF14" s="50">
        <f t="shared" si="22"/>
        <v>0</v>
      </c>
      <c r="DG14" s="50">
        <f t="shared" si="22"/>
        <v>0</v>
      </c>
      <c r="DH14" s="50">
        <f t="shared" si="22"/>
        <v>0</v>
      </c>
      <c r="DI14" s="51">
        <f t="shared" si="22"/>
        <v>0</v>
      </c>
      <c r="DK14" s="49">
        <f t="shared" ref="DK14:DZ29" si="23">IF(OR(COUNTIFS(G14:P14,"W/O")&gt;0,COUNTIFS(G14:P14,"A")&gt;0,COUNTIFS(G14:P14,"")&gt;0,COUNTIF(G14:P14,"N/O")),0,1)</f>
        <v>0</v>
      </c>
      <c r="DL14" s="50">
        <f t="shared" si="23"/>
        <v>0</v>
      </c>
      <c r="DM14" s="50">
        <f t="shared" si="23"/>
        <v>0</v>
      </c>
      <c r="DN14" s="50">
        <f t="shared" si="23"/>
        <v>0</v>
      </c>
      <c r="DO14" s="50">
        <f t="shared" si="23"/>
        <v>0</v>
      </c>
      <c r="DP14" s="50">
        <f t="shared" si="23"/>
        <v>0</v>
      </c>
      <c r="DQ14" s="50">
        <f t="shared" si="23"/>
        <v>0</v>
      </c>
      <c r="DR14" s="50">
        <f t="shared" si="23"/>
        <v>0</v>
      </c>
      <c r="DS14" s="50">
        <f t="shared" si="23"/>
        <v>0</v>
      </c>
      <c r="DT14" s="50">
        <f t="shared" si="23"/>
        <v>0</v>
      </c>
      <c r="DU14" s="50">
        <f t="shared" si="23"/>
        <v>0</v>
      </c>
      <c r="DV14" s="50">
        <f t="shared" si="23"/>
        <v>0</v>
      </c>
      <c r="DW14" s="50">
        <f t="shared" si="23"/>
        <v>0</v>
      </c>
      <c r="DX14" s="50">
        <f t="shared" si="23"/>
        <v>0</v>
      </c>
      <c r="DY14" s="50">
        <f t="shared" si="23"/>
        <v>0</v>
      </c>
      <c r="DZ14" s="50">
        <f t="shared" si="23"/>
        <v>0</v>
      </c>
      <c r="EA14" s="50">
        <f t="shared" ref="EA14:EP29" si="24">IF(OR(COUNTIFS(W14:AF14,"W/O")&gt;0,COUNTIFS(W14:AF14,"A")&gt;0,COUNTIFS(W14:AF14,"")&gt;0,COUNTIF(W14:AF14,"N/O")),0,1)</f>
        <v>0</v>
      </c>
      <c r="EB14" s="50">
        <f t="shared" si="24"/>
        <v>0</v>
      </c>
      <c r="EC14" s="50">
        <f t="shared" si="24"/>
        <v>0</v>
      </c>
      <c r="ED14" s="50">
        <f t="shared" si="24"/>
        <v>0</v>
      </c>
      <c r="EE14" s="50">
        <f t="shared" si="24"/>
        <v>0</v>
      </c>
      <c r="EF14" s="50">
        <f t="shared" si="24"/>
        <v>0</v>
      </c>
      <c r="EG14" s="50">
        <f t="shared" si="24"/>
        <v>0</v>
      </c>
      <c r="EH14" s="50">
        <f t="shared" si="24"/>
        <v>0</v>
      </c>
      <c r="EI14" s="50">
        <f t="shared" si="24"/>
        <v>0</v>
      </c>
      <c r="EJ14" s="50">
        <f t="shared" si="24"/>
        <v>0</v>
      </c>
      <c r="EK14" s="50">
        <f t="shared" si="24"/>
        <v>0</v>
      </c>
      <c r="EL14" s="50">
        <f t="shared" si="24"/>
        <v>0</v>
      </c>
      <c r="EM14" s="50">
        <f t="shared" si="24"/>
        <v>0</v>
      </c>
      <c r="EN14" s="50">
        <f t="shared" si="24"/>
        <v>0</v>
      </c>
      <c r="EO14" s="50">
        <f t="shared" si="24"/>
        <v>0</v>
      </c>
      <c r="EP14" s="50">
        <f t="shared" si="24"/>
        <v>0</v>
      </c>
      <c r="EQ14" s="50">
        <f t="shared" ref="EQ14:EY39" si="25">IF(OR(COUNTIFS(AM14:AV14,"W/O")&gt;0,COUNTIFS(AM14:AV14,"A")&gt;0,COUNTIFS(AM14:AV14,"")&gt;0,COUNTIF(AM14:AV14,"N/O")),0,1)</f>
        <v>0</v>
      </c>
      <c r="ER14" s="50">
        <f t="shared" si="25"/>
        <v>0</v>
      </c>
      <c r="ES14" s="50">
        <f t="shared" si="25"/>
        <v>0</v>
      </c>
      <c r="ET14" s="50">
        <f t="shared" si="25"/>
        <v>0</v>
      </c>
      <c r="EU14" s="50">
        <f t="shared" si="25"/>
        <v>0</v>
      </c>
      <c r="EV14" s="50">
        <f t="shared" si="25"/>
        <v>0</v>
      </c>
      <c r="EW14" s="50">
        <f t="shared" si="25"/>
        <v>0</v>
      </c>
      <c r="EX14" s="50">
        <f t="shared" si="25"/>
        <v>0</v>
      </c>
      <c r="EY14" s="51">
        <f t="shared" si="25"/>
        <v>0</v>
      </c>
      <c r="FA14" s="52" t="str">
        <f t="shared" ref="FA14:FA77" si="26">IF(SUM(BU14:DI14)&gt;0,"Non Compliance","Compliance")</f>
        <v>Compliance</v>
      </c>
      <c r="FB14" s="52" t="str">
        <f t="shared" ref="FB14:FB77" si="27">IF(SUM(DK14:EY14)&gt;0,"Non Compliance","Compliance")</f>
        <v>Compliance</v>
      </c>
      <c r="FC14" s="52" t="str">
        <f t="shared" ref="FC14:FC77" si="28">IF(BR14&gt;12.5,"Non-Compliance","Compliance")</f>
        <v>Compliance</v>
      </c>
    </row>
    <row r="15" spans="1:160" ht="20.100000000000001" customHeight="1" thickBot="1" x14ac:dyDescent="0.3">
      <c r="B15" s="53">
        <v>2</v>
      </c>
      <c r="C15" s="125">
        <v>5848</v>
      </c>
      <c r="D15" s="109" t="s">
        <v>40</v>
      </c>
      <c r="E15" s="87" t="s">
        <v>135</v>
      </c>
      <c r="F15" s="41" t="str">
        <f>IFERROR(VLOOKUP(E15,'[1]Designation with Pershift Cost'!$B$3:$C$25,2,0),"")</f>
        <v/>
      </c>
      <c r="G15" s="42"/>
      <c r="H15" s="42" t="s">
        <v>10</v>
      </c>
      <c r="I15" s="42"/>
      <c r="J15" s="42" t="s">
        <v>10</v>
      </c>
      <c r="K15" s="42" t="s">
        <v>10</v>
      </c>
      <c r="L15" s="42" t="s">
        <v>12</v>
      </c>
      <c r="M15" s="42" t="s">
        <v>12</v>
      </c>
      <c r="N15" s="42" t="s">
        <v>12</v>
      </c>
      <c r="O15" s="42" t="s">
        <v>12</v>
      </c>
      <c r="P15" s="42"/>
      <c r="Q15" s="43"/>
      <c r="R15" s="43" t="s">
        <v>12</v>
      </c>
      <c r="S15" s="42" t="s">
        <v>12</v>
      </c>
      <c r="T15" s="42" t="s">
        <v>12</v>
      </c>
      <c r="U15" s="43" t="s">
        <v>12</v>
      </c>
      <c r="V15" s="43" t="s">
        <v>12</v>
      </c>
      <c r="W15" s="43"/>
      <c r="X15" s="43" t="s">
        <v>10</v>
      </c>
      <c r="Y15" s="43" t="s">
        <v>10</v>
      </c>
      <c r="Z15" s="43"/>
      <c r="AA15" s="91" t="s">
        <v>10</v>
      </c>
      <c r="AB15" s="43" t="s">
        <v>10</v>
      </c>
      <c r="AC15" s="43" t="s">
        <v>10</v>
      </c>
      <c r="AD15" s="43"/>
      <c r="AE15" s="43" t="s">
        <v>10</v>
      </c>
      <c r="AF15" s="43" t="s">
        <v>10</v>
      </c>
      <c r="AG15" s="43" t="s">
        <v>10</v>
      </c>
      <c r="AH15" s="42" t="s">
        <v>10</v>
      </c>
      <c r="AI15" s="43" t="s">
        <v>10</v>
      </c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4">
        <f t="shared" si="3"/>
        <v>13</v>
      </c>
      <c r="AX15" s="44">
        <f t="shared" si="4"/>
        <v>0</v>
      </c>
      <c r="AY15" s="44">
        <f t="shared" si="5"/>
        <v>9</v>
      </c>
      <c r="AZ15" s="44">
        <f t="shared" si="6"/>
        <v>0</v>
      </c>
      <c r="BA15" s="44">
        <f t="shared" si="7"/>
        <v>0</v>
      </c>
      <c r="BB15" s="44">
        <f t="shared" si="8"/>
        <v>0</v>
      </c>
      <c r="BC15" s="44">
        <f t="shared" si="9"/>
        <v>0</v>
      </c>
      <c r="BD15" s="44">
        <f t="shared" si="10"/>
        <v>0</v>
      </c>
      <c r="BE15" s="44">
        <f t="shared" si="11"/>
        <v>0</v>
      </c>
      <c r="BF15" s="44">
        <f t="shared" si="12"/>
        <v>0</v>
      </c>
      <c r="BG15" s="44">
        <f t="shared" si="13"/>
        <v>0</v>
      </c>
      <c r="BH15" s="44">
        <f t="shared" si="14"/>
        <v>0</v>
      </c>
      <c r="BI15" s="44">
        <f t="shared" si="15"/>
        <v>0</v>
      </c>
      <c r="BJ15" s="44">
        <f t="shared" si="16"/>
        <v>0</v>
      </c>
      <c r="BK15" s="43"/>
      <c r="BL15" s="43"/>
      <c r="BM15" s="44">
        <f t="shared" ref="BM15:BM78" si="29">COUNTIF($G15:$AU15,"W/O")</f>
        <v>0</v>
      </c>
      <c r="BN15" s="44">
        <f t="shared" ref="BN15:BN78" si="30">COUNTIF($G15:$AU15,"A")+COUNTIF($Q15:$AU15,"LWP")</f>
        <v>0</v>
      </c>
      <c r="BO15" s="45">
        <f t="shared" ref="BO15:BO78" si="31">SUM(AW15:BM15)</f>
        <v>22</v>
      </c>
      <c r="BP15" s="118">
        <f t="shared" si="17"/>
        <v>22</v>
      </c>
      <c r="BQ15" s="47">
        <f t="shared" si="18"/>
        <v>0</v>
      </c>
      <c r="BR15" s="47">
        <f t="shared" si="19"/>
        <v>0</v>
      </c>
      <c r="BS15" s="48"/>
      <c r="BU15" s="49">
        <f t="shared" si="20"/>
        <v>0</v>
      </c>
      <c r="BV15" s="50">
        <f t="shared" si="20"/>
        <v>0</v>
      </c>
      <c r="BW15" s="50">
        <f t="shared" si="20"/>
        <v>0</v>
      </c>
      <c r="BX15" s="50">
        <f t="shared" si="20"/>
        <v>0</v>
      </c>
      <c r="BY15" s="50">
        <f t="shared" si="20"/>
        <v>0</v>
      </c>
      <c r="BZ15" s="50">
        <f t="shared" si="20"/>
        <v>0</v>
      </c>
      <c r="CA15" s="50">
        <f t="shared" si="20"/>
        <v>0</v>
      </c>
      <c r="CB15" s="50">
        <f t="shared" si="20"/>
        <v>0</v>
      </c>
      <c r="CC15" s="50">
        <f t="shared" si="20"/>
        <v>0</v>
      </c>
      <c r="CD15" s="50">
        <f t="shared" si="20"/>
        <v>0</v>
      </c>
      <c r="CE15" s="50">
        <f t="shared" si="20"/>
        <v>0</v>
      </c>
      <c r="CF15" s="50">
        <f t="shared" si="20"/>
        <v>0</v>
      </c>
      <c r="CG15" s="50">
        <f t="shared" si="20"/>
        <v>0</v>
      </c>
      <c r="CH15" s="50">
        <f t="shared" si="20"/>
        <v>0</v>
      </c>
      <c r="CI15" s="50">
        <f t="shared" si="20"/>
        <v>0</v>
      </c>
      <c r="CJ15" s="50">
        <f t="shared" si="20"/>
        <v>0</v>
      </c>
      <c r="CK15" s="50">
        <f t="shared" si="21"/>
        <v>0</v>
      </c>
      <c r="CL15" s="50">
        <f t="shared" si="21"/>
        <v>0</v>
      </c>
      <c r="CM15" s="50">
        <f t="shared" si="21"/>
        <v>0</v>
      </c>
      <c r="CN15" s="50">
        <f t="shared" si="21"/>
        <v>0</v>
      </c>
      <c r="CO15" s="50">
        <f t="shared" si="21"/>
        <v>0</v>
      </c>
      <c r="CP15" s="50">
        <f t="shared" si="21"/>
        <v>0</v>
      </c>
      <c r="CQ15" s="50">
        <f t="shared" si="21"/>
        <v>0</v>
      </c>
      <c r="CR15" s="50">
        <f t="shared" si="21"/>
        <v>0</v>
      </c>
      <c r="CS15" s="50">
        <f t="shared" si="21"/>
        <v>0</v>
      </c>
      <c r="CT15" s="50">
        <f t="shared" si="21"/>
        <v>0</v>
      </c>
      <c r="CU15" s="50">
        <f t="shared" si="21"/>
        <v>0</v>
      </c>
      <c r="CV15" s="50">
        <f t="shared" si="21"/>
        <v>0</v>
      </c>
      <c r="CW15" s="50">
        <f t="shared" si="21"/>
        <v>0</v>
      </c>
      <c r="CX15" s="50">
        <f t="shared" si="21"/>
        <v>0</v>
      </c>
      <c r="CY15" s="50">
        <f t="shared" si="21"/>
        <v>0</v>
      </c>
      <c r="CZ15" s="50">
        <f t="shared" si="21"/>
        <v>0</v>
      </c>
      <c r="DA15" s="50">
        <f t="shared" si="22"/>
        <v>0</v>
      </c>
      <c r="DB15" s="50">
        <f t="shared" si="22"/>
        <v>0</v>
      </c>
      <c r="DC15" s="50">
        <f t="shared" si="22"/>
        <v>0</v>
      </c>
      <c r="DD15" s="50">
        <f t="shared" si="22"/>
        <v>0</v>
      </c>
      <c r="DE15" s="50">
        <f t="shared" si="22"/>
        <v>0</v>
      </c>
      <c r="DF15" s="50">
        <f t="shared" si="22"/>
        <v>0</v>
      </c>
      <c r="DG15" s="50">
        <f t="shared" si="22"/>
        <v>0</v>
      </c>
      <c r="DH15" s="50">
        <f t="shared" si="22"/>
        <v>0</v>
      </c>
      <c r="DI15" s="51">
        <f t="shared" si="22"/>
        <v>0</v>
      </c>
      <c r="DK15" s="49">
        <f t="shared" si="23"/>
        <v>0</v>
      </c>
      <c r="DL15" s="50">
        <f t="shared" si="23"/>
        <v>0</v>
      </c>
      <c r="DM15" s="50">
        <f t="shared" si="23"/>
        <v>0</v>
      </c>
      <c r="DN15" s="50">
        <f t="shared" si="23"/>
        <v>0</v>
      </c>
      <c r="DO15" s="50">
        <f t="shared" si="23"/>
        <v>0</v>
      </c>
      <c r="DP15" s="50">
        <f t="shared" si="23"/>
        <v>0</v>
      </c>
      <c r="DQ15" s="50">
        <f t="shared" si="23"/>
        <v>0</v>
      </c>
      <c r="DR15" s="50">
        <f t="shared" si="23"/>
        <v>0</v>
      </c>
      <c r="DS15" s="50">
        <f t="shared" si="23"/>
        <v>0</v>
      </c>
      <c r="DT15" s="50">
        <f t="shared" si="23"/>
        <v>0</v>
      </c>
      <c r="DU15" s="50">
        <f t="shared" si="23"/>
        <v>0</v>
      </c>
      <c r="DV15" s="50">
        <f t="shared" si="23"/>
        <v>0</v>
      </c>
      <c r="DW15" s="50">
        <f t="shared" si="23"/>
        <v>0</v>
      </c>
      <c r="DX15" s="50">
        <f t="shared" si="23"/>
        <v>0</v>
      </c>
      <c r="DY15" s="50">
        <f t="shared" si="23"/>
        <v>0</v>
      </c>
      <c r="DZ15" s="50">
        <f t="shared" si="23"/>
        <v>0</v>
      </c>
      <c r="EA15" s="50">
        <f t="shared" si="24"/>
        <v>0</v>
      </c>
      <c r="EB15" s="50">
        <f t="shared" si="24"/>
        <v>0</v>
      </c>
      <c r="EC15" s="50">
        <f t="shared" si="24"/>
        <v>0</v>
      </c>
      <c r="ED15" s="50">
        <f t="shared" si="24"/>
        <v>0</v>
      </c>
      <c r="EE15" s="50">
        <f t="shared" si="24"/>
        <v>0</v>
      </c>
      <c r="EF15" s="50">
        <f t="shared" si="24"/>
        <v>0</v>
      </c>
      <c r="EG15" s="50">
        <f t="shared" si="24"/>
        <v>0</v>
      </c>
      <c r="EH15" s="50">
        <f t="shared" si="24"/>
        <v>0</v>
      </c>
      <c r="EI15" s="50">
        <f t="shared" si="24"/>
        <v>0</v>
      </c>
      <c r="EJ15" s="50">
        <f t="shared" si="24"/>
        <v>0</v>
      </c>
      <c r="EK15" s="50">
        <f t="shared" si="24"/>
        <v>0</v>
      </c>
      <c r="EL15" s="50">
        <f t="shared" si="24"/>
        <v>0</v>
      </c>
      <c r="EM15" s="50">
        <f t="shared" si="24"/>
        <v>0</v>
      </c>
      <c r="EN15" s="50">
        <f t="shared" si="24"/>
        <v>0</v>
      </c>
      <c r="EO15" s="50">
        <f t="shared" si="24"/>
        <v>0</v>
      </c>
      <c r="EP15" s="50">
        <f t="shared" si="24"/>
        <v>0</v>
      </c>
      <c r="EQ15" s="50">
        <f t="shared" si="25"/>
        <v>0</v>
      </c>
      <c r="ER15" s="50">
        <f t="shared" si="25"/>
        <v>0</v>
      </c>
      <c r="ES15" s="50">
        <f t="shared" si="25"/>
        <v>0</v>
      </c>
      <c r="ET15" s="50">
        <f t="shared" si="25"/>
        <v>0</v>
      </c>
      <c r="EU15" s="50">
        <f t="shared" si="25"/>
        <v>0</v>
      </c>
      <c r="EV15" s="50">
        <f t="shared" si="25"/>
        <v>0</v>
      </c>
      <c r="EW15" s="50">
        <f t="shared" si="25"/>
        <v>0</v>
      </c>
      <c r="EX15" s="50">
        <f t="shared" si="25"/>
        <v>0</v>
      </c>
      <c r="EY15" s="51">
        <f t="shared" si="25"/>
        <v>0</v>
      </c>
      <c r="FA15" s="52" t="str">
        <f t="shared" si="26"/>
        <v>Compliance</v>
      </c>
      <c r="FB15" s="52" t="str">
        <f t="shared" si="27"/>
        <v>Compliance</v>
      </c>
      <c r="FC15" s="52" t="str">
        <f t="shared" si="28"/>
        <v>Compliance</v>
      </c>
    </row>
    <row r="16" spans="1:160" ht="20.100000000000001" customHeight="1" thickBot="1" x14ac:dyDescent="0.3">
      <c r="B16" s="53">
        <v>3</v>
      </c>
      <c r="C16" s="125">
        <v>5511</v>
      </c>
      <c r="D16" s="109" t="s">
        <v>41</v>
      </c>
      <c r="E16" s="87" t="s">
        <v>135</v>
      </c>
      <c r="F16" s="41" t="str">
        <f>IFERROR(VLOOKUP(E16,'[1]Designation with Pershift Cost'!$B$3:$C$25,2,0),"")</f>
        <v/>
      </c>
      <c r="G16" s="42"/>
      <c r="H16" s="42"/>
      <c r="I16" s="42" t="s">
        <v>12</v>
      </c>
      <c r="J16" s="42"/>
      <c r="K16" s="42"/>
      <c r="L16" s="42"/>
      <c r="M16" s="42" t="s">
        <v>11</v>
      </c>
      <c r="N16" s="42"/>
      <c r="O16" s="42"/>
      <c r="P16" s="42" t="s">
        <v>11</v>
      </c>
      <c r="Q16" s="43" t="s">
        <v>11</v>
      </c>
      <c r="R16" s="43" t="s">
        <v>11</v>
      </c>
      <c r="S16" s="42" t="s">
        <v>11</v>
      </c>
      <c r="T16" s="42"/>
      <c r="U16" s="43"/>
      <c r="V16" s="43"/>
      <c r="W16" s="43"/>
      <c r="X16" s="43"/>
      <c r="Y16" s="43"/>
      <c r="Z16" s="43"/>
      <c r="AA16" s="42"/>
      <c r="AB16" s="43"/>
      <c r="AC16" s="43"/>
      <c r="AD16" s="43"/>
      <c r="AE16" s="43"/>
      <c r="AF16" s="43"/>
      <c r="AG16" s="43"/>
      <c r="AH16" s="43"/>
      <c r="AI16" s="43"/>
      <c r="AJ16" s="43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4">
        <f t="shared" si="3"/>
        <v>0</v>
      </c>
      <c r="AX16" s="44">
        <f t="shared" si="4"/>
        <v>5</v>
      </c>
      <c r="AY16" s="44">
        <f t="shared" si="5"/>
        <v>1</v>
      </c>
      <c r="AZ16" s="44">
        <f t="shared" si="6"/>
        <v>0</v>
      </c>
      <c r="BA16" s="44">
        <f t="shared" si="7"/>
        <v>0</v>
      </c>
      <c r="BB16" s="44">
        <f t="shared" si="8"/>
        <v>0</v>
      </c>
      <c r="BC16" s="44">
        <f t="shared" si="9"/>
        <v>0</v>
      </c>
      <c r="BD16" s="44">
        <f t="shared" si="10"/>
        <v>0</v>
      </c>
      <c r="BE16" s="44">
        <f t="shared" si="11"/>
        <v>0</v>
      </c>
      <c r="BF16" s="44">
        <f t="shared" si="12"/>
        <v>0</v>
      </c>
      <c r="BG16" s="44">
        <f t="shared" si="13"/>
        <v>0</v>
      </c>
      <c r="BH16" s="44">
        <f t="shared" si="14"/>
        <v>0</v>
      </c>
      <c r="BI16" s="44">
        <f t="shared" si="15"/>
        <v>0</v>
      </c>
      <c r="BJ16" s="44">
        <f t="shared" si="16"/>
        <v>0</v>
      </c>
      <c r="BK16" s="43"/>
      <c r="BL16" s="43"/>
      <c r="BM16" s="44">
        <f t="shared" si="29"/>
        <v>0</v>
      </c>
      <c r="BN16" s="44">
        <f t="shared" si="30"/>
        <v>0</v>
      </c>
      <c r="BO16" s="45">
        <f t="shared" si="31"/>
        <v>6</v>
      </c>
      <c r="BP16" s="118">
        <f t="shared" si="17"/>
        <v>6</v>
      </c>
      <c r="BQ16" s="47">
        <f t="shared" si="18"/>
        <v>0</v>
      </c>
      <c r="BR16" s="47">
        <f t="shared" si="19"/>
        <v>0</v>
      </c>
      <c r="BS16" s="48"/>
      <c r="BU16" s="49">
        <f t="shared" si="20"/>
        <v>0</v>
      </c>
      <c r="BV16" s="50">
        <f t="shared" si="20"/>
        <v>0</v>
      </c>
      <c r="BW16" s="50">
        <f t="shared" si="20"/>
        <v>0</v>
      </c>
      <c r="BX16" s="50">
        <f t="shared" si="20"/>
        <v>0</v>
      </c>
      <c r="BY16" s="50">
        <f t="shared" si="20"/>
        <v>0</v>
      </c>
      <c r="BZ16" s="50">
        <f t="shared" si="20"/>
        <v>0</v>
      </c>
      <c r="CA16" s="50">
        <f t="shared" si="20"/>
        <v>0</v>
      </c>
      <c r="CB16" s="50">
        <f t="shared" si="20"/>
        <v>0</v>
      </c>
      <c r="CC16" s="50">
        <f t="shared" si="20"/>
        <v>0</v>
      </c>
      <c r="CD16" s="50">
        <f t="shared" si="20"/>
        <v>0</v>
      </c>
      <c r="CE16" s="50">
        <f t="shared" si="20"/>
        <v>0</v>
      </c>
      <c r="CF16" s="50">
        <f t="shared" si="20"/>
        <v>0</v>
      </c>
      <c r="CG16" s="50">
        <f t="shared" si="20"/>
        <v>0</v>
      </c>
      <c r="CH16" s="50">
        <f t="shared" si="20"/>
        <v>0</v>
      </c>
      <c r="CI16" s="50">
        <f t="shared" si="20"/>
        <v>0</v>
      </c>
      <c r="CJ16" s="50">
        <f t="shared" si="20"/>
        <v>0</v>
      </c>
      <c r="CK16" s="50">
        <f t="shared" si="21"/>
        <v>0</v>
      </c>
      <c r="CL16" s="50">
        <f t="shared" si="21"/>
        <v>0</v>
      </c>
      <c r="CM16" s="50">
        <f t="shared" si="21"/>
        <v>0</v>
      </c>
      <c r="CN16" s="50">
        <f t="shared" si="21"/>
        <v>0</v>
      </c>
      <c r="CO16" s="50">
        <f t="shared" si="21"/>
        <v>0</v>
      </c>
      <c r="CP16" s="50">
        <f t="shared" si="21"/>
        <v>0</v>
      </c>
      <c r="CQ16" s="50">
        <f t="shared" si="21"/>
        <v>0</v>
      </c>
      <c r="CR16" s="50">
        <f t="shared" si="21"/>
        <v>0</v>
      </c>
      <c r="CS16" s="50">
        <f t="shared" si="21"/>
        <v>0</v>
      </c>
      <c r="CT16" s="50">
        <f t="shared" si="21"/>
        <v>0</v>
      </c>
      <c r="CU16" s="50">
        <f t="shared" si="21"/>
        <v>0</v>
      </c>
      <c r="CV16" s="50">
        <f t="shared" si="21"/>
        <v>0</v>
      </c>
      <c r="CW16" s="50">
        <f t="shared" si="21"/>
        <v>0</v>
      </c>
      <c r="CX16" s="50">
        <f t="shared" si="21"/>
        <v>0</v>
      </c>
      <c r="CY16" s="50">
        <f t="shared" si="21"/>
        <v>0</v>
      </c>
      <c r="CZ16" s="50">
        <f t="shared" si="21"/>
        <v>0</v>
      </c>
      <c r="DA16" s="50">
        <f t="shared" si="22"/>
        <v>0</v>
      </c>
      <c r="DB16" s="50">
        <f t="shared" si="22"/>
        <v>0</v>
      </c>
      <c r="DC16" s="50">
        <f t="shared" si="22"/>
        <v>0</v>
      </c>
      <c r="DD16" s="50">
        <f t="shared" si="22"/>
        <v>0</v>
      </c>
      <c r="DE16" s="50">
        <f t="shared" si="22"/>
        <v>0</v>
      </c>
      <c r="DF16" s="50">
        <f t="shared" si="22"/>
        <v>0</v>
      </c>
      <c r="DG16" s="50">
        <f t="shared" si="22"/>
        <v>0</v>
      </c>
      <c r="DH16" s="50">
        <f t="shared" si="22"/>
        <v>0</v>
      </c>
      <c r="DI16" s="51">
        <f t="shared" si="22"/>
        <v>0</v>
      </c>
      <c r="DK16" s="49">
        <f t="shared" si="23"/>
        <v>0</v>
      </c>
      <c r="DL16" s="50">
        <f t="shared" si="23"/>
        <v>0</v>
      </c>
      <c r="DM16" s="50">
        <f t="shared" si="23"/>
        <v>0</v>
      </c>
      <c r="DN16" s="50">
        <f t="shared" si="23"/>
        <v>0</v>
      </c>
      <c r="DO16" s="50">
        <f t="shared" si="23"/>
        <v>0</v>
      </c>
      <c r="DP16" s="50">
        <f t="shared" si="23"/>
        <v>0</v>
      </c>
      <c r="DQ16" s="50">
        <f t="shared" si="23"/>
        <v>0</v>
      </c>
      <c r="DR16" s="50">
        <f t="shared" si="23"/>
        <v>0</v>
      </c>
      <c r="DS16" s="50">
        <f t="shared" si="23"/>
        <v>0</v>
      </c>
      <c r="DT16" s="50">
        <f t="shared" si="23"/>
        <v>0</v>
      </c>
      <c r="DU16" s="50">
        <f t="shared" si="23"/>
        <v>0</v>
      </c>
      <c r="DV16" s="50">
        <f t="shared" si="23"/>
        <v>0</v>
      </c>
      <c r="DW16" s="50">
        <f t="shared" si="23"/>
        <v>0</v>
      </c>
      <c r="DX16" s="50">
        <f t="shared" si="23"/>
        <v>0</v>
      </c>
      <c r="DY16" s="50">
        <f t="shared" si="23"/>
        <v>0</v>
      </c>
      <c r="DZ16" s="50">
        <f t="shared" si="23"/>
        <v>0</v>
      </c>
      <c r="EA16" s="50">
        <f t="shared" si="24"/>
        <v>0</v>
      </c>
      <c r="EB16" s="50">
        <f t="shared" si="24"/>
        <v>0</v>
      </c>
      <c r="EC16" s="50">
        <f t="shared" si="24"/>
        <v>0</v>
      </c>
      <c r="ED16" s="50">
        <f t="shared" si="24"/>
        <v>0</v>
      </c>
      <c r="EE16" s="50">
        <f t="shared" si="24"/>
        <v>0</v>
      </c>
      <c r="EF16" s="50">
        <f t="shared" si="24"/>
        <v>0</v>
      </c>
      <c r="EG16" s="50">
        <f t="shared" si="24"/>
        <v>0</v>
      </c>
      <c r="EH16" s="50">
        <f t="shared" si="24"/>
        <v>0</v>
      </c>
      <c r="EI16" s="50">
        <f t="shared" si="24"/>
        <v>0</v>
      </c>
      <c r="EJ16" s="50">
        <f t="shared" si="24"/>
        <v>0</v>
      </c>
      <c r="EK16" s="50">
        <f t="shared" si="24"/>
        <v>0</v>
      </c>
      <c r="EL16" s="50">
        <f t="shared" si="24"/>
        <v>0</v>
      </c>
      <c r="EM16" s="50">
        <f t="shared" si="24"/>
        <v>0</v>
      </c>
      <c r="EN16" s="50">
        <f t="shared" si="24"/>
        <v>0</v>
      </c>
      <c r="EO16" s="50">
        <f t="shared" si="24"/>
        <v>0</v>
      </c>
      <c r="EP16" s="50">
        <f t="shared" si="24"/>
        <v>0</v>
      </c>
      <c r="EQ16" s="50">
        <f t="shared" si="25"/>
        <v>0</v>
      </c>
      <c r="ER16" s="50">
        <f t="shared" si="25"/>
        <v>0</v>
      </c>
      <c r="ES16" s="50">
        <f t="shared" si="25"/>
        <v>0</v>
      </c>
      <c r="ET16" s="50">
        <f t="shared" si="25"/>
        <v>0</v>
      </c>
      <c r="EU16" s="50">
        <f t="shared" si="25"/>
        <v>0</v>
      </c>
      <c r="EV16" s="50">
        <f t="shared" si="25"/>
        <v>0</v>
      </c>
      <c r="EW16" s="50">
        <f t="shared" si="25"/>
        <v>0</v>
      </c>
      <c r="EX16" s="50">
        <f t="shared" si="25"/>
        <v>0</v>
      </c>
      <c r="EY16" s="51">
        <f t="shared" si="25"/>
        <v>0</v>
      </c>
      <c r="FA16" s="52" t="str">
        <f t="shared" si="26"/>
        <v>Compliance</v>
      </c>
      <c r="FB16" s="52" t="str">
        <f t="shared" si="27"/>
        <v>Compliance</v>
      </c>
      <c r="FC16" s="52" t="str">
        <f t="shared" si="28"/>
        <v>Compliance</v>
      </c>
    </row>
    <row r="17" spans="2:159" ht="20.100000000000001" customHeight="1" thickBot="1" x14ac:dyDescent="0.3">
      <c r="B17" s="53">
        <v>4</v>
      </c>
      <c r="C17" s="125">
        <v>5430</v>
      </c>
      <c r="D17" s="109" t="s">
        <v>42</v>
      </c>
      <c r="E17" s="87" t="s">
        <v>136</v>
      </c>
      <c r="F17" s="41" t="str">
        <f>IFERROR(VLOOKUP(E17,'[1]Designation with Pershift Cost'!$B$3:$C$25,2,0),"")</f>
        <v/>
      </c>
      <c r="G17" s="42" t="s">
        <v>10</v>
      </c>
      <c r="H17" s="42" t="s">
        <v>10</v>
      </c>
      <c r="I17" s="42" t="s">
        <v>10</v>
      </c>
      <c r="J17" s="42" t="s">
        <v>10</v>
      </c>
      <c r="K17" s="42"/>
      <c r="L17" s="42" t="s">
        <v>12</v>
      </c>
      <c r="M17" s="42" t="s">
        <v>12</v>
      </c>
      <c r="N17" s="42" t="s">
        <v>12</v>
      </c>
      <c r="O17" s="42" t="s">
        <v>12</v>
      </c>
      <c r="P17" s="42" t="s">
        <v>12</v>
      </c>
      <c r="Q17" s="43" t="s">
        <v>12</v>
      </c>
      <c r="R17" s="43" t="s">
        <v>12</v>
      </c>
      <c r="S17" s="42" t="s">
        <v>12</v>
      </c>
      <c r="T17" s="42" t="s">
        <v>12</v>
      </c>
      <c r="U17" s="42"/>
      <c r="V17" s="43" t="s">
        <v>10</v>
      </c>
      <c r="W17" s="43" t="s">
        <v>10</v>
      </c>
      <c r="X17" s="43" t="s">
        <v>10</v>
      </c>
      <c r="Y17" s="43" t="s">
        <v>10</v>
      </c>
      <c r="Z17" s="90" t="s">
        <v>10</v>
      </c>
      <c r="AA17" s="91" t="s">
        <v>10</v>
      </c>
      <c r="AB17" s="42" t="s">
        <v>10</v>
      </c>
      <c r="AC17" s="43" t="s">
        <v>10</v>
      </c>
      <c r="AD17" s="43"/>
      <c r="AE17" s="43" t="s">
        <v>10</v>
      </c>
      <c r="AF17" s="43" t="s">
        <v>10</v>
      </c>
      <c r="AG17" s="43" t="s">
        <v>10</v>
      </c>
      <c r="AH17" s="43"/>
      <c r="AI17" s="43" t="s">
        <v>10</v>
      </c>
      <c r="AJ17" s="42" t="s">
        <v>10</v>
      </c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4">
        <f t="shared" si="3"/>
        <v>17</v>
      </c>
      <c r="AX17" s="44">
        <f t="shared" si="4"/>
        <v>0</v>
      </c>
      <c r="AY17" s="44">
        <f t="shared" si="5"/>
        <v>9</v>
      </c>
      <c r="AZ17" s="44">
        <f t="shared" si="6"/>
        <v>0</v>
      </c>
      <c r="BA17" s="44">
        <f t="shared" si="7"/>
        <v>0</v>
      </c>
      <c r="BB17" s="44">
        <f t="shared" si="8"/>
        <v>0</v>
      </c>
      <c r="BC17" s="44">
        <f t="shared" si="9"/>
        <v>0</v>
      </c>
      <c r="BD17" s="44">
        <f t="shared" si="10"/>
        <v>0</v>
      </c>
      <c r="BE17" s="44">
        <f t="shared" si="11"/>
        <v>0</v>
      </c>
      <c r="BF17" s="44">
        <f t="shared" si="12"/>
        <v>0</v>
      </c>
      <c r="BG17" s="44">
        <f t="shared" si="13"/>
        <v>0</v>
      </c>
      <c r="BH17" s="44">
        <f t="shared" si="14"/>
        <v>0</v>
      </c>
      <c r="BI17" s="44">
        <f t="shared" si="15"/>
        <v>0</v>
      </c>
      <c r="BJ17" s="44">
        <f t="shared" si="16"/>
        <v>0</v>
      </c>
      <c r="BK17" s="43"/>
      <c r="BL17" s="43"/>
      <c r="BM17" s="44">
        <f t="shared" si="29"/>
        <v>0</v>
      </c>
      <c r="BN17" s="44">
        <f t="shared" si="30"/>
        <v>0</v>
      </c>
      <c r="BO17" s="45">
        <f t="shared" si="31"/>
        <v>26</v>
      </c>
      <c r="BP17" s="118">
        <f t="shared" si="17"/>
        <v>26</v>
      </c>
      <c r="BQ17" s="47">
        <f t="shared" si="18"/>
        <v>0</v>
      </c>
      <c r="BR17" s="47">
        <f t="shared" si="19"/>
        <v>0</v>
      </c>
      <c r="BS17" s="48"/>
      <c r="BU17" s="49">
        <f t="shared" si="20"/>
        <v>0</v>
      </c>
      <c r="BV17" s="50">
        <f t="shared" si="20"/>
        <v>0</v>
      </c>
      <c r="BW17" s="50">
        <f t="shared" si="20"/>
        <v>0</v>
      </c>
      <c r="BX17" s="50">
        <f t="shared" si="20"/>
        <v>0</v>
      </c>
      <c r="BY17" s="50">
        <f t="shared" si="20"/>
        <v>0</v>
      </c>
      <c r="BZ17" s="50">
        <f t="shared" si="20"/>
        <v>1</v>
      </c>
      <c r="CA17" s="50">
        <f t="shared" si="20"/>
        <v>1</v>
      </c>
      <c r="CB17" s="50">
        <f t="shared" si="20"/>
        <v>1</v>
      </c>
      <c r="CC17" s="50">
        <f t="shared" si="20"/>
        <v>0</v>
      </c>
      <c r="CD17" s="50">
        <f t="shared" si="20"/>
        <v>0</v>
      </c>
      <c r="CE17" s="50">
        <f t="shared" si="20"/>
        <v>0</v>
      </c>
      <c r="CF17" s="50">
        <f t="shared" si="20"/>
        <v>0</v>
      </c>
      <c r="CG17" s="50">
        <f t="shared" si="20"/>
        <v>0</v>
      </c>
      <c r="CH17" s="50">
        <f t="shared" si="20"/>
        <v>0</v>
      </c>
      <c r="CI17" s="50">
        <f t="shared" si="20"/>
        <v>0</v>
      </c>
      <c r="CJ17" s="50">
        <f t="shared" si="20"/>
        <v>1</v>
      </c>
      <c r="CK17" s="50">
        <f t="shared" si="21"/>
        <v>1</v>
      </c>
      <c r="CL17" s="50">
        <f t="shared" si="21"/>
        <v>0</v>
      </c>
      <c r="CM17" s="50">
        <f t="shared" si="21"/>
        <v>0</v>
      </c>
      <c r="CN17" s="50">
        <f t="shared" si="21"/>
        <v>0</v>
      </c>
      <c r="CO17" s="50">
        <f t="shared" si="21"/>
        <v>0</v>
      </c>
      <c r="CP17" s="50">
        <f t="shared" si="21"/>
        <v>0</v>
      </c>
      <c r="CQ17" s="50">
        <f t="shared" si="21"/>
        <v>0</v>
      </c>
      <c r="CR17" s="50">
        <f t="shared" si="21"/>
        <v>0</v>
      </c>
      <c r="CS17" s="50">
        <f t="shared" si="21"/>
        <v>0</v>
      </c>
      <c r="CT17" s="50">
        <f t="shared" si="21"/>
        <v>0</v>
      </c>
      <c r="CU17" s="50">
        <f t="shared" si="21"/>
        <v>0</v>
      </c>
      <c r="CV17" s="50">
        <f t="shared" si="21"/>
        <v>0</v>
      </c>
      <c r="CW17" s="50">
        <f t="shared" si="21"/>
        <v>0</v>
      </c>
      <c r="CX17" s="50">
        <f t="shared" si="21"/>
        <v>0</v>
      </c>
      <c r="CY17" s="50">
        <f t="shared" si="21"/>
        <v>0</v>
      </c>
      <c r="CZ17" s="50">
        <f t="shared" si="21"/>
        <v>0</v>
      </c>
      <c r="DA17" s="50">
        <f t="shared" si="22"/>
        <v>0</v>
      </c>
      <c r="DB17" s="50">
        <f t="shared" si="22"/>
        <v>0</v>
      </c>
      <c r="DC17" s="50">
        <f t="shared" si="22"/>
        <v>0</v>
      </c>
      <c r="DD17" s="50">
        <f t="shared" si="22"/>
        <v>0</v>
      </c>
      <c r="DE17" s="50">
        <f t="shared" si="22"/>
        <v>0</v>
      </c>
      <c r="DF17" s="50">
        <f t="shared" si="22"/>
        <v>0</v>
      </c>
      <c r="DG17" s="50">
        <f t="shared" si="22"/>
        <v>0</v>
      </c>
      <c r="DH17" s="50">
        <f t="shared" si="22"/>
        <v>0</v>
      </c>
      <c r="DI17" s="51">
        <f t="shared" si="22"/>
        <v>0</v>
      </c>
      <c r="DK17" s="49">
        <f t="shared" si="23"/>
        <v>0</v>
      </c>
      <c r="DL17" s="50">
        <f t="shared" si="23"/>
        <v>0</v>
      </c>
      <c r="DM17" s="50">
        <f t="shared" si="23"/>
        <v>0</v>
      </c>
      <c r="DN17" s="50">
        <f t="shared" si="23"/>
        <v>0</v>
      </c>
      <c r="DO17" s="50">
        <f t="shared" si="23"/>
        <v>0</v>
      </c>
      <c r="DP17" s="50">
        <f t="shared" si="23"/>
        <v>0</v>
      </c>
      <c r="DQ17" s="50">
        <f t="shared" si="23"/>
        <v>0</v>
      </c>
      <c r="DR17" s="50">
        <f t="shared" si="23"/>
        <v>0</v>
      </c>
      <c r="DS17" s="50">
        <f t="shared" si="23"/>
        <v>0</v>
      </c>
      <c r="DT17" s="50">
        <f t="shared" si="23"/>
        <v>0</v>
      </c>
      <c r="DU17" s="50">
        <f t="shared" si="23"/>
        <v>0</v>
      </c>
      <c r="DV17" s="50">
        <f t="shared" si="23"/>
        <v>0</v>
      </c>
      <c r="DW17" s="50">
        <f t="shared" si="23"/>
        <v>0</v>
      </c>
      <c r="DX17" s="50">
        <f t="shared" si="23"/>
        <v>0</v>
      </c>
      <c r="DY17" s="50">
        <f t="shared" si="23"/>
        <v>0</v>
      </c>
      <c r="DZ17" s="50">
        <f t="shared" si="23"/>
        <v>0</v>
      </c>
      <c r="EA17" s="50">
        <f t="shared" si="24"/>
        <v>0</v>
      </c>
      <c r="EB17" s="50">
        <f t="shared" si="24"/>
        <v>0</v>
      </c>
      <c r="EC17" s="50">
        <f t="shared" si="24"/>
        <v>0</v>
      </c>
      <c r="ED17" s="50">
        <f t="shared" si="24"/>
        <v>0</v>
      </c>
      <c r="EE17" s="50">
        <f t="shared" si="24"/>
        <v>0</v>
      </c>
      <c r="EF17" s="50">
        <f t="shared" si="24"/>
        <v>0</v>
      </c>
      <c r="EG17" s="50">
        <f t="shared" si="24"/>
        <v>0</v>
      </c>
      <c r="EH17" s="50">
        <f t="shared" si="24"/>
        <v>0</v>
      </c>
      <c r="EI17" s="50">
        <f t="shared" si="24"/>
        <v>0</v>
      </c>
      <c r="EJ17" s="50">
        <f t="shared" si="24"/>
        <v>0</v>
      </c>
      <c r="EK17" s="50">
        <f t="shared" si="24"/>
        <v>0</v>
      </c>
      <c r="EL17" s="50">
        <f t="shared" si="24"/>
        <v>0</v>
      </c>
      <c r="EM17" s="50">
        <f t="shared" si="24"/>
        <v>0</v>
      </c>
      <c r="EN17" s="50">
        <f t="shared" si="24"/>
        <v>0</v>
      </c>
      <c r="EO17" s="50">
        <f t="shared" si="24"/>
        <v>0</v>
      </c>
      <c r="EP17" s="50">
        <f t="shared" si="24"/>
        <v>0</v>
      </c>
      <c r="EQ17" s="50">
        <f t="shared" si="25"/>
        <v>0</v>
      </c>
      <c r="ER17" s="50">
        <f t="shared" si="25"/>
        <v>0</v>
      </c>
      <c r="ES17" s="50">
        <f t="shared" si="25"/>
        <v>0</v>
      </c>
      <c r="ET17" s="50">
        <f t="shared" si="25"/>
        <v>0</v>
      </c>
      <c r="EU17" s="50">
        <f t="shared" si="25"/>
        <v>0</v>
      </c>
      <c r="EV17" s="50">
        <f t="shared" si="25"/>
        <v>0</v>
      </c>
      <c r="EW17" s="50">
        <f t="shared" si="25"/>
        <v>0</v>
      </c>
      <c r="EX17" s="50">
        <f t="shared" si="25"/>
        <v>0</v>
      </c>
      <c r="EY17" s="51">
        <f t="shared" si="25"/>
        <v>0</v>
      </c>
      <c r="FA17" s="52" t="str">
        <f t="shared" si="26"/>
        <v>Non Compliance</v>
      </c>
      <c r="FB17" s="52" t="str">
        <f t="shared" si="27"/>
        <v>Compliance</v>
      </c>
      <c r="FC17" s="52" t="str">
        <f t="shared" si="28"/>
        <v>Compliance</v>
      </c>
    </row>
    <row r="18" spans="2:159" ht="20.100000000000001" customHeight="1" thickBot="1" x14ac:dyDescent="0.3">
      <c r="B18" s="53">
        <v>5</v>
      </c>
      <c r="C18" s="125">
        <v>5310</v>
      </c>
      <c r="D18" s="109" t="s">
        <v>43</v>
      </c>
      <c r="E18" s="87" t="s">
        <v>135</v>
      </c>
      <c r="F18" s="41" t="str">
        <f>IFERROR(VLOOKUP(E18,'[1]Designation with Pershift Cost'!$B$3:$C$25,2,0),"")</f>
        <v/>
      </c>
      <c r="G18" s="42" t="s">
        <v>10</v>
      </c>
      <c r="H18" s="42" t="s">
        <v>10</v>
      </c>
      <c r="I18" s="42" t="s">
        <v>10</v>
      </c>
      <c r="J18" s="42"/>
      <c r="K18" s="42" t="s">
        <v>10</v>
      </c>
      <c r="L18" s="42" t="s">
        <v>10</v>
      </c>
      <c r="M18" s="42" t="s">
        <v>10</v>
      </c>
      <c r="N18" s="42" t="s">
        <v>10</v>
      </c>
      <c r="O18" s="42" t="s">
        <v>10</v>
      </c>
      <c r="P18" s="42" t="s">
        <v>10</v>
      </c>
      <c r="Q18" s="43"/>
      <c r="R18" s="43" t="s">
        <v>10</v>
      </c>
      <c r="S18" s="43" t="s">
        <v>10</v>
      </c>
      <c r="T18" s="43" t="s">
        <v>10</v>
      </c>
      <c r="U18" s="43" t="s">
        <v>10</v>
      </c>
      <c r="V18" s="43"/>
      <c r="W18" s="43" t="s">
        <v>10</v>
      </c>
      <c r="X18" s="43" t="s">
        <v>10</v>
      </c>
      <c r="Y18" s="43" t="s">
        <v>10</v>
      </c>
      <c r="Z18" s="91" t="s">
        <v>10</v>
      </c>
      <c r="AA18" s="90" t="s">
        <v>10</v>
      </c>
      <c r="AB18" s="42" t="s">
        <v>10</v>
      </c>
      <c r="AC18" s="43" t="s">
        <v>10</v>
      </c>
      <c r="AD18" s="43" t="s">
        <v>10</v>
      </c>
      <c r="AE18" s="43" t="s">
        <v>10</v>
      </c>
      <c r="AF18" s="43"/>
      <c r="AG18" s="43" t="s">
        <v>10</v>
      </c>
      <c r="AH18" s="43" t="s">
        <v>10</v>
      </c>
      <c r="AI18" s="43" t="s">
        <v>10</v>
      </c>
      <c r="AJ18" s="42" t="s">
        <v>10</v>
      </c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4">
        <f t="shared" si="3"/>
        <v>26</v>
      </c>
      <c r="AX18" s="44">
        <f t="shared" si="4"/>
        <v>0</v>
      </c>
      <c r="AY18" s="44">
        <f t="shared" si="5"/>
        <v>0</v>
      </c>
      <c r="AZ18" s="44">
        <f t="shared" si="6"/>
        <v>0</v>
      </c>
      <c r="BA18" s="44">
        <f t="shared" si="7"/>
        <v>0</v>
      </c>
      <c r="BB18" s="44">
        <f t="shared" si="8"/>
        <v>0</v>
      </c>
      <c r="BC18" s="44">
        <f t="shared" si="9"/>
        <v>0</v>
      </c>
      <c r="BD18" s="44">
        <f t="shared" si="10"/>
        <v>0</v>
      </c>
      <c r="BE18" s="44">
        <f t="shared" si="11"/>
        <v>0</v>
      </c>
      <c r="BF18" s="44">
        <f t="shared" si="12"/>
        <v>0</v>
      </c>
      <c r="BG18" s="44">
        <f t="shared" si="13"/>
        <v>0</v>
      </c>
      <c r="BH18" s="44">
        <f t="shared" si="14"/>
        <v>0</v>
      </c>
      <c r="BI18" s="44">
        <f t="shared" si="15"/>
        <v>0</v>
      </c>
      <c r="BJ18" s="44">
        <f t="shared" si="16"/>
        <v>0</v>
      </c>
      <c r="BK18" s="43"/>
      <c r="BL18" s="43"/>
      <c r="BM18" s="44">
        <f t="shared" si="29"/>
        <v>0</v>
      </c>
      <c r="BN18" s="44">
        <f t="shared" si="30"/>
        <v>0</v>
      </c>
      <c r="BO18" s="45">
        <f t="shared" si="31"/>
        <v>26</v>
      </c>
      <c r="BP18" s="118">
        <f t="shared" si="17"/>
        <v>26</v>
      </c>
      <c r="BQ18" s="47">
        <f t="shared" si="18"/>
        <v>0</v>
      </c>
      <c r="BR18" s="47">
        <f t="shared" si="19"/>
        <v>0</v>
      </c>
      <c r="BS18" s="48"/>
      <c r="BU18" s="49">
        <f t="shared" si="20"/>
        <v>0</v>
      </c>
      <c r="BV18" s="50">
        <f t="shared" si="20"/>
        <v>0</v>
      </c>
      <c r="BW18" s="50">
        <f t="shared" si="20"/>
        <v>0</v>
      </c>
      <c r="BX18" s="50">
        <f t="shared" si="20"/>
        <v>0</v>
      </c>
      <c r="BY18" s="50">
        <f t="shared" si="20"/>
        <v>0</v>
      </c>
      <c r="BZ18" s="50">
        <f t="shared" si="20"/>
        <v>0</v>
      </c>
      <c r="CA18" s="50">
        <f t="shared" si="20"/>
        <v>0</v>
      </c>
      <c r="CB18" s="50">
        <f t="shared" si="20"/>
        <v>0</v>
      </c>
      <c r="CC18" s="50">
        <f t="shared" si="20"/>
        <v>0</v>
      </c>
      <c r="CD18" s="50">
        <f t="shared" si="20"/>
        <v>0</v>
      </c>
      <c r="CE18" s="50">
        <f t="shared" si="20"/>
        <v>0</v>
      </c>
      <c r="CF18" s="50">
        <f t="shared" si="20"/>
        <v>0</v>
      </c>
      <c r="CG18" s="50">
        <f t="shared" si="20"/>
        <v>0</v>
      </c>
      <c r="CH18" s="50">
        <f t="shared" si="20"/>
        <v>0</v>
      </c>
      <c r="CI18" s="50">
        <f t="shared" si="20"/>
        <v>0</v>
      </c>
      <c r="CJ18" s="50">
        <f t="shared" si="20"/>
        <v>0</v>
      </c>
      <c r="CK18" s="50">
        <f t="shared" si="21"/>
        <v>1</v>
      </c>
      <c r="CL18" s="50">
        <f t="shared" si="21"/>
        <v>1</v>
      </c>
      <c r="CM18" s="50">
        <f t="shared" si="21"/>
        <v>1</v>
      </c>
      <c r="CN18" s="50">
        <f t="shared" si="21"/>
        <v>0</v>
      </c>
      <c r="CO18" s="50">
        <f t="shared" si="21"/>
        <v>0</v>
      </c>
      <c r="CP18" s="50">
        <f t="shared" si="21"/>
        <v>0</v>
      </c>
      <c r="CQ18" s="50">
        <f t="shared" si="21"/>
        <v>0</v>
      </c>
      <c r="CR18" s="50">
        <f t="shared" si="21"/>
        <v>0</v>
      </c>
      <c r="CS18" s="50">
        <f t="shared" si="21"/>
        <v>0</v>
      </c>
      <c r="CT18" s="50">
        <f t="shared" si="21"/>
        <v>0</v>
      </c>
      <c r="CU18" s="50">
        <f t="shared" si="21"/>
        <v>0</v>
      </c>
      <c r="CV18" s="50">
        <f t="shared" si="21"/>
        <v>0</v>
      </c>
      <c r="CW18" s="50">
        <f t="shared" si="21"/>
        <v>0</v>
      </c>
      <c r="CX18" s="50">
        <f t="shared" si="21"/>
        <v>0</v>
      </c>
      <c r="CY18" s="50">
        <f t="shared" si="21"/>
        <v>0</v>
      </c>
      <c r="CZ18" s="50">
        <f t="shared" si="21"/>
        <v>0</v>
      </c>
      <c r="DA18" s="50">
        <f t="shared" si="22"/>
        <v>0</v>
      </c>
      <c r="DB18" s="50">
        <f t="shared" si="22"/>
        <v>0</v>
      </c>
      <c r="DC18" s="50">
        <f t="shared" si="22"/>
        <v>0</v>
      </c>
      <c r="DD18" s="50">
        <f t="shared" si="22"/>
        <v>0</v>
      </c>
      <c r="DE18" s="50">
        <f t="shared" si="22"/>
        <v>0</v>
      </c>
      <c r="DF18" s="50">
        <f t="shared" si="22"/>
        <v>0</v>
      </c>
      <c r="DG18" s="50">
        <f t="shared" si="22"/>
        <v>0</v>
      </c>
      <c r="DH18" s="50">
        <f t="shared" si="22"/>
        <v>0</v>
      </c>
      <c r="DI18" s="51">
        <f t="shared" si="22"/>
        <v>0</v>
      </c>
      <c r="DK18" s="49">
        <f t="shared" si="23"/>
        <v>0</v>
      </c>
      <c r="DL18" s="50">
        <f t="shared" si="23"/>
        <v>0</v>
      </c>
      <c r="DM18" s="50">
        <f t="shared" si="23"/>
        <v>0</v>
      </c>
      <c r="DN18" s="50">
        <f t="shared" si="23"/>
        <v>0</v>
      </c>
      <c r="DO18" s="50">
        <f t="shared" si="23"/>
        <v>0</v>
      </c>
      <c r="DP18" s="50">
        <f t="shared" si="23"/>
        <v>0</v>
      </c>
      <c r="DQ18" s="50">
        <f t="shared" si="23"/>
        <v>0</v>
      </c>
      <c r="DR18" s="50">
        <f t="shared" si="23"/>
        <v>0</v>
      </c>
      <c r="DS18" s="50">
        <f t="shared" si="23"/>
        <v>0</v>
      </c>
      <c r="DT18" s="50">
        <f t="shared" si="23"/>
        <v>0</v>
      </c>
      <c r="DU18" s="50">
        <f t="shared" si="23"/>
        <v>0</v>
      </c>
      <c r="DV18" s="50">
        <f t="shared" si="23"/>
        <v>0</v>
      </c>
      <c r="DW18" s="50">
        <f t="shared" si="23"/>
        <v>0</v>
      </c>
      <c r="DX18" s="50">
        <f t="shared" si="23"/>
        <v>0</v>
      </c>
      <c r="DY18" s="50">
        <f t="shared" si="23"/>
        <v>0</v>
      </c>
      <c r="DZ18" s="50">
        <f t="shared" si="23"/>
        <v>0</v>
      </c>
      <c r="EA18" s="50">
        <f t="shared" si="24"/>
        <v>0</v>
      </c>
      <c r="EB18" s="50">
        <f t="shared" si="24"/>
        <v>0</v>
      </c>
      <c r="EC18" s="50">
        <f t="shared" si="24"/>
        <v>0</v>
      </c>
      <c r="ED18" s="50">
        <f t="shared" si="24"/>
        <v>0</v>
      </c>
      <c r="EE18" s="50">
        <f t="shared" si="24"/>
        <v>0</v>
      </c>
      <c r="EF18" s="50">
        <f t="shared" si="24"/>
        <v>0</v>
      </c>
      <c r="EG18" s="50">
        <f t="shared" si="24"/>
        <v>0</v>
      </c>
      <c r="EH18" s="50">
        <f t="shared" si="24"/>
        <v>0</v>
      </c>
      <c r="EI18" s="50">
        <f t="shared" si="24"/>
        <v>0</v>
      </c>
      <c r="EJ18" s="50">
        <f t="shared" si="24"/>
        <v>0</v>
      </c>
      <c r="EK18" s="50">
        <f t="shared" si="24"/>
        <v>0</v>
      </c>
      <c r="EL18" s="50">
        <f t="shared" si="24"/>
        <v>0</v>
      </c>
      <c r="EM18" s="50">
        <f t="shared" si="24"/>
        <v>0</v>
      </c>
      <c r="EN18" s="50">
        <f t="shared" si="24"/>
        <v>0</v>
      </c>
      <c r="EO18" s="50">
        <f t="shared" si="24"/>
        <v>0</v>
      </c>
      <c r="EP18" s="50">
        <f t="shared" si="24"/>
        <v>0</v>
      </c>
      <c r="EQ18" s="50">
        <f t="shared" si="25"/>
        <v>0</v>
      </c>
      <c r="ER18" s="50">
        <f t="shared" si="25"/>
        <v>0</v>
      </c>
      <c r="ES18" s="50">
        <f t="shared" si="25"/>
        <v>0</v>
      </c>
      <c r="ET18" s="50">
        <f t="shared" si="25"/>
        <v>0</v>
      </c>
      <c r="EU18" s="50">
        <f t="shared" si="25"/>
        <v>0</v>
      </c>
      <c r="EV18" s="50">
        <f t="shared" si="25"/>
        <v>0</v>
      </c>
      <c r="EW18" s="50">
        <f t="shared" si="25"/>
        <v>0</v>
      </c>
      <c r="EX18" s="50">
        <f t="shared" si="25"/>
        <v>0</v>
      </c>
      <c r="EY18" s="51">
        <f t="shared" si="25"/>
        <v>0</v>
      </c>
      <c r="FA18" s="52" t="str">
        <f t="shared" si="26"/>
        <v>Non Compliance</v>
      </c>
      <c r="FB18" s="52" t="str">
        <f t="shared" si="27"/>
        <v>Compliance</v>
      </c>
      <c r="FC18" s="52" t="str">
        <f t="shared" si="28"/>
        <v>Compliance</v>
      </c>
    </row>
    <row r="19" spans="2:159" ht="20.100000000000001" customHeight="1" thickBot="1" x14ac:dyDescent="0.3">
      <c r="B19" s="53">
        <v>6</v>
      </c>
      <c r="C19" s="125">
        <v>5335</v>
      </c>
      <c r="D19" s="109" t="s">
        <v>44</v>
      </c>
      <c r="E19" s="87" t="s">
        <v>135</v>
      </c>
      <c r="F19" s="41" t="str">
        <f>IFERROR(VLOOKUP(E19,'[1]Designation with Pershift Cost'!$B$3:$C$25,2,0),"")</f>
        <v/>
      </c>
      <c r="G19" s="42"/>
      <c r="H19" s="42" t="s">
        <v>11</v>
      </c>
      <c r="I19" s="42"/>
      <c r="J19" s="42" t="s">
        <v>11</v>
      </c>
      <c r="K19" s="42"/>
      <c r="L19" s="42" t="s">
        <v>11</v>
      </c>
      <c r="M19" s="42" t="s">
        <v>11</v>
      </c>
      <c r="N19" s="42" t="s">
        <v>11</v>
      </c>
      <c r="O19" s="42"/>
      <c r="P19" s="42" t="s">
        <v>11</v>
      </c>
      <c r="Q19" s="43"/>
      <c r="R19" s="43"/>
      <c r="S19" s="43" t="s">
        <v>11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4">
        <f t="shared" si="3"/>
        <v>0</v>
      </c>
      <c r="AX19" s="44">
        <f t="shared" si="4"/>
        <v>7</v>
      </c>
      <c r="AY19" s="44">
        <f t="shared" si="5"/>
        <v>0</v>
      </c>
      <c r="AZ19" s="44">
        <f t="shared" si="6"/>
        <v>0</v>
      </c>
      <c r="BA19" s="44">
        <f t="shared" si="7"/>
        <v>0</v>
      </c>
      <c r="BB19" s="44">
        <f t="shared" si="8"/>
        <v>0</v>
      </c>
      <c r="BC19" s="44">
        <f t="shared" si="9"/>
        <v>0</v>
      </c>
      <c r="BD19" s="44">
        <f t="shared" si="10"/>
        <v>0</v>
      </c>
      <c r="BE19" s="44">
        <f t="shared" si="11"/>
        <v>0</v>
      </c>
      <c r="BF19" s="44">
        <f t="shared" si="12"/>
        <v>0</v>
      </c>
      <c r="BG19" s="44">
        <f t="shared" si="13"/>
        <v>0</v>
      </c>
      <c r="BH19" s="44">
        <f t="shared" si="14"/>
        <v>0</v>
      </c>
      <c r="BI19" s="44">
        <f t="shared" si="15"/>
        <v>0</v>
      </c>
      <c r="BJ19" s="44">
        <f t="shared" si="16"/>
        <v>0</v>
      </c>
      <c r="BK19" s="43"/>
      <c r="BL19" s="43"/>
      <c r="BM19" s="44">
        <f t="shared" si="29"/>
        <v>0</v>
      </c>
      <c r="BN19" s="44">
        <f t="shared" si="30"/>
        <v>0</v>
      </c>
      <c r="BO19" s="45">
        <f t="shared" si="31"/>
        <v>7</v>
      </c>
      <c r="BP19" s="118">
        <f t="shared" si="17"/>
        <v>7</v>
      </c>
      <c r="BQ19" s="47">
        <f t="shared" si="18"/>
        <v>0</v>
      </c>
      <c r="BR19" s="47">
        <f t="shared" si="19"/>
        <v>0</v>
      </c>
      <c r="BS19" s="48"/>
      <c r="BU19" s="49">
        <f t="shared" si="20"/>
        <v>0</v>
      </c>
      <c r="BV19" s="50">
        <f t="shared" si="20"/>
        <v>0</v>
      </c>
      <c r="BW19" s="50">
        <f t="shared" si="20"/>
        <v>0</v>
      </c>
      <c r="BX19" s="50">
        <f t="shared" si="20"/>
        <v>0</v>
      </c>
      <c r="BY19" s="50">
        <f t="shared" si="20"/>
        <v>0</v>
      </c>
      <c r="BZ19" s="50">
        <f t="shared" si="20"/>
        <v>0</v>
      </c>
      <c r="CA19" s="50">
        <f t="shared" si="20"/>
        <v>0</v>
      </c>
      <c r="CB19" s="50">
        <f t="shared" si="20"/>
        <v>0</v>
      </c>
      <c r="CC19" s="50">
        <f t="shared" si="20"/>
        <v>0</v>
      </c>
      <c r="CD19" s="50">
        <f t="shared" si="20"/>
        <v>0</v>
      </c>
      <c r="CE19" s="50">
        <f t="shared" si="20"/>
        <v>0</v>
      </c>
      <c r="CF19" s="50">
        <f t="shared" si="20"/>
        <v>0</v>
      </c>
      <c r="CG19" s="50">
        <f t="shared" si="20"/>
        <v>0</v>
      </c>
      <c r="CH19" s="50">
        <f t="shared" si="20"/>
        <v>0</v>
      </c>
      <c r="CI19" s="50">
        <f t="shared" si="20"/>
        <v>0</v>
      </c>
      <c r="CJ19" s="50">
        <f t="shared" si="20"/>
        <v>0</v>
      </c>
      <c r="CK19" s="50">
        <f t="shared" si="21"/>
        <v>0</v>
      </c>
      <c r="CL19" s="50">
        <f t="shared" si="21"/>
        <v>0</v>
      </c>
      <c r="CM19" s="50">
        <f t="shared" si="21"/>
        <v>0</v>
      </c>
      <c r="CN19" s="50">
        <f t="shared" si="21"/>
        <v>0</v>
      </c>
      <c r="CO19" s="50">
        <f t="shared" si="21"/>
        <v>0</v>
      </c>
      <c r="CP19" s="50">
        <f t="shared" si="21"/>
        <v>0</v>
      </c>
      <c r="CQ19" s="50">
        <f t="shared" si="21"/>
        <v>0</v>
      </c>
      <c r="CR19" s="50">
        <f t="shared" si="21"/>
        <v>0</v>
      </c>
      <c r="CS19" s="50">
        <f t="shared" si="21"/>
        <v>0</v>
      </c>
      <c r="CT19" s="50">
        <f t="shared" si="21"/>
        <v>0</v>
      </c>
      <c r="CU19" s="50">
        <f t="shared" si="21"/>
        <v>0</v>
      </c>
      <c r="CV19" s="50">
        <f t="shared" si="21"/>
        <v>0</v>
      </c>
      <c r="CW19" s="50">
        <f t="shared" si="21"/>
        <v>0</v>
      </c>
      <c r="CX19" s="50">
        <f t="shared" si="21"/>
        <v>0</v>
      </c>
      <c r="CY19" s="50">
        <f t="shared" si="21"/>
        <v>0</v>
      </c>
      <c r="CZ19" s="50">
        <f t="shared" si="21"/>
        <v>0</v>
      </c>
      <c r="DA19" s="50">
        <f t="shared" si="22"/>
        <v>0</v>
      </c>
      <c r="DB19" s="50">
        <f t="shared" si="22"/>
        <v>0</v>
      </c>
      <c r="DC19" s="50">
        <f t="shared" si="22"/>
        <v>0</v>
      </c>
      <c r="DD19" s="50">
        <f t="shared" si="22"/>
        <v>0</v>
      </c>
      <c r="DE19" s="50">
        <f t="shared" si="22"/>
        <v>0</v>
      </c>
      <c r="DF19" s="50">
        <f t="shared" si="22"/>
        <v>0</v>
      </c>
      <c r="DG19" s="50">
        <f t="shared" si="22"/>
        <v>0</v>
      </c>
      <c r="DH19" s="50">
        <f t="shared" si="22"/>
        <v>0</v>
      </c>
      <c r="DI19" s="51">
        <f t="shared" si="22"/>
        <v>0</v>
      </c>
      <c r="DK19" s="49">
        <f t="shared" si="23"/>
        <v>0</v>
      </c>
      <c r="DL19" s="50">
        <f t="shared" si="23"/>
        <v>0</v>
      </c>
      <c r="DM19" s="50">
        <f t="shared" si="23"/>
        <v>0</v>
      </c>
      <c r="DN19" s="50">
        <f t="shared" si="23"/>
        <v>0</v>
      </c>
      <c r="DO19" s="50">
        <f t="shared" si="23"/>
        <v>0</v>
      </c>
      <c r="DP19" s="50">
        <f t="shared" si="23"/>
        <v>0</v>
      </c>
      <c r="DQ19" s="50">
        <f t="shared" si="23"/>
        <v>0</v>
      </c>
      <c r="DR19" s="50">
        <f t="shared" si="23"/>
        <v>0</v>
      </c>
      <c r="DS19" s="50">
        <f t="shared" si="23"/>
        <v>0</v>
      </c>
      <c r="DT19" s="50">
        <f t="shared" si="23"/>
        <v>0</v>
      </c>
      <c r="DU19" s="50">
        <f t="shared" si="23"/>
        <v>0</v>
      </c>
      <c r="DV19" s="50">
        <f t="shared" si="23"/>
        <v>0</v>
      </c>
      <c r="DW19" s="50">
        <f t="shared" si="23"/>
        <v>0</v>
      </c>
      <c r="DX19" s="50">
        <f t="shared" si="23"/>
        <v>0</v>
      </c>
      <c r="DY19" s="50">
        <f t="shared" si="23"/>
        <v>0</v>
      </c>
      <c r="DZ19" s="50">
        <f t="shared" si="23"/>
        <v>0</v>
      </c>
      <c r="EA19" s="50">
        <f t="shared" si="24"/>
        <v>0</v>
      </c>
      <c r="EB19" s="50">
        <f t="shared" si="24"/>
        <v>0</v>
      </c>
      <c r="EC19" s="50">
        <f t="shared" si="24"/>
        <v>0</v>
      </c>
      <c r="ED19" s="50">
        <f t="shared" si="24"/>
        <v>0</v>
      </c>
      <c r="EE19" s="50">
        <f t="shared" si="24"/>
        <v>0</v>
      </c>
      <c r="EF19" s="50">
        <f t="shared" si="24"/>
        <v>0</v>
      </c>
      <c r="EG19" s="50">
        <f t="shared" si="24"/>
        <v>0</v>
      </c>
      <c r="EH19" s="50">
        <f t="shared" si="24"/>
        <v>0</v>
      </c>
      <c r="EI19" s="50">
        <f t="shared" si="24"/>
        <v>0</v>
      </c>
      <c r="EJ19" s="50">
        <f t="shared" si="24"/>
        <v>0</v>
      </c>
      <c r="EK19" s="50">
        <f t="shared" si="24"/>
        <v>0</v>
      </c>
      <c r="EL19" s="50">
        <f t="shared" si="24"/>
        <v>0</v>
      </c>
      <c r="EM19" s="50">
        <f t="shared" si="24"/>
        <v>0</v>
      </c>
      <c r="EN19" s="50">
        <f t="shared" si="24"/>
        <v>0</v>
      </c>
      <c r="EO19" s="50">
        <f t="shared" si="24"/>
        <v>0</v>
      </c>
      <c r="EP19" s="50">
        <f t="shared" si="24"/>
        <v>0</v>
      </c>
      <c r="EQ19" s="50">
        <f t="shared" si="25"/>
        <v>0</v>
      </c>
      <c r="ER19" s="50">
        <f t="shared" si="25"/>
        <v>0</v>
      </c>
      <c r="ES19" s="50">
        <f t="shared" si="25"/>
        <v>0</v>
      </c>
      <c r="ET19" s="50">
        <f t="shared" si="25"/>
        <v>0</v>
      </c>
      <c r="EU19" s="50">
        <f t="shared" si="25"/>
        <v>0</v>
      </c>
      <c r="EV19" s="50">
        <f t="shared" si="25"/>
        <v>0</v>
      </c>
      <c r="EW19" s="50">
        <f t="shared" si="25"/>
        <v>0</v>
      </c>
      <c r="EX19" s="50">
        <f t="shared" si="25"/>
        <v>0</v>
      </c>
      <c r="EY19" s="51">
        <f t="shared" si="25"/>
        <v>0</v>
      </c>
      <c r="FA19" s="52" t="str">
        <f t="shared" si="26"/>
        <v>Compliance</v>
      </c>
      <c r="FB19" s="52" t="str">
        <f t="shared" si="27"/>
        <v>Compliance</v>
      </c>
      <c r="FC19" s="52" t="str">
        <f t="shared" si="28"/>
        <v>Compliance</v>
      </c>
    </row>
    <row r="20" spans="2:159" ht="20.100000000000001" customHeight="1" thickBot="1" x14ac:dyDescent="0.3">
      <c r="B20" s="53">
        <v>7</v>
      </c>
      <c r="C20" s="125">
        <v>5337</v>
      </c>
      <c r="D20" s="109" t="s">
        <v>45</v>
      </c>
      <c r="E20" s="87" t="s">
        <v>135</v>
      </c>
      <c r="F20" s="41" t="str">
        <f>IFERROR(VLOOKUP(E20,'[1]Designation with Pershift Cost'!$B$3:$C$25,2,0),"")</f>
        <v/>
      </c>
      <c r="G20" s="42" t="s">
        <v>11</v>
      </c>
      <c r="H20" s="42" t="s">
        <v>11</v>
      </c>
      <c r="I20" s="42" t="s">
        <v>11</v>
      </c>
      <c r="J20" s="42"/>
      <c r="K20" s="42" t="s">
        <v>11</v>
      </c>
      <c r="L20" s="42" t="s">
        <v>11</v>
      </c>
      <c r="M20" s="42" t="s">
        <v>11</v>
      </c>
      <c r="N20" s="42" t="s">
        <v>11</v>
      </c>
      <c r="O20" s="42" t="s">
        <v>11</v>
      </c>
      <c r="P20" s="42" t="s">
        <v>11</v>
      </c>
      <c r="Q20" s="43"/>
      <c r="R20" s="43" t="s">
        <v>11</v>
      </c>
      <c r="S20" s="42" t="s">
        <v>11</v>
      </c>
      <c r="T20" s="43" t="s">
        <v>11</v>
      </c>
      <c r="U20" s="43" t="s">
        <v>11</v>
      </c>
      <c r="V20" s="43" t="s">
        <v>10</v>
      </c>
      <c r="W20" s="42" t="s">
        <v>10</v>
      </c>
      <c r="X20" s="43"/>
      <c r="Y20" s="43" t="s">
        <v>10</v>
      </c>
      <c r="Z20" s="90" t="s">
        <v>10</v>
      </c>
      <c r="AA20" s="90" t="s">
        <v>10</v>
      </c>
      <c r="AB20" s="43" t="s">
        <v>10</v>
      </c>
      <c r="AC20" s="43" t="s">
        <v>10</v>
      </c>
      <c r="AD20" s="43" t="s">
        <v>10</v>
      </c>
      <c r="AE20" s="43"/>
      <c r="AF20" s="43" t="s">
        <v>11</v>
      </c>
      <c r="AG20" s="42" t="s">
        <v>11</v>
      </c>
      <c r="AH20" s="43" t="s">
        <v>11</v>
      </c>
      <c r="AI20" s="43"/>
      <c r="AJ20" s="43" t="s">
        <v>11</v>
      </c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4">
        <f t="shared" si="3"/>
        <v>8</v>
      </c>
      <c r="AX20" s="44">
        <f t="shared" si="4"/>
        <v>17</v>
      </c>
      <c r="AY20" s="44">
        <f t="shared" si="5"/>
        <v>0</v>
      </c>
      <c r="AZ20" s="44">
        <f t="shared" si="6"/>
        <v>0</v>
      </c>
      <c r="BA20" s="44">
        <f t="shared" si="7"/>
        <v>0</v>
      </c>
      <c r="BB20" s="44">
        <f t="shared" si="8"/>
        <v>0</v>
      </c>
      <c r="BC20" s="44">
        <f t="shared" si="9"/>
        <v>0</v>
      </c>
      <c r="BD20" s="44">
        <f t="shared" si="10"/>
        <v>0</v>
      </c>
      <c r="BE20" s="44">
        <f t="shared" si="11"/>
        <v>0</v>
      </c>
      <c r="BF20" s="44">
        <f t="shared" si="12"/>
        <v>0</v>
      </c>
      <c r="BG20" s="44">
        <f t="shared" si="13"/>
        <v>0</v>
      </c>
      <c r="BH20" s="44">
        <f t="shared" si="14"/>
        <v>0</v>
      </c>
      <c r="BI20" s="44">
        <f t="shared" si="15"/>
        <v>0</v>
      </c>
      <c r="BJ20" s="44">
        <f t="shared" si="16"/>
        <v>0</v>
      </c>
      <c r="BK20" s="43"/>
      <c r="BL20" s="43"/>
      <c r="BM20" s="44">
        <f t="shared" si="29"/>
        <v>0</v>
      </c>
      <c r="BN20" s="44">
        <f t="shared" si="30"/>
        <v>0</v>
      </c>
      <c r="BO20" s="45">
        <f t="shared" si="31"/>
        <v>25</v>
      </c>
      <c r="BP20" s="118">
        <f t="shared" si="17"/>
        <v>25</v>
      </c>
      <c r="BQ20" s="47">
        <f t="shared" si="18"/>
        <v>0</v>
      </c>
      <c r="BR20" s="47">
        <f t="shared" si="19"/>
        <v>0</v>
      </c>
      <c r="BS20" s="48"/>
      <c r="BU20" s="49">
        <f t="shared" si="20"/>
        <v>0</v>
      </c>
      <c r="BV20" s="50">
        <f t="shared" si="20"/>
        <v>0</v>
      </c>
      <c r="BW20" s="50">
        <f t="shared" si="20"/>
        <v>0</v>
      </c>
      <c r="BX20" s="50">
        <f t="shared" si="20"/>
        <v>0</v>
      </c>
      <c r="BY20" s="50">
        <f t="shared" si="20"/>
        <v>0</v>
      </c>
      <c r="BZ20" s="50">
        <f t="shared" si="20"/>
        <v>0</v>
      </c>
      <c r="CA20" s="50">
        <f t="shared" si="20"/>
        <v>0</v>
      </c>
      <c r="CB20" s="50">
        <f t="shared" si="20"/>
        <v>0</v>
      </c>
      <c r="CC20" s="50">
        <f t="shared" si="20"/>
        <v>0</v>
      </c>
      <c r="CD20" s="50">
        <f t="shared" si="20"/>
        <v>0</v>
      </c>
      <c r="CE20" s="50">
        <f t="shared" si="20"/>
        <v>0</v>
      </c>
      <c r="CF20" s="50">
        <f t="shared" si="20"/>
        <v>0</v>
      </c>
      <c r="CG20" s="50">
        <f t="shared" si="20"/>
        <v>0</v>
      </c>
      <c r="CH20" s="50">
        <f t="shared" si="20"/>
        <v>0</v>
      </c>
      <c r="CI20" s="50">
        <f t="shared" si="20"/>
        <v>0</v>
      </c>
      <c r="CJ20" s="50">
        <f t="shared" si="20"/>
        <v>0</v>
      </c>
      <c r="CK20" s="50">
        <f t="shared" si="21"/>
        <v>0</v>
      </c>
      <c r="CL20" s="50">
        <f t="shared" si="21"/>
        <v>0</v>
      </c>
      <c r="CM20" s="50">
        <f t="shared" si="21"/>
        <v>0</v>
      </c>
      <c r="CN20" s="50">
        <f t="shared" si="21"/>
        <v>0</v>
      </c>
      <c r="CO20" s="50">
        <f t="shared" si="21"/>
        <v>0</v>
      </c>
      <c r="CP20" s="50">
        <f t="shared" si="21"/>
        <v>0</v>
      </c>
      <c r="CQ20" s="50">
        <f t="shared" si="21"/>
        <v>0</v>
      </c>
      <c r="CR20" s="50">
        <f t="shared" si="21"/>
        <v>0</v>
      </c>
      <c r="CS20" s="50">
        <f t="shared" si="21"/>
        <v>0</v>
      </c>
      <c r="CT20" s="50">
        <f t="shared" si="21"/>
        <v>0</v>
      </c>
      <c r="CU20" s="50">
        <f t="shared" si="21"/>
        <v>0</v>
      </c>
      <c r="CV20" s="50">
        <f t="shared" si="21"/>
        <v>0</v>
      </c>
      <c r="CW20" s="50">
        <f t="shared" si="21"/>
        <v>0</v>
      </c>
      <c r="CX20" s="50">
        <f t="shared" si="21"/>
        <v>0</v>
      </c>
      <c r="CY20" s="50">
        <f t="shared" si="21"/>
        <v>0</v>
      </c>
      <c r="CZ20" s="50">
        <f t="shared" si="21"/>
        <v>0</v>
      </c>
      <c r="DA20" s="50">
        <f t="shared" si="22"/>
        <v>0</v>
      </c>
      <c r="DB20" s="50">
        <f t="shared" si="22"/>
        <v>0</v>
      </c>
      <c r="DC20" s="50">
        <f t="shared" si="22"/>
        <v>0</v>
      </c>
      <c r="DD20" s="50">
        <f t="shared" si="22"/>
        <v>0</v>
      </c>
      <c r="DE20" s="50">
        <f t="shared" si="22"/>
        <v>0</v>
      </c>
      <c r="DF20" s="50">
        <f t="shared" si="22"/>
        <v>0</v>
      </c>
      <c r="DG20" s="50">
        <f t="shared" si="22"/>
        <v>0</v>
      </c>
      <c r="DH20" s="50">
        <f t="shared" si="22"/>
        <v>0</v>
      </c>
      <c r="DI20" s="51">
        <f t="shared" si="22"/>
        <v>0</v>
      </c>
      <c r="DK20" s="49">
        <f t="shared" si="23"/>
        <v>0</v>
      </c>
      <c r="DL20" s="50">
        <f t="shared" si="23"/>
        <v>0</v>
      </c>
      <c r="DM20" s="50">
        <f t="shared" si="23"/>
        <v>0</v>
      </c>
      <c r="DN20" s="50">
        <f t="shared" si="23"/>
        <v>0</v>
      </c>
      <c r="DO20" s="50">
        <f t="shared" si="23"/>
        <v>0</v>
      </c>
      <c r="DP20" s="50">
        <f t="shared" si="23"/>
        <v>0</v>
      </c>
      <c r="DQ20" s="50">
        <f t="shared" si="23"/>
        <v>0</v>
      </c>
      <c r="DR20" s="50">
        <f t="shared" si="23"/>
        <v>0</v>
      </c>
      <c r="DS20" s="50">
        <f t="shared" si="23"/>
        <v>0</v>
      </c>
      <c r="DT20" s="50">
        <f t="shared" si="23"/>
        <v>0</v>
      </c>
      <c r="DU20" s="50">
        <f t="shared" si="23"/>
        <v>0</v>
      </c>
      <c r="DV20" s="50">
        <f t="shared" si="23"/>
        <v>0</v>
      </c>
      <c r="DW20" s="50">
        <f t="shared" si="23"/>
        <v>0</v>
      </c>
      <c r="DX20" s="50">
        <f t="shared" si="23"/>
        <v>0</v>
      </c>
      <c r="DY20" s="50">
        <f t="shared" si="23"/>
        <v>0</v>
      </c>
      <c r="DZ20" s="50">
        <f t="shared" si="23"/>
        <v>0</v>
      </c>
      <c r="EA20" s="50">
        <f t="shared" si="24"/>
        <v>0</v>
      </c>
      <c r="EB20" s="50">
        <f t="shared" si="24"/>
        <v>0</v>
      </c>
      <c r="EC20" s="50">
        <f t="shared" si="24"/>
        <v>0</v>
      </c>
      <c r="ED20" s="50">
        <f t="shared" si="24"/>
        <v>0</v>
      </c>
      <c r="EE20" s="50">
        <f t="shared" si="24"/>
        <v>0</v>
      </c>
      <c r="EF20" s="50">
        <f t="shared" si="24"/>
        <v>0</v>
      </c>
      <c r="EG20" s="50">
        <f t="shared" si="24"/>
        <v>0</v>
      </c>
      <c r="EH20" s="50">
        <f t="shared" si="24"/>
        <v>0</v>
      </c>
      <c r="EI20" s="50">
        <f t="shared" si="24"/>
        <v>0</v>
      </c>
      <c r="EJ20" s="50">
        <f t="shared" si="24"/>
        <v>0</v>
      </c>
      <c r="EK20" s="50">
        <f t="shared" si="24"/>
        <v>0</v>
      </c>
      <c r="EL20" s="50">
        <f t="shared" si="24"/>
        <v>0</v>
      </c>
      <c r="EM20" s="50">
        <f t="shared" si="24"/>
        <v>0</v>
      </c>
      <c r="EN20" s="50">
        <f t="shared" si="24"/>
        <v>0</v>
      </c>
      <c r="EO20" s="50">
        <f t="shared" si="24"/>
        <v>0</v>
      </c>
      <c r="EP20" s="50">
        <f t="shared" si="24"/>
        <v>0</v>
      </c>
      <c r="EQ20" s="50">
        <f t="shared" si="25"/>
        <v>0</v>
      </c>
      <c r="ER20" s="50">
        <f t="shared" si="25"/>
        <v>0</v>
      </c>
      <c r="ES20" s="50">
        <f t="shared" si="25"/>
        <v>0</v>
      </c>
      <c r="ET20" s="50">
        <f t="shared" si="25"/>
        <v>0</v>
      </c>
      <c r="EU20" s="50">
        <f t="shared" si="25"/>
        <v>0</v>
      </c>
      <c r="EV20" s="50">
        <f t="shared" si="25"/>
        <v>0</v>
      </c>
      <c r="EW20" s="50">
        <f t="shared" si="25"/>
        <v>0</v>
      </c>
      <c r="EX20" s="50">
        <f t="shared" si="25"/>
        <v>0</v>
      </c>
      <c r="EY20" s="51">
        <f t="shared" si="25"/>
        <v>0</v>
      </c>
      <c r="FA20" s="52" t="str">
        <f t="shared" si="26"/>
        <v>Compliance</v>
      </c>
      <c r="FB20" s="52" t="str">
        <f t="shared" si="27"/>
        <v>Compliance</v>
      </c>
      <c r="FC20" s="52" t="str">
        <f t="shared" si="28"/>
        <v>Compliance</v>
      </c>
    </row>
    <row r="21" spans="2:159" ht="20.100000000000001" customHeight="1" thickBot="1" x14ac:dyDescent="0.3">
      <c r="B21" s="53">
        <v>8</v>
      </c>
      <c r="C21" s="125">
        <v>5326</v>
      </c>
      <c r="D21" s="109" t="s">
        <v>46</v>
      </c>
      <c r="E21" s="87" t="s">
        <v>135</v>
      </c>
      <c r="F21" s="41" t="str">
        <f>IFERROR(VLOOKUP(E21,'[1]Designation with Pershift Cost'!$B$3:$C$25,2,0),"")</f>
        <v/>
      </c>
      <c r="G21" s="42" t="s">
        <v>12</v>
      </c>
      <c r="H21" s="42" t="s">
        <v>12</v>
      </c>
      <c r="I21" s="42"/>
      <c r="J21" s="42" t="s">
        <v>12</v>
      </c>
      <c r="K21" s="42" t="s">
        <v>12</v>
      </c>
      <c r="L21" s="42" t="s">
        <v>11</v>
      </c>
      <c r="M21" s="42" t="s">
        <v>11</v>
      </c>
      <c r="N21" s="42" t="s">
        <v>11</v>
      </c>
      <c r="O21" s="42" t="s">
        <v>11</v>
      </c>
      <c r="P21" s="42"/>
      <c r="Q21" s="42" t="s">
        <v>11</v>
      </c>
      <c r="R21" s="43" t="s">
        <v>11</v>
      </c>
      <c r="S21" s="43"/>
      <c r="T21" s="43"/>
      <c r="U21" s="42"/>
      <c r="V21" s="43" t="s">
        <v>11</v>
      </c>
      <c r="W21" s="42" t="s">
        <v>10</v>
      </c>
      <c r="X21" s="43" t="s">
        <v>10</v>
      </c>
      <c r="Y21" s="43"/>
      <c r="Z21" s="90" t="s">
        <v>10</v>
      </c>
      <c r="AA21" s="90" t="s">
        <v>10</v>
      </c>
      <c r="AB21" s="43" t="s">
        <v>10</v>
      </c>
      <c r="AC21" s="43" t="s">
        <v>10</v>
      </c>
      <c r="AD21" s="43"/>
      <c r="AE21" s="42" t="s">
        <v>10</v>
      </c>
      <c r="AF21" s="43" t="s">
        <v>11</v>
      </c>
      <c r="AG21" s="43" t="s">
        <v>11</v>
      </c>
      <c r="AH21" s="43" t="s">
        <v>11</v>
      </c>
      <c r="AI21" s="43" t="s">
        <v>11</v>
      </c>
      <c r="AJ21" s="43" t="s">
        <v>11</v>
      </c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4">
        <f t="shared" si="3"/>
        <v>7</v>
      </c>
      <c r="AX21" s="44">
        <f t="shared" si="4"/>
        <v>12</v>
      </c>
      <c r="AY21" s="44">
        <f t="shared" si="5"/>
        <v>4</v>
      </c>
      <c r="AZ21" s="44">
        <f t="shared" si="6"/>
        <v>0</v>
      </c>
      <c r="BA21" s="44">
        <f t="shared" si="7"/>
        <v>0</v>
      </c>
      <c r="BB21" s="44">
        <f t="shared" si="8"/>
        <v>0</v>
      </c>
      <c r="BC21" s="44">
        <f t="shared" si="9"/>
        <v>0</v>
      </c>
      <c r="BD21" s="44">
        <f t="shared" si="10"/>
        <v>0</v>
      </c>
      <c r="BE21" s="44">
        <f t="shared" si="11"/>
        <v>0</v>
      </c>
      <c r="BF21" s="44">
        <f t="shared" si="12"/>
        <v>0</v>
      </c>
      <c r="BG21" s="44">
        <f t="shared" si="13"/>
        <v>0</v>
      </c>
      <c r="BH21" s="44">
        <f t="shared" si="14"/>
        <v>0</v>
      </c>
      <c r="BI21" s="44">
        <f t="shared" si="15"/>
        <v>0</v>
      </c>
      <c r="BJ21" s="44">
        <f t="shared" si="16"/>
        <v>0</v>
      </c>
      <c r="BK21" s="43"/>
      <c r="BL21" s="43"/>
      <c r="BM21" s="44">
        <f t="shared" si="29"/>
        <v>0</v>
      </c>
      <c r="BN21" s="44">
        <f t="shared" si="30"/>
        <v>0</v>
      </c>
      <c r="BO21" s="45">
        <f t="shared" si="31"/>
        <v>23</v>
      </c>
      <c r="BP21" s="118">
        <f t="shared" si="17"/>
        <v>23</v>
      </c>
      <c r="BQ21" s="47">
        <f t="shared" si="18"/>
        <v>0</v>
      </c>
      <c r="BR21" s="47">
        <f t="shared" si="19"/>
        <v>0</v>
      </c>
      <c r="BS21" s="48"/>
      <c r="BU21" s="49">
        <f t="shared" si="20"/>
        <v>0</v>
      </c>
      <c r="BV21" s="50">
        <f t="shared" si="20"/>
        <v>0</v>
      </c>
      <c r="BW21" s="50">
        <f t="shared" si="20"/>
        <v>0</v>
      </c>
      <c r="BX21" s="50">
        <f t="shared" si="20"/>
        <v>0</v>
      </c>
      <c r="BY21" s="50">
        <f t="shared" si="20"/>
        <v>0</v>
      </c>
      <c r="BZ21" s="50">
        <f t="shared" si="20"/>
        <v>0</v>
      </c>
      <c r="CA21" s="50">
        <f t="shared" si="20"/>
        <v>0</v>
      </c>
      <c r="CB21" s="50">
        <f t="shared" si="20"/>
        <v>0</v>
      </c>
      <c r="CC21" s="50">
        <f t="shared" si="20"/>
        <v>0</v>
      </c>
      <c r="CD21" s="50">
        <f t="shared" si="20"/>
        <v>0</v>
      </c>
      <c r="CE21" s="50">
        <f t="shared" si="20"/>
        <v>0</v>
      </c>
      <c r="CF21" s="50">
        <f t="shared" si="20"/>
        <v>0</v>
      </c>
      <c r="CG21" s="50">
        <f t="shared" si="20"/>
        <v>0</v>
      </c>
      <c r="CH21" s="50">
        <f t="shared" si="20"/>
        <v>0</v>
      </c>
      <c r="CI21" s="50">
        <f t="shared" si="20"/>
        <v>0</v>
      </c>
      <c r="CJ21" s="50">
        <f t="shared" si="20"/>
        <v>0</v>
      </c>
      <c r="CK21" s="50">
        <f t="shared" si="21"/>
        <v>0</v>
      </c>
      <c r="CL21" s="50">
        <f t="shared" si="21"/>
        <v>0</v>
      </c>
      <c r="CM21" s="50">
        <f t="shared" si="21"/>
        <v>0</v>
      </c>
      <c r="CN21" s="50">
        <f t="shared" si="21"/>
        <v>0</v>
      </c>
      <c r="CO21" s="50">
        <f t="shared" si="21"/>
        <v>0</v>
      </c>
      <c r="CP21" s="50">
        <f t="shared" si="21"/>
        <v>0</v>
      </c>
      <c r="CQ21" s="50">
        <f t="shared" si="21"/>
        <v>0</v>
      </c>
      <c r="CR21" s="50">
        <f t="shared" si="21"/>
        <v>0</v>
      </c>
      <c r="CS21" s="50">
        <f t="shared" si="21"/>
        <v>0</v>
      </c>
      <c r="CT21" s="50">
        <f t="shared" si="21"/>
        <v>0</v>
      </c>
      <c r="CU21" s="50">
        <f t="shared" si="21"/>
        <v>0</v>
      </c>
      <c r="CV21" s="50">
        <f t="shared" si="21"/>
        <v>0</v>
      </c>
      <c r="CW21" s="50">
        <f t="shared" si="21"/>
        <v>0</v>
      </c>
      <c r="CX21" s="50">
        <f t="shared" si="21"/>
        <v>0</v>
      </c>
      <c r="CY21" s="50">
        <f t="shared" si="21"/>
        <v>0</v>
      </c>
      <c r="CZ21" s="50">
        <f t="shared" si="21"/>
        <v>0</v>
      </c>
      <c r="DA21" s="50">
        <f t="shared" si="22"/>
        <v>0</v>
      </c>
      <c r="DB21" s="50">
        <f t="shared" si="22"/>
        <v>0</v>
      </c>
      <c r="DC21" s="50">
        <f t="shared" si="22"/>
        <v>0</v>
      </c>
      <c r="DD21" s="50">
        <f t="shared" si="22"/>
        <v>0</v>
      </c>
      <c r="DE21" s="50">
        <f t="shared" si="22"/>
        <v>0</v>
      </c>
      <c r="DF21" s="50">
        <f t="shared" si="22"/>
        <v>0</v>
      </c>
      <c r="DG21" s="50">
        <f t="shared" si="22"/>
        <v>0</v>
      </c>
      <c r="DH21" s="50">
        <f t="shared" si="22"/>
        <v>0</v>
      </c>
      <c r="DI21" s="51">
        <f t="shared" si="22"/>
        <v>0</v>
      </c>
      <c r="DK21" s="49">
        <f t="shared" si="23"/>
        <v>0</v>
      </c>
      <c r="DL21" s="50">
        <f t="shared" si="23"/>
        <v>0</v>
      </c>
      <c r="DM21" s="50">
        <f t="shared" si="23"/>
        <v>0</v>
      </c>
      <c r="DN21" s="50">
        <f t="shared" si="23"/>
        <v>0</v>
      </c>
      <c r="DO21" s="50">
        <f t="shared" si="23"/>
        <v>0</v>
      </c>
      <c r="DP21" s="50">
        <f t="shared" si="23"/>
        <v>0</v>
      </c>
      <c r="DQ21" s="50">
        <f t="shared" si="23"/>
        <v>0</v>
      </c>
      <c r="DR21" s="50">
        <f t="shared" si="23"/>
        <v>0</v>
      </c>
      <c r="DS21" s="50">
        <f t="shared" si="23"/>
        <v>0</v>
      </c>
      <c r="DT21" s="50">
        <f t="shared" si="23"/>
        <v>0</v>
      </c>
      <c r="DU21" s="50">
        <f t="shared" si="23"/>
        <v>0</v>
      </c>
      <c r="DV21" s="50">
        <f t="shared" si="23"/>
        <v>0</v>
      </c>
      <c r="DW21" s="50">
        <f t="shared" si="23"/>
        <v>0</v>
      </c>
      <c r="DX21" s="50">
        <f t="shared" si="23"/>
        <v>0</v>
      </c>
      <c r="DY21" s="50">
        <f t="shared" si="23"/>
        <v>0</v>
      </c>
      <c r="DZ21" s="50">
        <f t="shared" si="23"/>
        <v>0</v>
      </c>
      <c r="EA21" s="50">
        <f t="shared" si="24"/>
        <v>0</v>
      </c>
      <c r="EB21" s="50">
        <f t="shared" si="24"/>
        <v>0</v>
      </c>
      <c r="EC21" s="50">
        <f t="shared" si="24"/>
        <v>0</v>
      </c>
      <c r="ED21" s="50">
        <f t="shared" si="24"/>
        <v>0</v>
      </c>
      <c r="EE21" s="50">
        <f t="shared" si="24"/>
        <v>0</v>
      </c>
      <c r="EF21" s="50">
        <f t="shared" si="24"/>
        <v>0</v>
      </c>
      <c r="EG21" s="50">
        <f t="shared" si="24"/>
        <v>0</v>
      </c>
      <c r="EH21" s="50">
        <f t="shared" si="24"/>
        <v>0</v>
      </c>
      <c r="EI21" s="50">
        <f t="shared" si="24"/>
        <v>0</v>
      </c>
      <c r="EJ21" s="50">
        <f t="shared" si="24"/>
        <v>0</v>
      </c>
      <c r="EK21" s="50">
        <f t="shared" si="24"/>
        <v>0</v>
      </c>
      <c r="EL21" s="50">
        <f t="shared" si="24"/>
        <v>0</v>
      </c>
      <c r="EM21" s="50">
        <f t="shared" si="24"/>
        <v>0</v>
      </c>
      <c r="EN21" s="50">
        <f t="shared" si="24"/>
        <v>0</v>
      </c>
      <c r="EO21" s="50">
        <f t="shared" si="24"/>
        <v>0</v>
      </c>
      <c r="EP21" s="50">
        <f t="shared" si="24"/>
        <v>0</v>
      </c>
      <c r="EQ21" s="50">
        <f t="shared" si="25"/>
        <v>0</v>
      </c>
      <c r="ER21" s="50">
        <f t="shared" si="25"/>
        <v>0</v>
      </c>
      <c r="ES21" s="50">
        <f t="shared" si="25"/>
        <v>0</v>
      </c>
      <c r="ET21" s="50">
        <f t="shared" si="25"/>
        <v>0</v>
      </c>
      <c r="EU21" s="50">
        <f t="shared" si="25"/>
        <v>0</v>
      </c>
      <c r="EV21" s="50">
        <f t="shared" si="25"/>
        <v>0</v>
      </c>
      <c r="EW21" s="50">
        <f t="shared" si="25"/>
        <v>0</v>
      </c>
      <c r="EX21" s="50">
        <f t="shared" si="25"/>
        <v>0</v>
      </c>
      <c r="EY21" s="51">
        <f t="shared" si="25"/>
        <v>0</v>
      </c>
      <c r="FA21" s="52" t="str">
        <f t="shared" si="26"/>
        <v>Compliance</v>
      </c>
      <c r="FB21" s="52" t="str">
        <f t="shared" si="27"/>
        <v>Compliance</v>
      </c>
      <c r="FC21" s="52" t="str">
        <f t="shared" si="28"/>
        <v>Compliance</v>
      </c>
    </row>
    <row r="22" spans="2:159" ht="20.100000000000001" customHeight="1" thickBot="1" x14ac:dyDescent="0.3">
      <c r="B22" s="53">
        <v>9</v>
      </c>
      <c r="C22" s="125">
        <v>5406</v>
      </c>
      <c r="D22" s="109" t="s">
        <v>47</v>
      </c>
      <c r="E22" s="87" t="s">
        <v>135</v>
      </c>
      <c r="F22" s="41" t="str">
        <f>IFERROR(VLOOKUP(E22,'[1]Designation with Pershift Cost'!$B$3:$C$25,2,0),"")</f>
        <v/>
      </c>
      <c r="G22" s="42" t="s">
        <v>11</v>
      </c>
      <c r="H22" s="42" t="s">
        <v>11</v>
      </c>
      <c r="I22" s="42" t="s">
        <v>11</v>
      </c>
      <c r="J22" s="42" t="s">
        <v>11</v>
      </c>
      <c r="K22" s="42"/>
      <c r="L22" s="42" t="s">
        <v>10</v>
      </c>
      <c r="M22" s="42"/>
      <c r="N22" s="42" t="s">
        <v>10</v>
      </c>
      <c r="O22" s="42" t="s">
        <v>10</v>
      </c>
      <c r="P22" s="42" t="s">
        <v>10</v>
      </c>
      <c r="Q22" s="43" t="s">
        <v>10</v>
      </c>
      <c r="R22" s="43" t="s">
        <v>10</v>
      </c>
      <c r="S22" s="43" t="s">
        <v>10</v>
      </c>
      <c r="T22" s="43"/>
      <c r="U22" s="42" t="s">
        <v>10</v>
      </c>
      <c r="V22" s="43" t="s">
        <v>12</v>
      </c>
      <c r="W22" s="42" t="s">
        <v>12</v>
      </c>
      <c r="X22" s="43" t="s">
        <v>12</v>
      </c>
      <c r="Y22" s="43" t="s">
        <v>12</v>
      </c>
      <c r="Z22" s="90" t="s">
        <v>12</v>
      </c>
      <c r="AA22" s="43"/>
      <c r="AB22" s="43" t="s">
        <v>12</v>
      </c>
      <c r="AC22" s="43" t="s">
        <v>12</v>
      </c>
      <c r="AD22" s="42" t="s">
        <v>12</v>
      </c>
      <c r="AE22" s="43" t="s">
        <v>12</v>
      </c>
      <c r="AF22" s="43"/>
      <c r="AG22" s="43" t="s">
        <v>11</v>
      </c>
      <c r="AH22" s="43"/>
      <c r="AI22" s="43" t="s">
        <v>11</v>
      </c>
      <c r="AJ22" s="43" t="s">
        <v>11</v>
      </c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>
        <f t="shared" si="3"/>
        <v>8</v>
      </c>
      <c r="AX22" s="44">
        <f t="shared" si="4"/>
        <v>7</v>
      </c>
      <c r="AY22" s="44">
        <f t="shared" si="5"/>
        <v>9</v>
      </c>
      <c r="AZ22" s="44">
        <f t="shared" si="6"/>
        <v>0</v>
      </c>
      <c r="BA22" s="44">
        <f t="shared" si="7"/>
        <v>0</v>
      </c>
      <c r="BB22" s="44">
        <f t="shared" si="8"/>
        <v>0</v>
      </c>
      <c r="BC22" s="44">
        <f t="shared" si="9"/>
        <v>0</v>
      </c>
      <c r="BD22" s="44">
        <f t="shared" si="10"/>
        <v>0</v>
      </c>
      <c r="BE22" s="44">
        <f t="shared" si="11"/>
        <v>0</v>
      </c>
      <c r="BF22" s="44">
        <f t="shared" si="12"/>
        <v>0</v>
      </c>
      <c r="BG22" s="44">
        <f t="shared" si="13"/>
        <v>0</v>
      </c>
      <c r="BH22" s="44">
        <f t="shared" si="14"/>
        <v>0</v>
      </c>
      <c r="BI22" s="44">
        <f t="shared" si="15"/>
        <v>0</v>
      </c>
      <c r="BJ22" s="44">
        <f t="shared" si="16"/>
        <v>0</v>
      </c>
      <c r="BK22" s="43"/>
      <c r="BL22" s="43"/>
      <c r="BM22" s="44">
        <f t="shared" si="29"/>
        <v>0</v>
      </c>
      <c r="BN22" s="44">
        <f t="shared" si="30"/>
        <v>0</v>
      </c>
      <c r="BO22" s="45">
        <f t="shared" si="31"/>
        <v>24</v>
      </c>
      <c r="BP22" s="118">
        <f t="shared" si="17"/>
        <v>24</v>
      </c>
      <c r="BQ22" s="47">
        <f t="shared" si="18"/>
        <v>0</v>
      </c>
      <c r="BR22" s="47">
        <f t="shared" si="19"/>
        <v>0</v>
      </c>
      <c r="BS22" s="48"/>
      <c r="BU22" s="49">
        <f t="shared" si="20"/>
        <v>0</v>
      </c>
      <c r="BV22" s="50">
        <f t="shared" si="20"/>
        <v>0</v>
      </c>
      <c r="BW22" s="50">
        <f t="shared" si="20"/>
        <v>0</v>
      </c>
      <c r="BX22" s="50">
        <f t="shared" si="20"/>
        <v>0</v>
      </c>
      <c r="BY22" s="50">
        <f t="shared" si="20"/>
        <v>0</v>
      </c>
      <c r="BZ22" s="50">
        <f t="shared" si="20"/>
        <v>0</v>
      </c>
      <c r="CA22" s="50">
        <f t="shared" si="20"/>
        <v>0</v>
      </c>
      <c r="CB22" s="50">
        <f t="shared" si="20"/>
        <v>0</v>
      </c>
      <c r="CC22" s="50">
        <f t="shared" si="20"/>
        <v>0</v>
      </c>
      <c r="CD22" s="50">
        <f t="shared" si="20"/>
        <v>0</v>
      </c>
      <c r="CE22" s="50">
        <f t="shared" si="20"/>
        <v>0</v>
      </c>
      <c r="CF22" s="50">
        <f t="shared" si="20"/>
        <v>0</v>
      </c>
      <c r="CG22" s="50">
        <f t="shared" si="20"/>
        <v>0</v>
      </c>
      <c r="CH22" s="50">
        <f t="shared" si="20"/>
        <v>0</v>
      </c>
      <c r="CI22" s="50">
        <f t="shared" si="20"/>
        <v>0</v>
      </c>
      <c r="CJ22" s="50">
        <f t="shared" si="20"/>
        <v>0</v>
      </c>
      <c r="CK22" s="50">
        <f t="shared" si="21"/>
        <v>0</v>
      </c>
      <c r="CL22" s="50">
        <f t="shared" si="21"/>
        <v>0</v>
      </c>
      <c r="CM22" s="50">
        <f t="shared" si="21"/>
        <v>0</v>
      </c>
      <c r="CN22" s="50">
        <f t="shared" si="21"/>
        <v>0</v>
      </c>
      <c r="CO22" s="50">
        <f t="shared" si="21"/>
        <v>0</v>
      </c>
      <c r="CP22" s="50">
        <f t="shared" si="21"/>
        <v>0</v>
      </c>
      <c r="CQ22" s="50">
        <f t="shared" si="21"/>
        <v>0</v>
      </c>
      <c r="CR22" s="50">
        <f t="shared" si="21"/>
        <v>0</v>
      </c>
      <c r="CS22" s="50">
        <f t="shared" si="21"/>
        <v>0</v>
      </c>
      <c r="CT22" s="50">
        <f t="shared" si="21"/>
        <v>0</v>
      </c>
      <c r="CU22" s="50">
        <f t="shared" si="21"/>
        <v>0</v>
      </c>
      <c r="CV22" s="50">
        <f t="shared" si="21"/>
        <v>0</v>
      </c>
      <c r="CW22" s="50">
        <f t="shared" si="21"/>
        <v>0</v>
      </c>
      <c r="CX22" s="50">
        <f t="shared" si="21"/>
        <v>0</v>
      </c>
      <c r="CY22" s="50">
        <f t="shared" si="21"/>
        <v>0</v>
      </c>
      <c r="CZ22" s="50">
        <f t="shared" si="21"/>
        <v>0</v>
      </c>
      <c r="DA22" s="50">
        <f t="shared" si="22"/>
        <v>0</v>
      </c>
      <c r="DB22" s="50">
        <f t="shared" si="22"/>
        <v>0</v>
      </c>
      <c r="DC22" s="50">
        <f t="shared" si="22"/>
        <v>0</v>
      </c>
      <c r="DD22" s="50">
        <f t="shared" si="22"/>
        <v>0</v>
      </c>
      <c r="DE22" s="50">
        <f t="shared" si="22"/>
        <v>0</v>
      </c>
      <c r="DF22" s="50">
        <f t="shared" si="22"/>
        <v>0</v>
      </c>
      <c r="DG22" s="50">
        <f t="shared" si="22"/>
        <v>0</v>
      </c>
      <c r="DH22" s="50">
        <f t="shared" si="22"/>
        <v>0</v>
      </c>
      <c r="DI22" s="51">
        <f t="shared" si="22"/>
        <v>0</v>
      </c>
      <c r="DK22" s="49">
        <f t="shared" si="23"/>
        <v>0</v>
      </c>
      <c r="DL22" s="50">
        <f t="shared" si="23"/>
        <v>0</v>
      </c>
      <c r="DM22" s="50">
        <f t="shared" si="23"/>
        <v>0</v>
      </c>
      <c r="DN22" s="50">
        <f t="shared" si="23"/>
        <v>0</v>
      </c>
      <c r="DO22" s="50">
        <f t="shared" si="23"/>
        <v>0</v>
      </c>
      <c r="DP22" s="50">
        <f t="shared" si="23"/>
        <v>0</v>
      </c>
      <c r="DQ22" s="50">
        <f t="shared" si="23"/>
        <v>0</v>
      </c>
      <c r="DR22" s="50">
        <f t="shared" si="23"/>
        <v>0</v>
      </c>
      <c r="DS22" s="50">
        <f t="shared" si="23"/>
        <v>0</v>
      </c>
      <c r="DT22" s="50">
        <f t="shared" si="23"/>
        <v>0</v>
      </c>
      <c r="DU22" s="50">
        <f t="shared" si="23"/>
        <v>0</v>
      </c>
      <c r="DV22" s="50">
        <f t="shared" si="23"/>
        <v>0</v>
      </c>
      <c r="DW22" s="50">
        <f t="shared" si="23"/>
        <v>0</v>
      </c>
      <c r="DX22" s="50">
        <f t="shared" si="23"/>
        <v>0</v>
      </c>
      <c r="DY22" s="50">
        <f t="shared" si="23"/>
        <v>0</v>
      </c>
      <c r="DZ22" s="50">
        <f t="shared" si="23"/>
        <v>0</v>
      </c>
      <c r="EA22" s="50">
        <f t="shared" si="24"/>
        <v>0</v>
      </c>
      <c r="EB22" s="50">
        <f t="shared" si="24"/>
        <v>0</v>
      </c>
      <c r="EC22" s="50">
        <f t="shared" si="24"/>
        <v>0</v>
      </c>
      <c r="ED22" s="50">
        <f t="shared" si="24"/>
        <v>0</v>
      </c>
      <c r="EE22" s="50">
        <f t="shared" si="24"/>
        <v>0</v>
      </c>
      <c r="EF22" s="50">
        <f t="shared" si="24"/>
        <v>0</v>
      </c>
      <c r="EG22" s="50">
        <f t="shared" si="24"/>
        <v>0</v>
      </c>
      <c r="EH22" s="50">
        <f t="shared" si="24"/>
        <v>0</v>
      </c>
      <c r="EI22" s="50">
        <f t="shared" si="24"/>
        <v>0</v>
      </c>
      <c r="EJ22" s="50">
        <f t="shared" si="24"/>
        <v>0</v>
      </c>
      <c r="EK22" s="50">
        <f t="shared" si="24"/>
        <v>0</v>
      </c>
      <c r="EL22" s="50">
        <f t="shared" si="24"/>
        <v>0</v>
      </c>
      <c r="EM22" s="50">
        <f t="shared" si="24"/>
        <v>0</v>
      </c>
      <c r="EN22" s="50">
        <f t="shared" si="24"/>
        <v>0</v>
      </c>
      <c r="EO22" s="50">
        <f t="shared" si="24"/>
        <v>0</v>
      </c>
      <c r="EP22" s="50">
        <f t="shared" si="24"/>
        <v>0</v>
      </c>
      <c r="EQ22" s="50">
        <f t="shared" si="25"/>
        <v>0</v>
      </c>
      <c r="ER22" s="50">
        <f t="shared" si="25"/>
        <v>0</v>
      </c>
      <c r="ES22" s="50">
        <f t="shared" si="25"/>
        <v>0</v>
      </c>
      <c r="ET22" s="50">
        <f t="shared" si="25"/>
        <v>0</v>
      </c>
      <c r="EU22" s="50">
        <f t="shared" si="25"/>
        <v>0</v>
      </c>
      <c r="EV22" s="50">
        <f t="shared" si="25"/>
        <v>0</v>
      </c>
      <c r="EW22" s="50">
        <f t="shared" si="25"/>
        <v>0</v>
      </c>
      <c r="EX22" s="50">
        <f t="shared" si="25"/>
        <v>0</v>
      </c>
      <c r="EY22" s="51">
        <f t="shared" si="25"/>
        <v>0</v>
      </c>
      <c r="FA22" s="52" t="str">
        <f t="shared" si="26"/>
        <v>Compliance</v>
      </c>
      <c r="FB22" s="52" t="str">
        <f t="shared" si="27"/>
        <v>Compliance</v>
      </c>
      <c r="FC22" s="52" t="str">
        <f t="shared" si="28"/>
        <v>Compliance</v>
      </c>
    </row>
    <row r="23" spans="2:159" ht="20.100000000000001" customHeight="1" thickBot="1" x14ac:dyDescent="0.3">
      <c r="B23" s="53">
        <v>10</v>
      </c>
      <c r="C23" s="125">
        <v>5463</v>
      </c>
      <c r="D23" s="109" t="s">
        <v>48</v>
      </c>
      <c r="E23" s="87" t="s">
        <v>135</v>
      </c>
      <c r="F23" s="41" t="str">
        <f>IFERROR(VLOOKUP(E23,'[1]Designation with Pershift Cost'!$B$3:$C$25,2,0),"")</f>
        <v/>
      </c>
      <c r="G23" s="42"/>
      <c r="H23" s="42" t="s">
        <v>12</v>
      </c>
      <c r="I23" s="42" t="s">
        <v>12</v>
      </c>
      <c r="J23" s="42"/>
      <c r="K23" s="42" t="s">
        <v>12</v>
      </c>
      <c r="L23" s="42" t="s">
        <v>12</v>
      </c>
      <c r="M23" s="42" t="s">
        <v>12</v>
      </c>
      <c r="N23" s="42"/>
      <c r="O23" s="42" t="s">
        <v>12</v>
      </c>
      <c r="P23" s="42" t="s">
        <v>12</v>
      </c>
      <c r="Q23" s="42" t="s">
        <v>12</v>
      </c>
      <c r="R23" s="43" t="s">
        <v>12</v>
      </c>
      <c r="S23" s="43" t="s">
        <v>12</v>
      </c>
      <c r="T23" s="42" t="s">
        <v>12</v>
      </c>
      <c r="U23" s="43"/>
      <c r="V23" s="43" t="s">
        <v>12</v>
      </c>
      <c r="W23" s="42" t="s">
        <v>12</v>
      </c>
      <c r="X23" s="42" t="s">
        <v>12</v>
      </c>
      <c r="Y23" s="43" t="s">
        <v>12</v>
      </c>
      <c r="Z23" s="90" t="s">
        <v>12</v>
      </c>
      <c r="AA23" s="42" t="s">
        <v>12</v>
      </c>
      <c r="AB23" s="43"/>
      <c r="AC23" s="43" t="s">
        <v>12</v>
      </c>
      <c r="AD23" s="42" t="s">
        <v>12</v>
      </c>
      <c r="AE23" s="43" t="s">
        <v>12</v>
      </c>
      <c r="AF23" s="43"/>
      <c r="AG23" s="43" t="s">
        <v>12</v>
      </c>
      <c r="AH23" s="42" t="s">
        <v>12</v>
      </c>
      <c r="AI23" s="43" t="s">
        <v>12</v>
      </c>
      <c r="AJ23" s="43" t="s">
        <v>12</v>
      </c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>
        <f t="shared" si="3"/>
        <v>0</v>
      </c>
      <c r="AX23" s="44">
        <f t="shared" si="4"/>
        <v>0</v>
      </c>
      <c r="AY23" s="44">
        <f t="shared" si="5"/>
        <v>24</v>
      </c>
      <c r="AZ23" s="44">
        <f t="shared" si="6"/>
        <v>0</v>
      </c>
      <c r="BA23" s="44">
        <f t="shared" si="7"/>
        <v>0</v>
      </c>
      <c r="BB23" s="44">
        <f t="shared" si="8"/>
        <v>0</v>
      </c>
      <c r="BC23" s="44">
        <f t="shared" si="9"/>
        <v>0</v>
      </c>
      <c r="BD23" s="44">
        <f t="shared" si="10"/>
        <v>0</v>
      </c>
      <c r="BE23" s="44">
        <f t="shared" si="11"/>
        <v>0</v>
      </c>
      <c r="BF23" s="44">
        <f t="shared" si="12"/>
        <v>0</v>
      </c>
      <c r="BG23" s="44">
        <f t="shared" si="13"/>
        <v>0</v>
      </c>
      <c r="BH23" s="44">
        <f t="shared" si="14"/>
        <v>0</v>
      </c>
      <c r="BI23" s="44">
        <f t="shared" si="15"/>
        <v>0</v>
      </c>
      <c r="BJ23" s="44">
        <f t="shared" si="16"/>
        <v>0</v>
      </c>
      <c r="BK23" s="43"/>
      <c r="BL23" s="43"/>
      <c r="BM23" s="44">
        <f t="shared" si="29"/>
        <v>0</v>
      </c>
      <c r="BN23" s="44">
        <f t="shared" si="30"/>
        <v>0</v>
      </c>
      <c r="BO23" s="45">
        <f t="shared" si="31"/>
        <v>24</v>
      </c>
      <c r="BP23" s="118">
        <f t="shared" si="17"/>
        <v>24</v>
      </c>
      <c r="BQ23" s="47">
        <f t="shared" si="18"/>
        <v>0</v>
      </c>
      <c r="BR23" s="47">
        <f t="shared" si="19"/>
        <v>0</v>
      </c>
      <c r="BS23" s="48"/>
      <c r="BU23" s="49">
        <f t="shared" si="20"/>
        <v>0</v>
      </c>
      <c r="BV23" s="50">
        <f t="shared" si="20"/>
        <v>0</v>
      </c>
      <c r="BW23" s="50">
        <f t="shared" si="20"/>
        <v>0</v>
      </c>
      <c r="BX23" s="50">
        <f t="shared" si="20"/>
        <v>0</v>
      </c>
      <c r="BY23" s="50">
        <f t="shared" si="20"/>
        <v>0</v>
      </c>
      <c r="BZ23" s="50">
        <f t="shared" si="20"/>
        <v>0</v>
      </c>
      <c r="CA23" s="50">
        <f t="shared" si="20"/>
        <v>0</v>
      </c>
      <c r="CB23" s="50">
        <f t="shared" si="20"/>
        <v>0</v>
      </c>
      <c r="CC23" s="50">
        <f t="shared" si="20"/>
        <v>0</v>
      </c>
      <c r="CD23" s="50">
        <f t="shared" si="20"/>
        <v>0</v>
      </c>
      <c r="CE23" s="50">
        <f t="shared" si="20"/>
        <v>0</v>
      </c>
      <c r="CF23" s="50">
        <f t="shared" si="20"/>
        <v>0</v>
      </c>
      <c r="CG23" s="50">
        <f t="shared" si="20"/>
        <v>0</v>
      </c>
      <c r="CH23" s="50">
        <f t="shared" si="20"/>
        <v>0</v>
      </c>
      <c r="CI23" s="50">
        <f t="shared" si="20"/>
        <v>0</v>
      </c>
      <c r="CJ23" s="50">
        <f t="shared" si="20"/>
        <v>0</v>
      </c>
      <c r="CK23" s="50">
        <f t="shared" si="21"/>
        <v>0</v>
      </c>
      <c r="CL23" s="50">
        <f t="shared" si="21"/>
        <v>0</v>
      </c>
      <c r="CM23" s="50">
        <f t="shared" si="21"/>
        <v>0</v>
      </c>
      <c r="CN23" s="50">
        <f t="shared" si="21"/>
        <v>0</v>
      </c>
      <c r="CO23" s="50">
        <f t="shared" si="21"/>
        <v>0</v>
      </c>
      <c r="CP23" s="50">
        <f t="shared" si="21"/>
        <v>0</v>
      </c>
      <c r="CQ23" s="50">
        <f t="shared" si="21"/>
        <v>0</v>
      </c>
      <c r="CR23" s="50">
        <f t="shared" si="21"/>
        <v>0</v>
      </c>
      <c r="CS23" s="50">
        <f t="shared" si="21"/>
        <v>0</v>
      </c>
      <c r="CT23" s="50">
        <f t="shared" si="21"/>
        <v>0</v>
      </c>
      <c r="CU23" s="50">
        <f t="shared" si="21"/>
        <v>0</v>
      </c>
      <c r="CV23" s="50">
        <f t="shared" si="21"/>
        <v>0</v>
      </c>
      <c r="CW23" s="50">
        <f t="shared" si="21"/>
        <v>0</v>
      </c>
      <c r="CX23" s="50">
        <f t="shared" si="21"/>
        <v>0</v>
      </c>
      <c r="CY23" s="50">
        <f t="shared" si="21"/>
        <v>0</v>
      </c>
      <c r="CZ23" s="50">
        <f t="shared" si="21"/>
        <v>0</v>
      </c>
      <c r="DA23" s="50">
        <f t="shared" si="22"/>
        <v>0</v>
      </c>
      <c r="DB23" s="50">
        <f t="shared" si="22"/>
        <v>0</v>
      </c>
      <c r="DC23" s="50">
        <f t="shared" si="22"/>
        <v>0</v>
      </c>
      <c r="DD23" s="50">
        <f t="shared" si="22"/>
        <v>0</v>
      </c>
      <c r="DE23" s="50">
        <f t="shared" si="22"/>
        <v>0</v>
      </c>
      <c r="DF23" s="50">
        <f t="shared" si="22"/>
        <v>0</v>
      </c>
      <c r="DG23" s="50">
        <f t="shared" si="22"/>
        <v>0</v>
      </c>
      <c r="DH23" s="50">
        <f t="shared" si="22"/>
        <v>0</v>
      </c>
      <c r="DI23" s="51">
        <f t="shared" si="22"/>
        <v>0</v>
      </c>
      <c r="DK23" s="49">
        <f t="shared" si="23"/>
        <v>0</v>
      </c>
      <c r="DL23" s="50">
        <f t="shared" si="23"/>
        <v>0</v>
      </c>
      <c r="DM23" s="50">
        <f t="shared" si="23"/>
        <v>0</v>
      </c>
      <c r="DN23" s="50">
        <f t="shared" si="23"/>
        <v>0</v>
      </c>
      <c r="DO23" s="50">
        <f t="shared" si="23"/>
        <v>0</v>
      </c>
      <c r="DP23" s="50">
        <f t="shared" si="23"/>
        <v>0</v>
      </c>
      <c r="DQ23" s="50">
        <f t="shared" si="23"/>
        <v>0</v>
      </c>
      <c r="DR23" s="50">
        <f t="shared" si="23"/>
        <v>0</v>
      </c>
      <c r="DS23" s="50">
        <f t="shared" si="23"/>
        <v>0</v>
      </c>
      <c r="DT23" s="50">
        <f t="shared" si="23"/>
        <v>0</v>
      </c>
      <c r="DU23" s="50">
        <f t="shared" si="23"/>
        <v>0</v>
      </c>
      <c r="DV23" s="50">
        <f t="shared" si="23"/>
        <v>0</v>
      </c>
      <c r="DW23" s="50">
        <f t="shared" si="23"/>
        <v>0</v>
      </c>
      <c r="DX23" s="50">
        <f t="shared" si="23"/>
        <v>0</v>
      </c>
      <c r="DY23" s="50">
        <f t="shared" si="23"/>
        <v>0</v>
      </c>
      <c r="DZ23" s="50">
        <f t="shared" si="23"/>
        <v>0</v>
      </c>
      <c r="EA23" s="50">
        <f t="shared" si="24"/>
        <v>0</v>
      </c>
      <c r="EB23" s="50">
        <f t="shared" si="24"/>
        <v>0</v>
      </c>
      <c r="EC23" s="50">
        <f t="shared" si="24"/>
        <v>0</v>
      </c>
      <c r="ED23" s="50">
        <f t="shared" si="24"/>
        <v>0</v>
      </c>
      <c r="EE23" s="50">
        <f t="shared" si="24"/>
        <v>0</v>
      </c>
      <c r="EF23" s="50">
        <f t="shared" si="24"/>
        <v>0</v>
      </c>
      <c r="EG23" s="50">
        <f t="shared" si="24"/>
        <v>0</v>
      </c>
      <c r="EH23" s="50">
        <f t="shared" si="24"/>
        <v>0</v>
      </c>
      <c r="EI23" s="50">
        <f t="shared" si="24"/>
        <v>0</v>
      </c>
      <c r="EJ23" s="50">
        <f t="shared" si="24"/>
        <v>0</v>
      </c>
      <c r="EK23" s="50">
        <f t="shared" si="24"/>
        <v>0</v>
      </c>
      <c r="EL23" s="50">
        <f t="shared" si="24"/>
        <v>0</v>
      </c>
      <c r="EM23" s="50">
        <f t="shared" si="24"/>
        <v>0</v>
      </c>
      <c r="EN23" s="50">
        <f t="shared" si="24"/>
        <v>0</v>
      </c>
      <c r="EO23" s="50">
        <f t="shared" si="24"/>
        <v>0</v>
      </c>
      <c r="EP23" s="50">
        <f t="shared" si="24"/>
        <v>0</v>
      </c>
      <c r="EQ23" s="50">
        <f t="shared" si="25"/>
        <v>0</v>
      </c>
      <c r="ER23" s="50">
        <f t="shared" si="25"/>
        <v>0</v>
      </c>
      <c r="ES23" s="50">
        <f t="shared" si="25"/>
        <v>0</v>
      </c>
      <c r="ET23" s="50">
        <f t="shared" si="25"/>
        <v>0</v>
      </c>
      <c r="EU23" s="50">
        <f t="shared" si="25"/>
        <v>0</v>
      </c>
      <c r="EV23" s="50">
        <f t="shared" si="25"/>
        <v>0</v>
      </c>
      <c r="EW23" s="50">
        <f t="shared" si="25"/>
        <v>0</v>
      </c>
      <c r="EX23" s="50">
        <f t="shared" si="25"/>
        <v>0</v>
      </c>
      <c r="EY23" s="51">
        <f t="shared" si="25"/>
        <v>0</v>
      </c>
      <c r="FA23" s="52" t="str">
        <f t="shared" si="26"/>
        <v>Compliance</v>
      </c>
      <c r="FB23" s="52" t="str">
        <f t="shared" si="27"/>
        <v>Compliance</v>
      </c>
      <c r="FC23" s="52" t="str">
        <f t="shared" si="28"/>
        <v>Compliance</v>
      </c>
    </row>
    <row r="24" spans="2:159" ht="20.100000000000001" customHeight="1" thickBot="1" x14ac:dyDescent="0.3">
      <c r="B24" s="53">
        <v>11</v>
      </c>
      <c r="C24" s="125">
        <v>5460</v>
      </c>
      <c r="D24" s="109" t="s">
        <v>49</v>
      </c>
      <c r="E24" s="87" t="s">
        <v>135</v>
      </c>
      <c r="F24" s="41" t="str">
        <f>IFERROR(VLOOKUP(E24,'[1]Designation with Pershift Cost'!$B$3:$C$25,2,0),"")</f>
        <v/>
      </c>
      <c r="G24" s="42" t="s">
        <v>12</v>
      </c>
      <c r="H24" s="42"/>
      <c r="I24" s="42" t="s">
        <v>12</v>
      </c>
      <c r="J24" s="42"/>
      <c r="K24" s="42"/>
      <c r="L24" s="42" t="s">
        <v>12</v>
      </c>
      <c r="M24" s="42" t="s">
        <v>12</v>
      </c>
      <c r="N24" s="42" t="s">
        <v>12</v>
      </c>
      <c r="O24" s="42" t="s">
        <v>12</v>
      </c>
      <c r="P24" s="42" t="s">
        <v>12</v>
      </c>
      <c r="Q24" s="42" t="s">
        <v>12</v>
      </c>
      <c r="R24" s="43"/>
      <c r="S24" s="43" t="s">
        <v>12</v>
      </c>
      <c r="T24" s="43" t="s">
        <v>12</v>
      </c>
      <c r="U24" s="43" t="s">
        <v>12</v>
      </c>
      <c r="V24" s="43" t="s">
        <v>12</v>
      </c>
      <c r="W24" s="43" t="s">
        <v>12</v>
      </c>
      <c r="X24" s="43" t="s">
        <v>12</v>
      </c>
      <c r="Y24" s="43"/>
      <c r="Z24" s="43"/>
      <c r="AA24" s="43" t="s">
        <v>12</v>
      </c>
      <c r="AB24" s="43" t="s">
        <v>12</v>
      </c>
      <c r="AC24" s="43" t="s">
        <v>12</v>
      </c>
      <c r="AD24" s="43" t="s">
        <v>12</v>
      </c>
      <c r="AE24" s="43" t="s">
        <v>12</v>
      </c>
      <c r="AF24" s="43"/>
      <c r="AG24" s="43" t="s">
        <v>12</v>
      </c>
      <c r="AH24" s="42" t="s">
        <v>12</v>
      </c>
      <c r="AI24" s="43" t="s">
        <v>12</v>
      </c>
      <c r="AJ24" s="43" t="s">
        <v>12</v>
      </c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>
        <f t="shared" si="3"/>
        <v>0</v>
      </c>
      <c r="AX24" s="44">
        <f t="shared" si="4"/>
        <v>0</v>
      </c>
      <c r="AY24" s="44">
        <f t="shared" si="5"/>
        <v>23</v>
      </c>
      <c r="AZ24" s="44">
        <f t="shared" si="6"/>
        <v>0</v>
      </c>
      <c r="BA24" s="44">
        <f t="shared" si="7"/>
        <v>0</v>
      </c>
      <c r="BB24" s="44">
        <f t="shared" si="8"/>
        <v>0</v>
      </c>
      <c r="BC24" s="44">
        <f t="shared" si="9"/>
        <v>0</v>
      </c>
      <c r="BD24" s="44">
        <f t="shared" si="10"/>
        <v>0</v>
      </c>
      <c r="BE24" s="44">
        <f t="shared" si="11"/>
        <v>0</v>
      </c>
      <c r="BF24" s="44">
        <f t="shared" si="12"/>
        <v>0</v>
      </c>
      <c r="BG24" s="44">
        <f t="shared" si="13"/>
        <v>0</v>
      </c>
      <c r="BH24" s="44">
        <f t="shared" si="14"/>
        <v>0</v>
      </c>
      <c r="BI24" s="44">
        <f t="shared" si="15"/>
        <v>0</v>
      </c>
      <c r="BJ24" s="44">
        <f t="shared" si="16"/>
        <v>0</v>
      </c>
      <c r="BK24" s="43"/>
      <c r="BL24" s="43"/>
      <c r="BM24" s="44">
        <f t="shared" si="29"/>
        <v>0</v>
      </c>
      <c r="BN24" s="44">
        <f t="shared" si="30"/>
        <v>0</v>
      </c>
      <c r="BO24" s="45">
        <f t="shared" si="31"/>
        <v>23</v>
      </c>
      <c r="BP24" s="118">
        <f t="shared" si="17"/>
        <v>23</v>
      </c>
      <c r="BQ24" s="47">
        <f t="shared" si="18"/>
        <v>0</v>
      </c>
      <c r="BR24" s="47">
        <f t="shared" si="19"/>
        <v>0</v>
      </c>
      <c r="BS24" s="48"/>
      <c r="BU24" s="49">
        <f t="shared" si="20"/>
        <v>0</v>
      </c>
      <c r="BV24" s="50">
        <f t="shared" si="20"/>
        <v>0</v>
      </c>
      <c r="BW24" s="50">
        <f t="shared" si="20"/>
        <v>0</v>
      </c>
      <c r="BX24" s="50">
        <f t="shared" si="20"/>
        <v>0</v>
      </c>
      <c r="BY24" s="50">
        <f t="shared" si="20"/>
        <v>0</v>
      </c>
      <c r="BZ24" s="50">
        <f t="shared" si="20"/>
        <v>0</v>
      </c>
      <c r="CA24" s="50">
        <f t="shared" si="20"/>
        <v>0</v>
      </c>
      <c r="CB24" s="50">
        <f t="shared" si="20"/>
        <v>0</v>
      </c>
      <c r="CC24" s="50">
        <f t="shared" si="20"/>
        <v>0</v>
      </c>
      <c r="CD24" s="50">
        <f t="shared" si="20"/>
        <v>0</v>
      </c>
      <c r="CE24" s="50">
        <f t="shared" si="20"/>
        <v>0</v>
      </c>
      <c r="CF24" s="50">
        <f t="shared" si="20"/>
        <v>0</v>
      </c>
      <c r="CG24" s="50">
        <f t="shared" si="20"/>
        <v>0</v>
      </c>
      <c r="CH24" s="50">
        <f t="shared" si="20"/>
        <v>0</v>
      </c>
      <c r="CI24" s="50">
        <f t="shared" si="20"/>
        <v>0</v>
      </c>
      <c r="CJ24" s="50">
        <f t="shared" si="20"/>
        <v>0</v>
      </c>
      <c r="CK24" s="50">
        <f t="shared" si="21"/>
        <v>0</v>
      </c>
      <c r="CL24" s="50">
        <f t="shared" si="21"/>
        <v>0</v>
      </c>
      <c r="CM24" s="50">
        <f t="shared" si="21"/>
        <v>0</v>
      </c>
      <c r="CN24" s="50">
        <f t="shared" si="21"/>
        <v>0</v>
      </c>
      <c r="CO24" s="50">
        <f t="shared" si="21"/>
        <v>0</v>
      </c>
      <c r="CP24" s="50">
        <f t="shared" si="21"/>
        <v>0</v>
      </c>
      <c r="CQ24" s="50">
        <f t="shared" si="21"/>
        <v>0</v>
      </c>
      <c r="CR24" s="50">
        <f t="shared" si="21"/>
        <v>0</v>
      </c>
      <c r="CS24" s="50">
        <f t="shared" si="21"/>
        <v>0</v>
      </c>
      <c r="CT24" s="50">
        <f t="shared" si="21"/>
        <v>0</v>
      </c>
      <c r="CU24" s="50">
        <f t="shared" si="21"/>
        <v>0</v>
      </c>
      <c r="CV24" s="50">
        <f t="shared" si="21"/>
        <v>0</v>
      </c>
      <c r="CW24" s="50">
        <f t="shared" si="21"/>
        <v>0</v>
      </c>
      <c r="CX24" s="50">
        <f t="shared" si="21"/>
        <v>0</v>
      </c>
      <c r="CY24" s="50">
        <f t="shared" si="21"/>
        <v>0</v>
      </c>
      <c r="CZ24" s="50">
        <f t="shared" si="21"/>
        <v>0</v>
      </c>
      <c r="DA24" s="50">
        <f t="shared" si="22"/>
        <v>0</v>
      </c>
      <c r="DB24" s="50">
        <f t="shared" si="22"/>
        <v>0</v>
      </c>
      <c r="DC24" s="50">
        <f t="shared" si="22"/>
        <v>0</v>
      </c>
      <c r="DD24" s="50">
        <f t="shared" si="22"/>
        <v>0</v>
      </c>
      <c r="DE24" s="50">
        <f t="shared" si="22"/>
        <v>0</v>
      </c>
      <c r="DF24" s="50">
        <f t="shared" si="22"/>
        <v>0</v>
      </c>
      <c r="DG24" s="50">
        <f t="shared" si="22"/>
        <v>0</v>
      </c>
      <c r="DH24" s="50">
        <f t="shared" si="22"/>
        <v>0</v>
      </c>
      <c r="DI24" s="51">
        <f t="shared" si="22"/>
        <v>0</v>
      </c>
      <c r="DK24" s="49">
        <f t="shared" si="23"/>
        <v>0</v>
      </c>
      <c r="DL24" s="50">
        <f t="shared" si="23"/>
        <v>0</v>
      </c>
      <c r="DM24" s="50">
        <f t="shared" si="23"/>
        <v>0</v>
      </c>
      <c r="DN24" s="50">
        <f t="shared" si="23"/>
        <v>0</v>
      </c>
      <c r="DO24" s="50">
        <f t="shared" si="23"/>
        <v>0</v>
      </c>
      <c r="DP24" s="50">
        <f t="shared" si="23"/>
        <v>0</v>
      </c>
      <c r="DQ24" s="50">
        <f t="shared" si="23"/>
        <v>0</v>
      </c>
      <c r="DR24" s="50">
        <f t="shared" si="23"/>
        <v>0</v>
      </c>
      <c r="DS24" s="50">
        <f t="shared" si="23"/>
        <v>0</v>
      </c>
      <c r="DT24" s="50">
        <f t="shared" si="23"/>
        <v>0</v>
      </c>
      <c r="DU24" s="50">
        <f t="shared" si="23"/>
        <v>0</v>
      </c>
      <c r="DV24" s="50">
        <f t="shared" si="23"/>
        <v>0</v>
      </c>
      <c r="DW24" s="50">
        <f t="shared" si="23"/>
        <v>0</v>
      </c>
      <c r="DX24" s="50">
        <f t="shared" si="23"/>
        <v>0</v>
      </c>
      <c r="DY24" s="50">
        <f t="shared" si="23"/>
        <v>0</v>
      </c>
      <c r="DZ24" s="50">
        <f t="shared" si="23"/>
        <v>0</v>
      </c>
      <c r="EA24" s="50">
        <f t="shared" si="24"/>
        <v>0</v>
      </c>
      <c r="EB24" s="50">
        <f t="shared" si="24"/>
        <v>0</v>
      </c>
      <c r="EC24" s="50">
        <f t="shared" si="24"/>
        <v>0</v>
      </c>
      <c r="ED24" s="50">
        <f t="shared" si="24"/>
        <v>0</v>
      </c>
      <c r="EE24" s="50">
        <f t="shared" si="24"/>
        <v>0</v>
      </c>
      <c r="EF24" s="50">
        <f t="shared" si="24"/>
        <v>0</v>
      </c>
      <c r="EG24" s="50">
        <f t="shared" si="24"/>
        <v>0</v>
      </c>
      <c r="EH24" s="50">
        <f t="shared" si="24"/>
        <v>0</v>
      </c>
      <c r="EI24" s="50">
        <f t="shared" si="24"/>
        <v>0</v>
      </c>
      <c r="EJ24" s="50">
        <f t="shared" si="24"/>
        <v>0</v>
      </c>
      <c r="EK24" s="50">
        <f t="shared" si="24"/>
        <v>0</v>
      </c>
      <c r="EL24" s="50">
        <f t="shared" si="24"/>
        <v>0</v>
      </c>
      <c r="EM24" s="50">
        <f t="shared" si="24"/>
        <v>0</v>
      </c>
      <c r="EN24" s="50">
        <f t="shared" si="24"/>
        <v>0</v>
      </c>
      <c r="EO24" s="50">
        <f t="shared" si="24"/>
        <v>0</v>
      </c>
      <c r="EP24" s="50">
        <f t="shared" si="24"/>
        <v>0</v>
      </c>
      <c r="EQ24" s="50">
        <f t="shared" si="25"/>
        <v>0</v>
      </c>
      <c r="ER24" s="50">
        <f t="shared" si="25"/>
        <v>0</v>
      </c>
      <c r="ES24" s="50">
        <f t="shared" si="25"/>
        <v>0</v>
      </c>
      <c r="ET24" s="50">
        <f t="shared" si="25"/>
        <v>0</v>
      </c>
      <c r="EU24" s="50">
        <f t="shared" si="25"/>
        <v>0</v>
      </c>
      <c r="EV24" s="50">
        <f t="shared" si="25"/>
        <v>0</v>
      </c>
      <c r="EW24" s="50">
        <f t="shared" si="25"/>
        <v>0</v>
      </c>
      <c r="EX24" s="50">
        <f t="shared" si="25"/>
        <v>0</v>
      </c>
      <c r="EY24" s="51">
        <f t="shared" si="25"/>
        <v>0</v>
      </c>
      <c r="FA24" s="52" t="str">
        <f t="shared" si="26"/>
        <v>Compliance</v>
      </c>
      <c r="FB24" s="52" t="str">
        <f t="shared" si="27"/>
        <v>Compliance</v>
      </c>
      <c r="FC24" s="52" t="str">
        <f t="shared" si="28"/>
        <v>Compliance</v>
      </c>
    </row>
    <row r="25" spans="2:159" ht="20.100000000000001" customHeight="1" thickBot="1" x14ac:dyDescent="0.3">
      <c r="B25" s="53">
        <v>12</v>
      </c>
      <c r="C25" s="125">
        <v>5331</v>
      </c>
      <c r="D25" s="109" t="s">
        <v>50</v>
      </c>
      <c r="E25" s="87" t="s">
        <v>135</v>
      </c>
      <c r="F25" s="41" t="str">
        <f>IFERROR(VLOOKUP(E25,'[1]Designation with Pershift Cost'!$B$3:$C$25,2,0),"")</f>
        <v/>
      </c>
      <c r="G25" s="42" t="s">
        <v>10</v>
      </c>
      <c r="H25" s="42" t="s">
        <v>10</v>
      </c>
      <c r="I25" s="42" t="s">
        <v>10</v>
      </c>
      <c r="J25" s="42" t="s">
        <v>10</v>
      </c>
      <c r="K25" s="42"/>
      <c r="L25" s="42" t="s">
        <v>10</v>
      </c>
      <c r="M25" s="42" t="s">
        <v>10</v>
      </c>
      <c r="N25" s="42" t="s">
        <v>10</v>
      </c>
      <c r="O25" s="42" t="s">
        <v>10</v>
      </c>
      <c r="P25" s="42" t="s">
        <v>10</v>
      </c>
      <c r="Q25" s="43" t="s">
        <v>10</v>
      </c>
      <c r="R25" s="43"/>
      <c r="S25" s="43" t="s">
        <v>10</v>
      </c>
      <c r="T25" s="43" t="s">
        <v>10</v>
      </c>
      <c r="U25" s="43" t="s">
        <v>10</v>
      </c>
      <c r="V25" s="43" t="s">
        <v>10</v>
      </c>
      <c r="W25" s="43" t="s">
        <v>10</v>
      </c>
      <c r="X25" s="43" t="s">
        <v>10</v>
      </c>
      <c r="Y25" s="43"/>
      <c r="Z25" s="90" t="s">
        <v>10</v>
      </c>
      <c r="AA25" s="90" t="s">
        <v>10</v>
      </c>
      <c r="AB25" s="43" t="s">
        <v>10</v>
      </c>
      <c r="AC25" s="43" t="s">
        <v>10</v>
      </c>
      <c r="AD25" s="43" t="s">
        <v>10</v>
      </c>
      <c r="AE25" s="43" t="s">
        <v>12</v>
      </c>
      <c r="AF25" s="43" t="s">
        <v>12</v>
      </c>
      <c r="AG25" s="43"/>
      <c r="AH25" s="43" t="s">
        <v>12</v>
      </c>
      <c r="AI25" s="43" t="s">
        <v>12</v>
      </c>
      <c r="AJ25" s="43" t="s">
        <v>12</v>
      </c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>
        <f t="shared" si="3"/>
        <v>21</v>
      </c>
      <c r="AX25" s="44">
        <f t="shared" si="4"/>
        <v>0</v>
      </c>
      <c r="AY25" s="44">
        <f t="shared" si="5"/>
        <v>5</v>
      </c>
      <c r="AZ25" s="44">
        <f t="shared" si="6"/>
        <v>0</v>
      </c>
      <c r="BA25" s="44">
        <f t="shared" si="7"/>
        <v>0</v>
      </c>
      <c r="BB25" s="44">
        <f t="shared" si="8"/>
        <v>0</v>
      </c>
      <c r="BC25" s="44">
        <f t="shared" si="9"/>
        <v>0</v>
      </c>
      <c r="BD25" s="44">
        <f t="shared" si="10"/>
        <v>0</v>
      </c>
      <c r="BE25" s="44">
        <f t="shared" si="11"/>
        <v>0</v>
      </c>
      <c r="BF25" s="44">
        <f t="shared" si="12"/>
        <v>0</v>
      </c>
      <c r="BG25" s="44">
        <f t="shared" si="13"/>
        <v>0</v>
      </c>
      <c r="BH25" s="44">
        <f t="shared" si="14"/>
        <v>0</v>
      </c>
      <c r="BI25" s="44">
        <f t="shared" si="15"/>
        <v>0</v>
      </c>
      <c r="BJ25" s="44">
        <f t="shared" si="16"/>
        <v>0</v>
      </c>
      <c r="BK25" s="43"/>
      <c r="BL25" s="43"/>
      <c r="BM25" s="44">
        <f t="shared" si="29"/>
        <v>0</v>
      </c>
      <c r="BN25" s="44">
        <f t="shared" si="30"/>
        <v>0</v>
      </c>
      <c r="BO25" s="45">
        <f t="shared" si="31"/>
        <v>26</v>
      </c>
      <c r="BP25" s="118">
        <f t="shared" si="17"/>
        <v>26</v>
      </c>
      <c r="BQ25" s="47">
        <f t="shared" si="18"/>
        <v>0</v>
      </c>
      <c r="BR25" s="47">
        <f t="shared" si="19"/>
        <v>0</v>
      </c>
      <c r="BS25" s="48"/>
      <c r="BU25" s="49">
        <f t="shared" si="20"/>
        <v>0</v>
      </c>
      <c r="BV25" s="50">
        <f t="shared" si="20"/>
        <v>0</v>
      </c>
      <c r="BW25" s="50">
        <f t="shared" si="20"/>
        <v>0</v>
      </c>
      <c r="BX25" s="50">
        <f t="shared" si="20"/>
        <v>0</v>
      </c>
      <c r="BY25" s="50">
        <f t="shared" si="20"/>
        <v>0</v>
      </c>
      <c r="BZ25" s="50">
        <f t="shared" si="20"/>
        <v>0</v>
      </c>
      <c r="CA25" s="50">
        <f t="shared" si="20"/>
        <v>0</v>
      </c>
      <c r="CB25" s="50">
        <f t="shared" si="20"/>
        <v>0</v>
      </c>
      <c r="CC25" s="50">
        <f t="shared" si="20"/>
        <v>0</v>
      </c>
      <c r="CD25" s="50">
        <f t="shared" si="20"/>
        <v>0</v>
      </c>
      <c r="CE25" s="50">
        <f t="shared" si="20"/>
        <v>0</v>
      </c>
      <c r="CF25" s="50">
        <f t="shared" si="20"/>
        <v>0</v>
      </c>
      <c r="CG25" s="50">
        <f t="shared" si="20"/>
        <v>0</v>
      </c>
      <c r="CH25" s="50">
        <f t="shared" si="20"/>
        <v>0</v>
      </c>
      <c r="CI25" s="50">
        <f t="shared" si="20"/>
        <v>0</v>
      </c>
      <c r="CJ25" s="50">
        <f t="shared" si="20"/>
        <v>0</v>
      </c>
      <c r="CK25" s="50">
        <f t="shared" si="21"/>
        <v>0</v>
      </c>
      <c r="CL25" s="50">
        <f t="shared" si="21"/>
        <v>0</v>
      </c>
      <c r="CM25" s="50">
        <f t="shared" si="21"/>
        <v>0</v>
      </c>
      <c r="CN25" s="50">
        <f t="shared" si="21"/>
        <v>1</v>
      </c>
      <c r="CO25" s="50">
        <f t="shared" si="21"/>
        <v>0</v>
      </c>
      <c r="CP25" s="50">
        <f t="shared" si="21"/>
        <v>0</v>
      </c>
      <c r="CQ25" s="50">
        <f t="shared" si="21"/>
        <v>0</v>
      </c>
      <c r="CR25" s="50">
        <f t="shared" si="21"/>
        <v>0</v>
      </c>
      <c r="CS25" s="50">
        <f t="shared" si="21"/>
        <v>0</v>
      </c>
      <c r="CT25" s="50">
        <f t="shared" si="21"/>
        <v>0</v>
      </c>
      <c r="CU25" s="50">
        <f t="shared" si="21"/>
        <v>0</v>
      </c>
      <c r="CV25" s="50">
        <f t="shared" si="21"/>
        <v>0</v>
      </c>
      <c r="CW25" s="50">
        <f t="shared" si="21"/>
        <v>0</v>
      </c>
      <c r="CX25" s="50">
        <f t="shared" si="21"/>
        <v>0</v>
      </c>
      <c r="CY25" s="50">
        <f t="shared" si="21"/>
        <v>0</v>
      </c>
      <c r="CZ25" s="50">
        <f t="shared" si="21"/>
        <v>0</v>
      </c>
      <c r="DA25" s="50">
        <f t="shared" si="22"/>
        <v>0</v>
      </c>
      <c r="DB25" s="50">
        <f t="shared" si="22"/>
        <v>0</v>
      </c>
      <c r="DC25" s="50">
        <f t="shared" si="22"/>
        <v>0</v>
      </c>
      <c r="DD25" s="50">
        <f t="shared" si="22"/>
        <v>0</v>
      </c>
      <c r="DE25" s="50">
        <f t="shared" si="22"/>
        <v>0</v>
      </c>
      <c r="DF25" s="50">
        <f t="shared" si="22"/>
        <v>0</v>
      </c>
      <c r="DG25" s="50">
        <f t="shared" si="22"/>
        <v>0</v>
      </c>
      <c r="DH25" s="50">
        <f t="shared" si="22"/>
        <v>0</v>
      </c>
      <c r="DI25" s="51">
        <f t="shared" si="22"/>
        <v>0</v>
      </c>
      <c r="DK25" s="49">
        <f t="shared" si="23"/>
        <v>0</v>
      </c>
      <c r="DL25" s="50">
        <f t="shared" si="23"/>
        <v>0</v>
      </c>
      <c r="DM25" s="50">
        <f t="shared" si="23"/>
        <v>0</v>
      </c>
      <c r="DN25" s="50">
        <f t="shared" si="23"/>
        <v>0</v>
      </c>
      <c r="DO25" s="50">
        <f t="shared" si="23"/>
        <v>0</v>
      </c>
      <c r="DP25" s="50">
        <f t="shared" si="23"/>
        <v>0</v>
      </c>
      <c r="DQ25" s="50">
        <f t="shared" si="23"/>
        <v>0</v>
      </c>
      <c r="DR25" s="50">
        <f t="shared" si="23"/>
        <v>0</v>
      </c>
      <c r="DS25" s="50">
        <f t="shared" si="23"/>
        <v>0</v>
      </c>
      <c r="DT25" s="50">
        <f t="shared" si="23"/>
        <v>0</v>
      </c>
      <c r="DU25" s="50">
        <f t="shared" si="23"/>
        <v>0</v>
      </c>
      <c r="DV25" s="50">
        <f t="shared" si="23"/>
        <v>0</v>
      </c>
      <c r="DW25" s="50">
        <f t="shared" si="23"/>
        <v>0</v>
      </c>
      <c r="DX25" s="50">
        <f t="shared" si="23"/>
        <v>0</v>
      </c>
      <c r="DY25" s="50">
        <f t="shared" si="23"/>
        <v>0</v>
      </c>
      <c r="DZ25" s="50">
        <f t="shared" si="23"/>
        <v>0</v>
      </c>
      <c r="EA25" s="50">
        <f t="shared" si="24"/>
        <v>0</v>
      </c>
      <c r="EB25" s="50">
        <f t="shared" si="24"/>
        <v>0</v>
      </c>
      <c r="EC25" s="50">
        <f t="shared" si="24"/>
        <v>0</v>
      </c>
      <c r="ED25" s="50">
        <f t="shared" si="24"/>
        <v>0</v>
      </c>
      <c r="EE25" s="50">
        <f t="shared" si="24"/>
        <v>0</v>
      </c>
      <c r="EF25" s="50">
        <f t="shared" si="24"/>
        <v>0</v>
      </c>
      <c r="EG25" s="50">
        <f t="shared" si="24"/>
        <v>0</v>
      </c>
      <c r="EH25" s="50">
        <f t="shared" si="24"/>
        <v>0</v>
      </c>
      <c r="EI25" s="50">
        <f t="shared" si="24"/>
        <v>0</v>
      </c>
      <c r="EJ25" s="50">
        <f t="shared" si="24"/>
        <v>0</v>
      </c>
      <c r="EK25" s="50">
        <f t="shared" si="24"/>
        <v>0</v>
      </c>
      <c r="EL25" s="50">
        <f t="shared" si="24"/>
        <v>0</v>
      </c>
      <c r="EM25" s="50">
        <f t="shared" si="24"/>
        <v>0</v>
      </c>
      <c r="EN25" s="50">
        <f t="shared" si="24"/>
        <v>0</v>
      </c>
      <c r="EO25" s="50">
        <f t="shared" si="24"/>
        <v>0</v>
      </c>
      <c r="EP25" s="50">
        <f t="shared" si="24"/>
        <v>0</v>
      </c>
      <c r="EQ25" s="50">
        <f t="shared" si="25"/>
        <v>0</v>
      </c>
      <c r="ER25" s="50">
        <f t="shared" si="25"/>
        <v>0</v>
      </c>
      <c r="ES25" s="50">
        <f t="shared" si="25"/>
        <v>0</v>
      </c>
      <c r="ET25" s="50">
        <f t="shared" si="25"/>
        <v>0</v>
      </c>
      <c r="EU25" s="50">
        <f t="shared" si="25"/>
        <v>0</v>
      </c>
      <c r="EV25" s="50">
        <f t="shared" si="25"/>
        <v>0</v>
      </c>
      <c r="EW25" s="50">
        <f t="shared" si="25"/>
        <v>0</v>
      </c>
      <c r="EX25" s="50">
        <f t="shared" si="25"/>
        <v>0</v>
      </c>
      <c r="EY25" s="51">
        <f t="shared" si="25"/>
        <v>0</v>
      </c>
      <c r="FA25" s="52" t="str">
        <f t="shared" si="26"/>
        <v>Non Compliance</v>
      </c>
      <c r="FB25" s="52" t="str">
        <f t="shared" si="27"/>
        <v>Compliance</v>
      </c>
      <c r="FC25" s="52" t="str">
        <f t="shared" si="28"/>
        <v>Compliance</v>
      </c>
    </row>
    <row r="26" spans="2:159" ht="20.100000000000001" customHeight="1" thickBot="1" x14ac:dyDescent="0.3">
      <c r="B26" s="53">
        <v>13</v>
      </c>
      <c r="C26" s="125">
        <v>5300</v>
      </c>
      <c r="D26" s="109" t="s">
        <v>51</v>
      </c>
      <c r="E26" s="87" t="s">
        <v>135</v>
      </c>
      <c r="F26" s="41" t="str">
        <f>IFERROR(VLOOKUP(E26,'[1]Designation with Pershift Cost'!$B$3:$C$25,2,0),"")</f>
        <v/>
      </c>
      <c r="G26" s="42" t="s">
        <v>12</v>
      </c>
      <c r="H26" s="42"/>
      <c r="I26" s="42" t="s">
        <v>12</v>
      </c>
      <c r="J26" s="42" t="s">
        <v>12</v>
      </c>
      <c r="K26" s="42" t="s">
        <v>12</v>
      </c>
      <c r="L26" s="42" t="s">
        <v>11</v>
      </c>
      <c r="M26" s="42" t="s">
        <v>11</v>
      </c>
      <c r="N26" s="42" t="s">
        <v>11</v>
      </c>
      <c r="O26" s="42"/>
      <c r="P26" s="42" t="s">
        <v>11</v>
      </c>
      <c r="Q26" s="43" t="s">
        <v>11</v>
      </c>
      <c r="R26" s="43"/>
      <c r="S26" s="43"/>
      <c r="T26" s="43" t="s">
        <v>11</v>
      </c>
      <c r="U26" s="43" t="s">
        <v>11</v>
      </c>
      <c r="V26" s="43"/>
      <c r="W26" s="43" t="s">
        <v>10</v>
      </c>
      <c r="X26" s="43" t="s">
        <v>10</v>
      </c>
      <c r="Y26" s="43" t="s">
        <v>10</v>
      </c>
      <c r="Z26" s="43" t="s">
        <v>11</v>
      </c>
      <c r="AA26" s="90" t="s">
        <v>10</v>
      </c>
      <c r="AB26" s="43" t="s">
        <v>10</v>
      </c>
      <c r="AC26" s="43"/>
      <c r="AD26" s="43" t="s">
        <v>10</v>
      </c>
      <c r="AE26" s="43" t="s">
        <v>10</v>
      </c>
      <c r="AF26" s="43" t="s">
        <v>10</v>
      </c>
      <c r="AG26" s="43"/>
      <c r="AH26" s="43" t="s">
        <v>10</v>
      </c>
      <c r="AI26" s="43" t="s">
        <v>10</v>
      </c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>
        <f t="shared" si="3"/>
        <v>10</v>
      </c>
      <c r="AX26" s="44">
        <f t="shared" si="4"/>
        <v>8</v>
      </c>
      <c r="AY26" s="44">
        <f t="shared" si="5"/>
        <v>4</v>
      </c>
      <c r="AZ26" s="44">
        <f t="shared" si="6"/>
        <v>0</v>
      </c>
      <c r="BA26" s="44">
        <f t="shared" si="7"/>
        <v>0</v>
      </c>
      <c r="BB26" s="44">
        <f t="shared" si="8"/>
        <v>0</v>
      </c>
      <c r="BC26" s="44">
        <f t="shared" si="9"/>
        <v>0</v>
      </c>
      <c r="BD26" s="44">
        <f t="shared" si="10"/>
        <v>0</v>
      </c>
      <c r="BE26" s="44">
        <f t="shared" si="11"/>
        <v>0</v>
      </c>
      <c r="BF26" s="44">
        <f t="shared" si="12"/>
        <v>0</v>
      </c>
      <c r="BG26" s="44">
        <f t="shared" si="13"/>
        <v>0</v>
      </c>
      <c r="BH26" s="44">
        <f t="shared" si="14"/>
        <v>0</v>
      </c>
      <c r="BI26" s="44">
        <f t="shared" si="15"/>
        <v>0</v>
      </c>
      <c r="BJ26" s="44">
        <f t="shared" si="16"/>
        <v>0</v>
      </c>
      <c r="BK26" s="43"/>
      <c r="BL26" s="43"/>
      <c r="BM26" s="44">
        <f t="shared" si="29"/>
        <v>0</v>
      </c>
      <c r="BN26" s="44">
        <f t="shared" si="30"/>
        <v>0</v>
      </c>
      <c r="BO26" s="45">
        <f t="shared" si="31"/>
        <v>22</v>
      </c>
      <c r="BP26" s="118">
        <f t="shared" si="17"/>
        <v>22</v>
      </c>
      <c r="BQ26" s="47">
        <f t="shared" si="18"/>
        <v>0</v>
      </c>
      <c r="BR26" s="47">
        <f t="shared" si="19"/>
        <v>0</v>
      </c>
      <c r="BS26" s="48"/>
      <c r="BU26" s="49">
        <f t="shared" si="20"/>
        <v>0</v>
      </c>
      <c r="BV26" s="50">
        <f t="shared" si="20"/>
        <v>0</v>
      </c>
      <c r="BW26" s="50">
        <f t="shared" si="20"/>
        <v>0</v>
      </c>
      <c r="BX26" s="50">
        <f t="shared" si="20"/>
        <v>0</v>
      </c>
      <c r="BY26" s="50">
        <f t="shared" si="20"/>
        <v>0</v>
      </c>
      <c r="BZ26" s="50">
        <f t="shared" si="20"/>
        <v>0</v>
      </c>
      <c r="CA26" s="50">
        <f t="shared" si="20"/>
        <v>0</v>
      </c>
      <c r="CB26" s="50">
        <f t="shared" si="20"/>
        <v>0</v>
      </c>
      <c r="CC26" s="50">
        <f t="shared" si="20"/>
        <v>0</v>
      </c>
      <c r="CD26" s="50">
        <f t="shared" si="20"/>
        <v>0</v>
      </c>
      <c r="CE26" s="50">
        <f t="shared" si="20"/>
        <v>0</v>
      </c>
      <c r="CF26" s="50">
        <f t="shared" si="20"/>
        <v>0</v>
      </c>
      <c r="CG26" s="50">
        <f t="shared" si="20"/>
        <v>0</v>
      </c>
      <c r="CH26" s="50">
        <f t="shared" si="20"/>
        <v>0</v>
      </c>
      <c r="CI26" s="50">
        <f t="shared" si="20"/>
        <v>0</v>
      </c>
      <c r="CJ26" s="50">
        <f t="shared" si="20"/>
        <v>0</v>
      </c>
      <c r="CK26" s="50">
        <f t="shared" si="21"/>
        <v>0</v>
      </c>
      <c r="CL26" s="50">
        <f t="shared" si="21"/>
        <v>0</v>
      </c>
      <c r="CM26" s="50">
        <f t="shared" si="21"/>
        <v>0</v>
      </c>
      <c r="CN26" s="50">
        <f t="shared" si="21"/>
        <v>0</v>
      </c>
      <c r="CO26" s="50">
        <f t="shared" si="21"/>
        <v>0</v>
      </c>
      <c r="CP26" s="50">
        <f t="shared" si="21"/>
        <v>0</v>
      </c>
      <c r="CQ26" s="50">
        <f t="shared" si="21"/>
        <v>0</v>
      </c>
      <c r="CR26" s="50">
        <f t="shared" si="21"/>
        <v>0</v>
      </c>
      <c r="CS26" s="50">
        <f t="shared" si="21"/>
        <v>0</v>
      </c>
      <c r="CT26" s="50">
        <f t="shared" si="21"/>
        <v>0</v>
      </c>
      <c r="CU26" s="50">
        <f t="shared" si="21"/>
        <v>0</v>
      </c>
      <c r="CV26" s="50">
        <f t="shared" si="21"/>
        <v>0</v>
      </c>
      <c r="CW26" s="50">
        <f t="shared" si="21"/>
        <v>0</v>
      </c>
      <c r="CX26" s="50">
        <f t="shared" si="21"/>
        <v>0</v>
      </c>
      <c r="CY26" s="50">
        <f t="shared" si="21"/>
        <v>0</v>
      </c>
      <c r="CZ26" s="50">
        <f t="shared" si="21"/>
        <v>0</v>
      </c>
      <c r="DA26" s="50">
        <f t="shared" si="22"/>
        <v>0</v>
      </c>
      <c r="DB26" s="50">
        <f t="shared" si="22"/>
        <v>0</v>
      </c>
      <c r="DC26" s="50">
        <f t="shared" si="22"/>
        <v>0</v>
      </c>
      <c r="DD26" s="50">
        <f t="shared" si="22"/>
        <v>0</v>
      </c>
      <c r="DE26" s="50">
        <f t="shared" si="22"/>
        <v>0</v>
      </c>
      <c r="DF26" s="50">
        <f t="shared" si="22"/>
        <v>0</v>
      </c>
      <c r="DG26" s="50">
        <f t="shared" si="22"/>
        <v>0</v>
      </c>
      <c r="DH26" s="50">
        <f t="shared" si="22"/>
        <v>0</v>
      </c>
      <c r="DI26" s="51">
        <f t="shared" si="22"/>
        <v>0</v>
      </c>
      <c r="DK26" s="49">
        <f t="shared" si="23"/>
        <v>0</v>
      </c>
      <c r="DL26" s="50">
        <f t="shared" si="23"/>
        <v>0</v>
      </c>
      <c r="DM26" s="50">
        <f t="shared" si="23"/>
        <v>0</v>
      </c>
      <c r="DN26" s="50">
        <f t="shared" si="23"/>
        <v>0</v>
      </c>
      <c r="DO26" s="50">
        <f t="shared" si="23"/>
        <v>0</v>
      </c>
      <c r="DP26" s="50">
        <f t="shared" si="23"/>
        <v>0</v>
      </c>
      <c r="DQ26" s="50">
        <f t="shared" si="23"/>
        <v>0</v>
      </c>
      <c r="DR26" s="50">
        <f t="shared" si="23"/>
        <v>0</v>
      </c>
      <c r="DS26" s="50">
        <f t="shared" si="23"/>
        <v>0</v>
      </c>
      <c r="DT26" s="50">
        <f t="shared" si="23"/>
        <v>0</v>
      </c>
      <c r="DU26" s="50">
        <f t="shared" si="23"/>
        <v>0</v>
      </c>
      <c r="DV26" s="50">
        <f t="shared" si="23"/>
        <v>0</v>
      </c>
      <c r="DW26" s="50">
        <f t="shared" si="23"/>
        <v>0</v>
      </c>
      <c r="DX26" s="50">
        <f t="shared" si="23"/>
        <v>0</v>
      </c>
      <c r="DY26" s="50">
        <f t="shared" si="23"/>
        <v>0</v>
      </c>
      <c r="DZ26" s="50">
        <f t="shared" si="23"/>
        <v>0</v>
      </c>
      <c r="EA26" s="50">
        <f t="shared" si="24"/>
        <v>0</v>
      </c>
      <c r="EB26" s="50">
        <f t="shared" si="24"/>
        <v>0</v>
      </c>
      <c r="EC26" s="50">
        <f t="shared" si="24"/>
        <v>0</v>
      </c>
      <c r="ED26" s="50">
        <f t="shared" si="24"/>
        <v>0</v>
      </c>
      <c r="EE26" s="50">
        <f t="shared" si="24"/>
        <v>0</v>
      </c>
      <c r="EF26" s="50">
        <f t="shared" si="24"/>
        <v>0</v>
      </c>
      <c r="EG26" s="50">
        <f t="shared" si="24"/>
        <v>0</v>
      </c>
      <c r="EH26" s="50">
        <f t="shared" si="24"/>
        <v>0</v>
      </c>
      <c r="EI26" s="50">
        <f t="shared" si="24"/>
        <v>0</v>
      </c>
      <c r="EJ26" s="50">
        <f t="shared" si="24"/>
        <v>0</v>
      </c>
      <c r="EK26" s="50">
        <f t="shared" si="24"/>
        <v>0</v>
      </c>
      <c r="EL26" s="50">
        <f t="shared" si="24"/>
        <v>0</v>
      </c>
      <c r="EM26" s="50">
        <f t="shared" si="24"/>
        <v>0</v>
      </c>
      <c r="EN26" s="50">
        <f t="shared" si="24"/>
        <v>0</v>
      </c>
      <c r="EO26" s="50">
        <f t="shared" si="24"/>
        <v>0</v>
      </c>
      <c r="EP26" s="50">
        <f t="shared" si="24"/>
        <v>0</v>
      </c>
      <c r="EQ26" s="50">
        <f t="shared" si="25"/>
        <v>0</v>
      </c>
      <c r="ER26" s="50">
        <f t="shared" si="25"/>
        <v>0</v>
      </c>
      <c r="ES26" s="50">
        <f t="shared" si="25"/>
        <v>0</v>
      </c>
      <c r="ET26" s="50">
        <f t="shared" si="25"/>
        <v>0</v>
      </c>
      <c r="EU26" s="50">
        <f t="shared" si="25"/>
        <v>0</v>
      </c>
      <c r="EV26" s="50">
        <f t="shared" si="25"/>
        <v>0</v>
      </c>
      <c r="EW26" s="50">
        <f t="shared" si="25"/>
        <v>0</v>
      </c>
      <c r="EX26" s="50">
        <f t="shared" si="25"/>
        <v>0</v>
      </c>
      <c r="EY26" s="51">
        <f t="shared" si="25"/>
        <v>0</v>
      </c>
      <c r="FA26" s="52" t="str">
        <f t="shared" si="26"/>
        <v>Compliance</v>
      </c>
      <c r="FB26" s="52" t="str">
        <f t="shared" si="27"/>
        <v>Compliance</v>
      </c>
      <c r="FC26" s="52" t="str">
        <f t="shared" si="28"/>
        <v>Compliance</v>
      </c>
    </row>
    <row r="27" spans="2:159" ht="20.100000000000001" customHeight="1" thickBot="1" x14ac:dyDescent="0.3">
      <c r="B27" s="53">
        <v>14</v>
      </c>
      <c r="C27" s="125">
        <v>5459</v>
      </c>
      <c r="D27" s="109" t="s">
        <v>52</v>
      </c>
      <c r="E27" s="87" t="s">
        <v>135</v>
      </c>
      <c r="F27" s="41" t="str">
        <f>IFERROR(VLOOKUP(E27,'[1]Designation with Pershift Cost'!$B$3:$C$25,2,0),"")</f>
        <v/>
      </c>
      <c r="G27" s="42" t="s">
        <v>12</v>
      </c>
      <c r="H27" s="42" t="s">
        <v>12</v>
      </c>
      <c r="I27" s="42" t="s">
        <v>12</v>
      </c>
      <c r="J27" s="42" t="s">
        <v>12</v>
      </c>
      <c r="K27" s="42"/>
      <c r="L27" s="42" t="s">
        <v>11</v>
      </c>
      <c r="M27" s="42"/>
      <c r="N27" s="42" t="s">
        <v>11</v>
      </c>
      <c r="O27" s="42" t="s">
        <v>11</v>
      </c>
      <c r="P27" s="42" t="s">
        <v>11</v>
      </c>
      <c r="Q27" s="43" t="s">
        <v>11</v>
      </c>
      <c r="R27" s="43" t="s">
        <v>11</v>
      </c>
      <c r="S27" s="43" t="s">
        <v>11</v>
      </c>
      <c r="T27" s="43"/>
      <c r="U27" s="43" t="s">
        <v>11</v>
      </c>
      <c r="V27" s="43" t="s">
        <v>11</v>
      </c>
      <c r="W27" s="43" t="s">
        <v>11</v>
      </c>
      <c r="X27" s="43" t="s">
        <v>11</v>
      </c>
      <c r="Y27" s="43" t="s">
        <v>11</v>
      </c>
      <c r="Z27" s="43" t="s">
        <v>11</v>
      </c>
      <c r="AA27" s="43"/>
      <c r="AB27" s="43" t="s">
        <v>11</v>
      </c>
      <c r="AC27" s="43" t="s">
        <v>11</v>
      </c>
      <c r="AD27" s="43" t="s">
        <v>11</v>
      </c>
      <c r="AE27" s="43" t="s">
        <v>11</v>
      </c>
      <c r="AF27" s="43" t="s">
        <v>11</v>
      </c>
      <c r="AG27" s="43" t="s">
        <v>11</v>
      </c>
      <c r="AH27" s="43"/>
      <c r="AI27" s="43" t="s">
        <v>11</v>
      </c>
      <c r="AJ27" s="43" t="s">
        <v>11</v>
      </c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>
        <f t="shared" si="3"/>
        <v>0</v>
      </c>
      <c r="AX27" s="44">
        <f t="shared" si="4"/>
        <v>21</v>
      </c>
      <c r="AY27" s="44">
        <f t="shared" si="5"/>
        <v>4</v>
      </c>
      <c r="AZ27" s="44">
        <f t="shared" si="6"/>
        <v>0</v>
      </c>
      <c r="BA27" s="44">
        <f t="shared" si="7"/>
        <v>0</v>
      </c>
      <c r="BB27" s="44">
        <f t="shared" si="8"/>
        <v>0</v>
      </c>
      <c r="BC27" s="44">
        <f t="shared" si="9"/>
        <v>0</v>
      </c>
      <c r="BD27" s="44">
        <f t="shared" si="10"/>
        <v>0</v>
      </c>
      <c r="BE27" s="44">
        <f t="shared" si="11"/>
        <v>0</v>
      </c>
      <c r="BF27" s="44">
        <f t="shared" si="12"/>
        <v>0</v>
      </c>
      <c r="BG27" s="44">
        <f t="shared" si="13"/>
        <v>0</v>
      </c>
      <c r="BH27" s="44">
        <f t="shared" si="14"/>
        <v>0</v>
      </c>
      <c r="BI27" s="44">
        <f t="shared" si="15"/>
        <v>0</v>
      </c>
      <c r="BJ27" s="44">
        <f t="shared" si="16"/>
        <v>0</v>
      </c>
      <c r="BK27" s="43"/>
      <c r="BL27" s="43"/>
      <c r="BM27" s="44">
        <f t="shared" si="29"/>
        <v>0</v>
      </c>
      <c r="BN27" s="44">
        <f t="shared" si="30"/>
        <v>0</v>
      </c>
      <c r="BO27" s="45">
        <f t="shared" si="31"/>
        <v>25</v>
      </c>
      <c r="BP27" s="118">
        <f t="shared" si="17"/>
        <v>25</v>
      </c>
      <c r="BQ27" s="47">
        <f t="shared" si="18"/>
        <v>0</v>
      </c>
      <c r="BR27" s="47">
        <f t="shared" si="19"/>
        <v>0</v>
      </c>
      <c r="BS27" s="48"/>
      <c r="BU27" s="49">
        <f t="shared" si="20"/>
        <v>0</v>
      </c>
      <c r="BV27" s="50">
        <f t="shared" si="20"/>
        <v>0</v>
      </c>
      <c r="BW27" s="50">
        <f t="shared" si="20"/>
        <v>0</v>
      </c>
      <c r="BX27" s="50">
        <f t="shared" si="20"/>
        <v>0</v>
      </c>
      <c r="BY27" s="50">
        <f t="shared" si="20"/>
        <v>0</v>
      </c>
      <c r="BZ27" s="50">
        <f t="shared" si="20"/>
        <v>0</v>
      </c>
      <c r="CA27" s="50">
        <f t="shared" si="20"/>
        <v>0</v>
      </c>
      <c r="CB27" s="50">
        <f t="shared" si="20"/>
        <v>0</v>
      </c>
      <c r="CC27" s="50">
        <f t="shared" si="20"/>
        <v>0</v>
      </c>
      <c r="CD27" s="50">
        <f t="shared" si="20"/>
        <v>0</v>
      </c>
      <c r="CE27" s="50">
        <f t="shared" si="20"/>
        <v>0</v>
      </c>
      <c r="CF27" s="50">
        <f t="shared" si="20"/>
        <v>0</v>
      </c>
      <c r="CG27" s="50">
        <f t="shared" si="20"/>
        <v>0</v>
      </c>
      <c r="CH27" s="50">
        <f t="shared" si="20"/>
        <v>0</v>
      </c>
      <c r="CI27" s="50">
        <f t="shared" si="20"/>
        <v>0</v>
      </c>
      <c r="CJ27" s="50">
        <f t="shared" si="20"/>
        <v>0</v>
      </c>
      <c r="CK27" s="50">
        <f t="shared" si="21"/>
        <v>0</v>
      </c>
      <c r="CL27" s="50">
        <f t="shared" si="21"/>
        <v>0</v>
      </c>
      <c r="CM27" s="50">
        <f t="shared" si="21"/>
        <v>0</v>
      </c>
      <c r="CN27" s="50">
        <f t="shared" si="21"/>
        <v>0</v>
      </c>
      <c r="CO27" s="50">
        <f t="shared" si="21"/>
        <v>0</v>
      </c>
      <c r="CP27" s="50">
        <f t="shared" si="21"/>
        <v>0</v>
      </c>
      <c r="CQ27" s="50">
        <f t="shared" si="21"/>
        <v>0</v>
      </c>
      <c r="CR27" s="50">
        <f t="shared" si="21"/>
        <v>0</v>
      </c>
      <c r="CS27" s="50">
        <f t="shared" si="21"/>
        <v>0</v>
      </c>
      <c r="CT27" s="50">
        <f t="shared" si="21"/>
        <v>0</v>
      </c>
      <c r="CU27" s="50">
        <f t="shared" si="21"/>
        <v>0</v>
      </c>
      <c r="CV27" s="50">
        <f t="shared" si="21"/>
        <v>0</v>
      </c>
      <c r="CW27" s="50">
        <f t="shared" si="21"/>
        <v>0</v>
      </c>
      <c r="CX27" s="50">
        <f t="shared" si="21"/>
        <v>0</v>
      </c>
      <c r="CY27" s="50">
        <f t="shared" si="21"/>
        <v>0</v>
      </c>
      <c r="CZ27" s="50">
        <f t="shared" si="21"/>
        <v>0</v>
      </c>
      <c r="DA27" s="50">
        <f t="shared" si="22"/>
        <v>0</v>
      </c>
      <c r="DB27" s="50">
        <f t="shared" si="22"/>
        <v>0</v>
      </c>
      <c r="DC27" s="50">
        <f t="shared" si="22"/>
        <v>0</v>
      </c>
      <c r="DD27" s="50">
        <f t="shared" si="22"/>
        <v>0</v>
      </c>
      <c r="DE27" s="50">
        <f t="shared" si="22"/>
        <v>0</v>
      </c>
      <c r="DF27" s="50">
        <f t="shared" si="22"/>
        <v>0</v>
      </c>
      <c r="DG27" s="50">
        <f t="shared" si="22"/>
        <v>0</v>
      </c>
      <c r="DH27" s="50">
        <f t="shared" si="22"/>
        <v>0</v>
      </c>
      <c r="DI27" s="51">
        <f t="shared" si="22"/>
        <v>0</v>
      </c>
      <c r="DK27" s="49">
        <f t="shared" si="23"/>
        <v>0</v>
      </c>
      <c r="DL27" s="50">
        <f t="shared" si="23"/>
        <v>0</v>
      </c>
      <c r="DM27" s="50">
        <f t="shared" si="23"/>
        <v>0</v>
      </c>
      <c r="DN27" s="50">
        <f t="shared" si="23"/>
        <v>0</v>
      </c>
      <c r="DO27" s="50">
        <f t="shared" si="23"/>
        <v>0</v>
      </c>
      <c r="DP27" s="50">
        <f t="shared" si="23"/>
        <v>0</v>
      </c>
      <c r="DQ27" s="50">
        <f t="shared" si="23"/>
        <v>0</v>
      </c>
      <c r="DR27" s="50">
        <f t="shared" si="23"/>
        <v>0</v>
      </c>
      <c r="DS27" s="50">
        <f t="shared" si="23"/>
        <v>0</v>
      </c>
      <c r="DT27" s="50">
        <f t="shared" si="23"/>
        <v>0</v>
      </c>
      <c r="DU27" s="50">
        <f t="shared" si="23"/>
        <v>0</v>
      </c>
      <c r="DV27" s="50">
        <f t="shared" si="23"/>
        <v>0</v>
      </c>
      <c r="DW27" s="50">
        <f t="shared" si="23"/>
        <v>0</v>
      </c>
      <c r="DX27" s="50">
        <f t="shared" si="23"/>
        <v>0</v>
      </c>
      <c r="DY27" s="50">
        <f t="shared" si="23"/>
        <v>0</v>
      </c>
      <c r="DZ27" s="50">
        <f t="shared" si="23"/>
        <v>0</v>
      </c>
      <c r="EA27" s="50">
        <f t="shared" si="24"/>
        <v>0</v>
      </c>
      <c r="EB27" s="50">
        <f t="shared" si="24"/>
        <v>0</v>
      </c>
      <c r="EC27" s="50">
        <f t="shared" si="24"/>
        <v>0</v>
      </c>
      <c r="ED27" s="50">
        <f t="shared" si="24"/>
        <v>0</v>
      </c>
      <c r="EE27" s="50">
        <f t="shared" si="24"/>
        <v>0</v>
      </c>
      <c r="EF27" s="50">
        <f t="shared" si="24"/>
        <v>0</v>
      </c>
      <c r="EG27" s="50">
        <f t="shared" si="24"/>
        <v>0</v>
      </c>
      <c r="EH27" s="50">
        <f t="shared" si="24"/>
        <v>0</v>
      </c>
      <c r="EI27" s="50">
        <f t="shared" si="24"/>
        <v>0</v>
      </c>
      <c r="EJ27" s="50">
        <f t="shared" si="24"/>
        <v>0</v>
      </c>
      <c r="EK27" s="50">
        <f t="shared" si="24"/>
        <v>0</v>
      </c>
      <c r="EL27" s="50">
        <f t="shared" si="24"/>
        <v>0</v>
      </c>
      <c r="EM27" s="50">
        <f t="shared" si="24"/>
        <v>0</v>
      </c>
      <c r="EN27" s="50">
        <f t="shared" si="24"/>
        <v>0</v>
      </c>
      <c r="EO27" s="50">
        <f t="shared" si="24"/>
        <v>0</v>
      </c>
      <c r="EP27" s="50">
        <f t="shared" si="24"/>
        <v>0</v>
      </c>
      <c r="EQ27" s="50">
        <f t="shared" si="25"/>
        <v>0</v>
      </c>
      <c r="ER27" s="50">
        <f t="shared" si="25"/>
        <v>0</v>
      </c>
      <c r="ES27" s="50">
        <f t="shared" si="25"/>
        <v>0</v>
      </c>
      <c r="ET27" s="50">
        <f t="shared" si="25"/>
        <v>0</v>
      </c>
      <c r="EU27" s="50">
        <f t="shared" si="25"/>
        <v>0</v>
      </c>
      <c r="EV27" s="50">
        <f t="shared" si="25"/>
        <v>0</v>
      </c>
      <c r="EW27" s="50">
        <f t="shared" si="25"/>
        <v>0</v>
      </c>
      <c r="EX27" s="50">
        <f t="shared" si="25"/>
        <v>0</v>
      </c>
      <c r="EY27" s="51">
        <f t="shared" si="25"/>
        <v>0</v>
      </c>
      <c r="FA27" s="52" t="str">
        <f t="shared" si="26"/>
        <v>Compliance</v>
      </c>
      <c r="FB27" s="52" t="str">
        <f t="shared" si="27"/>
        <v>Compliance</v>
      </c>
      <c r="FC27" s="52" t="str">
        <f t="shared" si="28"/>
        <v>Compliance</v>
      </c>
    </row>
    <row r="28" spans="2:159" ht="20.100000000000001" customHeight="1" thickBot="1" x14ac:dyDescent="0.3">
      <c r="B28" s="53">
        <v>15</v>
      </c>
      <c r="C28" s="125">
        <v>5409</v>
      </c>
      <c r="D28" s="109" t="s">
        <v>53</v>
      </c>
      <c r="E28" s="87" t="s">
        <v>135</v>
      </c>
      <c r="F28" s="41" t="str">
        <f>IFERROR(VLOOKUP(E28,'[1]Designation with Pershift Cost'!$B$3:$C$25,2,0),"")</f>
        <v/>
      </c>
      <c r="G28" s="42"/>
      <c r="H28" s="42" t="s">
        <v>11</v>
      </c>
      <c r="I28" s="42" t="s">
        <v>11</v>
      </c>
      <c r="J28" s="42" t="s">
        <v>11</v>
      </c>
      <c r="K28" s="42" t="s">
        <v>11</v>
      </c>
      <c r="L28" s="42" t="s">
        <v>12</v>
      </c>
      <c r="M28" s="42" t="s">
        <v>12</v>
      </c>
      <c r="N28" s="42"/>
      <c r="O28" s="42" t="s">
        <v>12</v>
      </c>
      <c r="P28" s="42" t="s">
        <v>12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>
        <f t="shared" si="3"/>
        <v>0</v>
      </c>
      <c r="AX28" s="44">
        <f t="shared" si="4"/>
        <v>4</v>
      </c>
      <c r="AY28" s="44">
        <f t="shared" si="5"/>
        <v>4</v>
      </c>
      <c r="AZ28" s="44">
        <f t="shared" si="6"/>
        <v>0</v>
      </c>
      <c r="BA28" s="44">
        <f t="shared" si="7"/>
        <v>0</v>
      </c>
      <c r="BB28" s="44">
        <f t="shared" si="8"/>
        <v>0</v>
      </c>
      <c r="BC28" s="44">
        <f t="shared" si="9"/>
        <v>0</v>
      </c>
      <c r="BD28" s="44">
        <f t="shared" si="10"/>
        <v>0</v>
      </c>
      <c r="BE28" s="44">
        <f t="shared" si="11"/>
        <v>0</v>
      </c>
      <c r="BF28" s="44">
        <f t="shared" si="12"/>
        <v>0</v>
      </c>
      <c r="BG28" s="44">
        <f t="shared" si="13"/>
        <v>0</v>
      </c>
      <c r="BH28" s="44">
        <f t="shared" si="14"/>
        <v>0</v>
      </c>
      <c r="BI28" s="44">
        <f t="shared" si="15"/>
        <v>0</v>
      </c>
      <c r="BJ28" s="44">
        <f t="shared" si="16"/>
        <v>0</v>
      </c>
      <c r="BK28" s="43"/>
      <c r="BL28" s="43"/>
      <c r="BM28" s="44">
        <f t="shared" si="29"/>
        <v>0</v>
      </c>
      <c r="BN28" s="44">
        <f t="shared" si="30"/>
        <v>0</v>
      </c>
      <c r="BO28" s="45">
        <f t="shared" si="31"/>
        <v>8</v>
      </c>
      <c r="BP28" s="118">
        <f t="shared" si="17"/>
        <v>8</v>
      </c>
      <c r="BQ28" s="47">
        <f t="shared" si="18"/>
        <v>0</v>
      </c>
      <c r="BR28" s="47">
        <f t="shared" si="19"/>
        <v>0</v>
      </c>
      <c r="BS28" s="48"/>
      <c r="BU28" s="49">
        <f t="shared" si="20"/>
        <v>0</v>
      </c>
      <c r="BV28" s="50">
        <f t="shared" si="20"/>
        <v>0</v>
      </c>
      <c r="BW28" s="50">
        <f t="shared" si="20"/>
        <v>0</v>
      </c>
      <c r="BX28" s="50">
        <f t="shared" si="20"/>
        <v>0</v>
      </c>
      <c r="BY28" s="50">
        <f t="shared" si="20"/>
        <v>0</v>
      </c>
      <c r="BZ28" s="50">
        <f t="shared" si="20"/>
        <v>0</v>
      </c>
      <c r="CA28" s="50">
        <f t="shared" si="20"/>
        <v>0</v>
      </c>
      <c r="CB28" s="50">
        <f t="shared" si="20"/>
        <v>0</v>
      </c>
      <c r="CC28" s="50">
        <f t="shared" si="20"/>
        <v>0</v>
      </c>
      <c r="CD28" s="50">
        <f t="shared" si="20"/>
        <v>0</v>
      </c>
      <c r="CE28" s="50">
        <f t="shared" si="20"/>
        <v>0</v>
      </c>
      <c r="CF28" s="50">
        <f t="shared" si="20"/>
        <v>0</v>
      </c>
      <c r="CG28" s="50">
        <f t="shared" si="20"/>
        <v>0</v>
      </c>
      <c r="CH28" s="50">
        <f t="shared" si="20"/>
        <v>0</v>
      </c>
      <c r="CI28" s="50">
        <f t="shared" si="20"/>
        <v>0</v>
      </c>
      <c r="CJ28" s="50">
        <f t="shared" si="20"/>
        <v>0</v>
      </c>
      <c r="CK28" s="50">
        <f t="shared" si="21"/>
        <v>0</v>
      </c>
      <c r="CL28" s="50">
        <f t="shared" si="21"/>
        <v>0</v>
      </c>
      <c r="CM28" s="50">
        <f t="shared" si="21"/>
        <v>0</v>
      </c>
      <c r="CN28" s="50">
        <f t="shared" si="21"/>
        <v>0</v>
      </c>
      <c r="CO28" s="50">
        <f t="shared" si="21"/>
        <v>0</v>
      </c>
      <c r="CP28" s="50">
        <f t="shared" si="21"/>
        <v>0</v>
      </c>
      <c r="CQ28" s="50">
        <f t="shared" si="21"/>
        <v>0</v>
      </c>
      <c r="CR28" s="50">
        <f t="shared" si="21"/>
        <v>0</v>
      </c>
      <c r="CS28" s="50">
        <f t="shared" si="21"/>
        <v>0</v>
      </c>
      <c r="CT28" s="50">
        <f t="shared" si="21"/>
        <v>0</v>
      </c>
      <c r="CU28" s="50">
        <f t="shared" si="21"/>
        <v>0</v>
      </c>
      <c r="CV28" s="50">
        <f t="shared" si="21"/>
        <v>0</v>
      </c>
      <c r="CW28" s="50">
        <f t="shared" si="21"/>
        <v>0</v>
      </c>
      <c r="CX28" s="50">
        <f t="shared" si="21"/>
        <v>0</v>
      </c>
      <c r="CY28" s="50">
        <f t="shared" si="21"/>
        <v>0</v>
      </c>
      <c r="CZ28" s="50">
        <f t="shared" si="21"/>
        <v>0</v>
      </c>
      <c r="DA28" s="50">
        <f t="shared" si="22"/>
        <v>0</v>
      </c>
      <c r="DB28" s="50">
        <f t="shared" si="22"/>
        <v>0</v>
      </c>
      <c r="DC28" s="50">
        <f t="shared" si="22"/>
        <v>0</v>
      </c>
      <c r="DD28" s="50">
        <f t="shared" si="22"/>
        <v>0</v>
      </c>
      <c r="DE28" s="50">
        <f t="shared" si="22"/>
        <v>0</v>
      </c>
      <c r="DF28" s="50">
        <f t="shared" si="22"/>
        <v>0</v>
      </c>
      <c r="DG28" s="50">
        <f t="shared" si="22"/>
        <v>0</v>
      </c>
      <c r="DH28" s="50">
        <f t="shared" si="22"/>
        <v>0</v>
      </c>
      <c r="DI28" s="51">
        <f t="shared" si="22"/>
        <v>0</v>
      </c>
      <c r="DK28" s="49">
        <f t="shared" si="23"/>
        <v>0</v>
      </c>
      <c r="DL28" s="50">
        <f t="shared" si="23"/>
        <v>0</v>
      </c>
      <c r="DM28" s="50">
        <f t="shared" si="23"/>
        <v>0</v>
      </c>
      <c r="DN28" s="50">
        <f t="shared" si="23"/>
        <v>0</v>
      </c>
      <c r="DO28" s="50">
        <f t="shared" si="23"/>
        <v>0</v>
      </c>
      <c r="DP28" s="50">
        <f t="shared" si="23"/>
        <v>0</v>
      </c>
      <c r="DQ28" s="50">
        <f t="shared" si="23"/>
        <v>0</v>
      </c>
      <c r="DR28" s="50">
        <f t="shared" si="23"/>
        <v>0</v>
      </c>
      <c r="DS28" s="50">
        <f t="shared" si="23"/>
        <v>0</v>
      </c>
      <c r="DT28" s="50">
        <f t="shared" si="23"/>
        <v>0</v>
      </c>
      <c r="DU28" s="50">
        <f t="shared" si="23"/>
        <v>0</v>
      </c>
      <c r="DV28" s="50">
        <f t="shared" si="23"/>
        <v>0</v>
      </c>
      <c r="DW28" s="50">
        <f t="shared" si="23"/>
        <v>0</v>
      </c>
      <c r="DX28" s="50">
        <f t="shared" si="23"/>
        <v>0</v>
      </c>
      <c r="DY28" s="50">
        <f t="shared" si="23"/>
        <v>0</v>
      </c>
      <c r="DZ28" s="50">
        <f t="shared" si="23"/>
        <v>0</v>
      </c>
      <c r="EA28" s="50">
        <f t="shared" si="24"/>
        <v>0</v>
      </c>
      <c r="EB28" s="50">
        <f t="shared" si="24"/>
        <v>0</v>
      </c>
      <c r="EC28" s="50">
        <f t="shared" si="24"/>
        <v>0</v>
      </c>
      <c r="ED28" s="50">
        <f t="shared" si="24"/>
        <v>0</v>
      </c>
      <c r="EE28" s="50">
        <f t="shared" si="24"/>
        <v>0</v>
      </c>
      <c r="EF28" s="50">
        <f t="shared" si="24"/>
        <v>0</v>
      </c>
      <c r="EG28" s="50">
        <f t="shared" si="24"/>
        <v>0</v>
      </c>
      <c r="EH28" s="50">
        <f t="shared" si="24"/>
        <v>0</v>
      </c>
      <c r="EI28" s="50">
        <f t="shared" si="24"/>
        <v>0</v>
      </c>
      <c r="EJ28" s="50">
        <f t="shared" si="24"/>
        <v>0</v>
      </c>
      <c r="EK28" s="50">
        <f t="shared" si="24"/>
        <v>0</v>
      </c>
      <c r="EL28" s="50">
        <f t="shared" si="24"/>
        <v>0</v>
      </c>
      <c r="EM28" s="50">
        <f t="shared" si="24"/>
        <v>0</v>
      </c>
      <c r="EN28" s="50">
        <f t="shared" si="24"/>
        <v>0</v>
      </c>
      <c r="EO28" s="50">
        <f t="shared" si="24"/>
        <v>0</v>
      </c>
      <c r="EP28" s="50">
        <f t="shared" si="24"/>
        <v>0</v>
      </c>
      <c r="EQ28" s="50">
        <f t="shared" si="25"/>
        <v>0</v>
      </c>
      <c r="ER28" s="50">
        <f t="shared" si="25"/>
        <v>0</v>
      </c>
      <c r="ES28" s="50">
        <f t="shared" si="25"/>
        <v>0</v>
      </c>
      <c r="ET28" s="50">
        <f t="shared" si="25"/>
        <v>0</v>
      </c>
      <c r="EU28" s="50">
        <f t="shared" si="25"/>
        <v>0</v>
      </c>
      <c r="EV28" s="50">
        <f t="shared" si="25"/>
        <v>0</v>
      </c>
      <c r="EW28" s="50">
        <f t="shared" si="25"/>
        <v>0</v>
      </c>
      <c r="EX28" s="50">
        <f t="shared" si="25"/>
        <v>0</v>
      </c>
      <c r="EY28" s="51">
        <f t="shared" si="25"/>
        <v>0</v>
      </c>
      <c r="FA28" s="52" t="str">
        <f t="shared" si="26"/>
        <v>Compliance</v>
      </c>
      <c r="FB28" s="52" t="str">
        <f t="shared" si="27"/>
        <v>Compliance</v>
      </c>
      <c r="FC28" s="52" t="str">
        <f t="shared" si="28"/>
        <v>Compliance</v>
      </c>
    </row>
    <row r="29" spans="2:159" ht="20.100000000000001" customHeight="1" thickBot="1" x14ac:dyDescent="0.3">
      <c r="B29" s="53">
        <v>16</v>
      </c>
      <c r="C29" s="125">
        <v>5364</v>
      </c>
      <c r="D29" s="109" t="s">
        <v>54</v>
      </c>
      <c r="E29" s="87" t="s">
        <v>135</v>
      </c>
      <c r="F29" s="41" t="str">
        <f>IFERROR(VLOOKUP(E29,'[1]Designation with Pershift Cost'!$B$3:$C$25,2,0),"")</f>
        <v/>
      </c>
      <c r="G29" s="42"/>
      <c r="H29" s="42" t="s">
        <v>10</v>
      </c>
      <c r="I29" s="42" t="s">
        <v>10</v>
      </c>
      <c r="J29" s="42"/>
      <c r="K29" s="42" t="s">
        <v>10</v>
      </c>
      <c r="L29" s="42" t="s">
        <v>10</v>
      </c>
      <c r="M29" s="42" t="s">
        <v>10</v>
      </c>
      <c r="N29" s="42"/>
      <c r="O29" s="42" t="s">
        <v>10</v>
      </c>
      <c r="P29" s="42" t="s">
        <v>10</v>
      </c>
      <c r="Q29" s="43" t="s">
        <v>10</v>
      </c>
      <c r="R29" s="43"/>
      <c r="S29" s="43" t="s">
        <v>10</v>
      </c>
      <c r="T29" s="43" t="s">
        <v>10</v>
      </c>
      <c r="U29" s="43"/>
      <c r="V29" s="43" t="s">
        <v>10</v>
      </c>
      <c r="W29" s="43" t="s">
        <v>10</v>
      </c>
      <c r="X29" s="43" t="s">
        <v>10</v>
      </c>
      <c r="Y29" s="43" t="s">
        <v>10</v>
      </c>
      <c r="Z29" s="90" t="s">
        <v>10</v>
      </c>
      <c r="AA29" s="90" t="s">
        <v>10</v>
      </c>
      <c r="AB29" s="43"/>
      <c r="AC29" s="43" t="s">
        <v>10</v>
      </c>
      <c r="AD29" s="43" t="s">
        <v>10</v>
      </c>
      <c r="AE29" s="43" t="s">
        <v>10</v>
      </c>
      <c r="AF29" s="43" t="s">
        <v>10</v>
      </c>
      <c r="AG29" s="43" t="s">
        <v>10</v>
      </c>
      <c r="AH29" s="43" t="s">
        <v>10</v>
      </c>
      <c r="AI29" s="43"/>
      <c r="AJ29" s="43" t="s">
        <v>10</v>
      </c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>
        <f t="shared" si="3"/>
        <v>23</v>
      </c>
      <c r="AX29" s="44">
        <f t="shared" si="4"/>
        <v>0</v>
      </c>
      <c r="AY29" s="44">
        <f t="shared" si="5"/>
        <v>0</v>
      </c>
      <c r="AZ29" s="44">
        <f t="shared" si="6"/>
        <v>0</v>
      </c>
      <c r="BA29" s="44">
        <f t="shared" si="7"/>
        <v>0</v>
      </c>
      <c r="BB29" s="44">
        <f t="shared" si="8"/>
        <v>0</v>
      </c>
      <c r="BC29" s="44">
        <f t="shared" si="9"/>
        <v>0</v>
      </c>
      <c r="BD29" s="44">
        <f t="shared" si="10"/>
        <v>0</v>
      </c>
      <c r="BE29" s="44">
        <f t="shared" si="11"/>
        <v>0</v>
      </c>
      <c r="BF29" s="44">
        <f t="shared" si="12"/>
        <v>0</v>
      </c>
      <c r="BG29" s="44">
        <f t="shared" si="13"/>
        <v>0</v>
      </c>
      <c r="BH29" s="44">
        <f t="shared" si="14"/>
        <v>0</v>
      </c>
      <c r="BI29" s="44">
        <f t="shared" si="15"/>
        <v>0</v>
      </c>
      <c r="BJ29" s="44">
        <f t="shared" si="16"/>
        <v>0</v>
      </c>
      <c r="BK29" s="43"/>
      <c r="BL29" s="43"/>
      <c r="BM29" s="44">
        <f t="shared" si="29"/>
        <v>0</v>
      </c>
      <c r="BN29" s="44">
        <f t="shared" si="30"/>
        <v>0</v>
      </c>
      <c r="BO29" s="45">
        <f t="shared" si="31"/>
        <v>23</v>
      </c>
      <c r="BP29" s="118">
        <f t="shared" si="17"/>
        <v>23</v>
      </c>
      <c r="BQ29" s="47">
        <f t="shared" si="18"/>
        <v>0</v>
      </c>
      <c r="BR29" s="47">
        <f t="shared" si="19"/>
        <v>0</v>
      </c>
      <c r="BS29" s="48"/>
      <c r="BU29" s="49">
        <f t="shared" si="20"/>
        <v>0</v>
      </c>
      <c r="BV29" s="50">
        <f t="shared" si="20"/>
        <v>0</v>
      </c>
      <c r="BW29" s="50">
        <f t="shared" si="20"/>
        <v>0</v>
      </c>
      <c r="BX29" s="50">
        <f t="shared" si="20"/>
        <v>0</v>
      </c>
      <c r="BY29" s="50">
        <f t="shared" si="20"/>
        <v>0</v>
      </c>
      <c r="BZ29" s="50">
        <f t="shared" si="20"/>
        <v>0</v>
      </c>
      <c r="CA29" s="50">
        <f t="shared" si="20"/>
        <v>0</v>
      </c>
      <c r="CB29" s="50">
        <f t="shared" si="20"/>
        <v>0</v>
      </c>
      <c r="CC29" s="50">
        <f t="shared" si="20"/>
        <v>0</v>
      </c>
      <c r="CD29" s="50">
        <f t="shared" si="20"/>
        <v>0</v>
      </c>
      <c r="CE29" s="50">
        <f t="shared" si="20"/>
        <v>0</v>
      </c>
      <c r="CF29" s="50">
        <f t="shared" si="20"/>
        <v>0</v>
      </c>
      <c r="CG29" s="50">
        <f t="shared" si="20"/>
        <v>0</v>
      </c>
      <c r="CH29" s="50">
        <f t="shared" si="20"/>
        <v>0</v>
      </c>
      <c r="CI29" s="50">
        <f t="shared" si="20"/>
        <v>0</v>
      </c>
      <c r="CJ29" s="50">
        <f t="shared" ref="CJ29:CY44" si="32">IF(OR(COUNTIFS(V29:AB29,"W/O")&gt;0,COUNTIFS(V29:AB29,"")&gt;0),0,1)</f>
        <v>0</v>
      </c>
      <c r="CK29" s="50">
        <f t="shared" si="32"/>
        <v>0</v>
      </c>
      <c r="CL29" s="50">
        <f t="shared" si="32"/>
        <v>0</v>
      </c>
      <c r="CM29" s="50">
        <f t="shared" si="32"/>
        <v>0</v>
      </c>
      <c r="CN29" s="50">
        <f t="shared" si="32"/>
        <v>0</v>
      </c>
      <c r="CO29" s="50">
        <f t="shared" si="32"/>
        <v>0</v>
      </c>
      <c r="CP29" s="50">
        <f t="shared" si="32"/>
        <v>0</v>
      </c>
      <c r="CQ29" s="50">
        <f t="shared" si="32"/>
        <v>0</v>
      </c>
      <c r="CR29" s="50">
        <f t="shared" si="32"/>
        <v>0</v>
      </c>
      <c r="CS29" s="50">
        <f t="shared" si="32"/>
        <v>0</v>
      </c>
      <c r="CT29" s="50">
        <f t="shared" si="32"/>
        <v>0</v>
      </c>
      <c r="CU29" s="50">
        <f t="shared" si="32"/>
        <v>0</v>
      </c>
      <c r="CV29" s="50">
        <f t="shared" si="32"/>
        <v>0</v>
      </c>
      <c r="CW29" s="50">
        <f t="shared" si="32"/>
        <v>0</v>
      </c>
      <c r="CX29" s="50">
        <f t="shared" si="32"/>
        <v>0</v>
      </c>
      <c r="CY29" s="50">
        <f t="shared" si="32"/>
        <v>0</v>
      </c>
      <c r="CZ29" s="50">
        <f t="shared" si="21"/>
        <v>0</v>
      </c>
      <c r="DA29" s="50">
        <f t="shared" si="22"/>
        <v>0</v>
      </c>
      <c r="DB29" s="50">
        <f t="shared" si="22"/>
        <v>0</v>
      </c>
      <c r="DC29" s="50">
        <f t="shared" si="22"/>
        <v>0</v>
      </c>
      <c r="DD29" s="50">
        <f t="shared" si="22"/>
        <v>0</v>
      </c>
      <c r="DE29" s="50">
        <f t="shared" si="22"/>
        <v>0</v>
      </c>
      <c r="DF29" s="50">
        <f t="shared" si="22"/>
        <v>0</v>
      </c>
      <c r="DG29" s="50">
        <f t="shared" si="22"/>
        <v>0</v>
      </c>
      <c r="DH29" s="50">
        <f t="shared" si="22"/>
        <v>0</v>
      </c>
      <c r="DI29" s="51">
        <f t="shared" si="22"/>
        <v>0</v>
      </c>
      <c r="DK29" s="49">
        <f t="shared" si="23"/>
        <v>0</v>
      </c>
      <c r="DL29" s="50">
        <f t="shared" si="23"/>
        <v>0</v>
      </c>
      <c r="DM29" s="50">
        <f t="shared" si="23"/>
        <v>0</v>
      </c>
      <c r="DN29" s="50">
        <f t="shared" si="23"/>
        <v>0</v>
      </c>
      <c r="DO29" s="50">
        <f t="shared" si="23"/>
        <v>0</v>
      </c>
      <c r="DP29" s="50">
        <f t="shared" si="23"/>
        <v>0</v>
      </c>
      <c r="DQ29" s="50">
        <f t="shared" si="23"/>
        <v>0</v>
      </c>
      <c r="DR29" s="50">
        <f t="shared" si="23"/>
        <v>0</v>
      </c>
      <c r="DS29" s="50">
        <f t="shared" si="23"/>
        <v>0</v>
      </c>
      <c r="DT29" s="50">
        <f t="shared" si="23"/>
        <v>0</v>
      </c>
      <c r="DU29" s="50">
        <f t="shared" si="23"/>
        <v>0</v>
      </c>
      <c r="DV29" s="50">
        <f t="shared" si="23"/>
        <v>0</v>
      </c>
      <c r="DW29" s="50">
        <f t="shared" si="23"/>
        <v>0</v>
      </c>
      <c r="DX29" s="50">
        <f t="shared" si="23"/>
        <v>0</v>
      </c>
      <c r="DY29" s="50">
        <f t="shared" si="23"/>
        <v>0</v>
      </c>
      <c r="DZ29" s="50">
        <f t="shared" ref="DZ29:EO44" si="33">IF(OR(COUNTIFS(V29:AE29,"W/O")&gt;0,COUNTIFS(V29:AE29,"A")&gt;0,COUNTIFS(V29:AE29,"")&gt;0,COUNTIF(V29:AE29,"N/O")),0,1)</f>
        <v>0</v>
      </c>
      <c r="EA29" s="50">
        <f t="shared" si="33"/>
        <v>0</v>
      </c>
      <c r="EB29" s="50">
        <f t="shared" si="33"/>
        <v>0</v>
      </c>
      <c r="EC29" s="50">
        <f t="shared" si="33"/>
        <v>0</v>
      </c>
      <c r="ED29" s="50">
        <f t="shared" si="33"/>
        <v>0</v>
      </c>
      <c r="EE29" s="50">
        <f t="shared" si="33"/>
        <v>0</v>
      </c>
      <c r="EF29" s="50">
        <f t="shared" si="33"/>
        <v>0</v>
      </c>
      <c r="EG29" s="50">
        <f t="shared" si="33"/>
        <v>0</v>
      </c>
      <c r="EH29" s="50">
        <f t="shared" si="33"/>
        <v>0</v>
      </c>
      <c r="EI29" s="50">
        <f t="shared" si="33"/>
        <v>0</v>
      </c>
      <c r="EJ29" s="50">
        <f t="shared" si="33"/>
        <v>0</v>
      </c>
      <c r="EK29" s="50">
        <f t="shared" si="33"/>
        <v>0</v>
      </c>
      <c r="EL29" s="50">
        <f t="shared" si="33"/>
        <v>0</v>
      </c>
      <c r="EM29" s="50">
        <f t="shared" si="33"/>
        <v>0</v>
      </c>
      <c r="EN29" s="50">
        <f t="shared" si="33"/>
        <v>0</v>
      </c>
      <c r="EO29" s="50">
        <f t="shared" si="33"/>
        <v>0</v>
      </c>
      <c r="EP29" s="50">
        <f t="shared" si="24"/>
        <v>0</v>
      </c>
      <c r="EQ29" s="50">
        <f t="shared" si="25"/>
        <v>0</v>
      </c>
      <c r="ER29" s="50">
        <f t="shared" si="25"/>
        <v>0</v>
      </c>
      <c r="ES29" s="50">
        <f t="shared" si="25"/>
        <v>0</v>
      </c>
      <c r="ET29" s="50">
        <f t="shared" si="25"/>
        <v>0</v>
      </c>
      <c r="EU29" s="50">
        <f t="shared" si="25"/>
        <v>0</v>
      </c>
      <c r="EV29" s="50">
        <f t="shared" si="25"/>
        <v>0</v>
      </c>
      <c r="EW29" s="50">
        <f t="shared" si="25"/>
        <v>0</v>
      </c>
      <c r="EX29" s="50">
        <f t="shared" si="25"/>
        <v>0</v>
      </c>
      <c r="EY29" s="51">
        <f t="shared" si="25"/>
        <v>0</v>
      </c>
      <c r="FA29" s="52" t="str">
        <f t="shared" si="26"/>
        <v>Compliance</v>
      </c>
      <c r="FB29" s="52" t="str">
        <f t="shared" si="27"/>
        <v>Compliance</v>
      </c>
      <c r="FC29" s="52" t="str">
        <f t="shared" si="28"/>
        <v>Compliance</v>
      </c>
    </row>
    <row r="30" spans="2:159" ht="20.100000000000001" customHeight="1" thickBot="1" x14ac:dyDescent="0.3">
      <c r="B30" s="53">
        <v>17</v>
      </c>
      <c r="C30" s="126">
        <v>5303</v>
      </c>
      <c r="D30" s="109" t="s">
        <v>55</v>
      </c>
      <c r="E30" s="87" t="s">
        <v>136</v>
      </c>
      <c r="F30" s="41" t="str">
        <f>IFERROR(VLOOKUP(E30,'[1]Designation with Pershift Cost'!$B$3:$C$25,2,0),"")</f>
        <v/>
      </c>
      <c r="G30" s="42" t="s">
        <v>10</v>
      </c>
      <c r="H30" s="42" t="s">
        <v>10</v>
      </c>
      <c r="I30" s="42" t="s">
        <v>10</v>
      </c>
      <c r="J30" s="42" t="s">
        <v>10</v>
      </c>
      <c r="K30" s="42"/>
      <c r="L30" s="42" t="s">
        <v>12</v>
      </c>
      <c r="M30" s="42" t="s">
        <v>12</v>
      </c>
      <c r="N30" s="42" t="s">
        <v>12</v>
      </c>
      <c r="O30" s="42" t="s">
        <v>12</v>
      </c>
      <c r="P30" s="42" t="s">
        <v>12</v>
      </c>
      <c r="Q30" s="43" t="s">
        <v>12</v>
      </c>
      <c r="R30" s="43"/>
      <c r="S30" s="43" t="s">
        <v>12</v>
      </c>
      <c r="T30" s="43" t="s">
        <v>12</v>
      </c>
      <c r="U30" s="43" t="s">
        <v>12</v>
      </c>
      <c r="V30" s="43" t="s">
        <v>11</v>
      </c>
      <c r="W30" s="43" t="s">
        <v>11</v>
      </c>
      <c r="X30" s="43" t="s">
        <v>11</v>
      </c>
      <c r="Y30" s="43" t="s">
        <v>12</v>
      </c>
      <c r="Z30" s="43"/>
      <c r="AA30" s="43" t="s">
        <v>11</v>
      </c>
      <c r="AB30" s="43" t="s">
        <v>11</v>
      </c>
      <c r="AC30" s="43" t="s">
        <v>11</v>
      </c>
      <c r="AD30" s="43" t="s">
        <v>11</v>
      </c>
      <c r="AE30" s="43" t="s">
        <v>11</v>
      </c>
      <c r="AF30" s="43"/>
      <c r="AG30" s="43" t="s">
        <v>10</v>
      </c>
      <c r="AH30" s="43" t="s">
        <v>10</v>
      </c>
      <c r="AI30" s="43" t="s">
        <v>10</v>
      </c>
      <c r="AJ30" s="43" t="s">
        <v>10</v>
      </c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>
        <f t="shared" si="3"/>
        <v>8</v>
      </c>
      <c r="AX30" s="44">
        <f t="shared" si="4"/>
        <v>8</v>
      </c>
      <c r="AY30" s="44">
        <f t="shared" si="5"/>
        <v>10</v>
      </c>
      <c r="AZ30" s="44">
        <f t="shared" si="6"/>
        <v>0</v>
      </c>
      <c r="BA30" s="44">
        <f t="shared" si="7"/>
        <v>0</v>
      </c>
      <c r="BB30" s="44">
        <f t="shared" si="8"/>
        <v>0</v>
      </c>
      <c r="BC30" s="44">
        <f t="shared" si="9"/>
        <v>0</v>
      </c>
      <c r="BD30" s="44">
        <f t="shared" si="10"/>
        <v>0</v>
      </c>
      <c r="BE30" s="44">
        <f t="shared" si="11"/>
        <v>0</v>
      </c>
      <c r="BF30" s="44">
        <f t="shared" si="12"/>
        <v>0</v>
      </c>
      <c r="BG30" s="44">
        <f t="shared" si="13"/>
        <v>0</v>
      </c>
      <c r="BH30" s="44">
        <f t="shared" si="14"/>
        <v>0</v>
      </c>
      <c r="BI30" s="44">
        <f t="shared" si="15"/>
        <v>0</v>
      </c>
      <c r="BJ30" s="44">
        <f t="shared" si="16"/>
        <v>0</v>
      </c>
      <c r="BK30" s="43"/>
      <c r="BL30" s="43"/>
      <c r="BM30" s="44">
        <f t="shared" si="29"/>
        <v>0</v>
      </c>
      <c r="BN30" s="44">
        <f t="shared" si="30"/>
        <v>0</v>
      </c>
      <c r="BO30" s="45">
        <f t="shared" si="31"/>
        <v>26</v>
      </c>
      <c r="BP30" s="118">
        <f t="shared" si="17"/>
        <v>26</v>
      </c>
      <c r="BQ30" s="47">
        <f t="shared" si="18"/>
        <v>0</v>
      </c>
      <c r="BR30" s="47">
        <f t="shared" si="19"/>
        <v>0</v>
      </c>
      <c r="BS30" s="48"/>
      <c r="BU30" s="49">
        <f t="shared" ref="BU30:CJ46" si="34">IF(OR(COUNTIFS(G30:M30,"W/O")&gt;0,COUNTIFS(G30:M30,"")&gt;0),0,1)</f>
        <v>0</v>
      </c>
      <c r="BV30" s="50">
        <f t="shared" si="34"/>
        <v>0</v>
      </c>
      <c r="BW30" s="50">
        <f t="shared" si="34"/>
        <v>0</v>
      </c>
      <c r="BX30" s="50">
        <f t="shared" si="34"/>
        <v>0</v>
      </c>
      <c r="BY30" s="50">
        <f t="shared" si="34"/>
        <v>0</v>
      </c>
      <c r="BZ30" s="50">
        <f t="shared" si="34"/>
        <v>0</v>
      </c>
      <c r="CA30" s="50">
        <f t="shared" si="34"/>
        <v>0</v>
      </c>
      <c r="CB30" s="50">
        <f t="shared" si="34"/>
        <v>0</v>
      </c>
      <c r="CC30" s="50">
        <f t="shared" si="34"/>
        <v>0</v>
      </c>
      <c r="CD30" s="50">
        <f t="shared" si="34"/>
        <v>0</v>
      </c>
      <c r="CE30" s="50">
        <f t="shared" si="34"/>
        <v>0</v>
      </c>
      <c r="CF30" s="50">
        <f t="shared" si="34"/>
        <v>0</v>
      </c>
      <c r="CG30" s="50">
        <f t="shared" si="34"/>
        <v>1</v>
      </c>
      <c r="CH30" s="50">
        <f t="shared" si="34"/>
        <v>0</v>
      </c>
      <c r="CI30" s="50">
        <f t="shared" si="34"/>
        <v>0</v>
      </c>
      <c r="CJ30" s="50">
        <f t="shared" si="32"/>
        <v>0</v>
      </c>
      <c r="CK30" s="50">
        <f t="shared" si="32"/>
        <v>0</v>
      </c>
      <c r="CL30" s="50">
        <f t="shared" si="32"/>
        <v>0</v>
      </c>
      <c r="CM30" s="50">
        <f t="shared" si="32"/>
        <v>0</v>
      </c>
      <c r="CN30" s="50">
        <f t="shared" si="32"/>
        <v>0</v>
      </c>
      <c r="CO30" s="50">
        <f t="shared" si="32"/>
        <v>0</v>
      </c>
      <c r="CP30" s="50">
        <f t="shared" si="32"/>
        <v>0</v>
      </c>
      <c r="CQ30" s="50">
        <f t="shared" si="32"/>
        <v>0</v>
      </c>
      <c r="CR30" s="50">
        <f t="shared" si="32"/>
        <v>0</v>
      </c>
      <c r="CS30" s="50">
        <f t="shared" si="32"/>
        <v>0</v>
      </c>
      <c r="CT30" s="50">
        <f t="shared" si="32"/>
        <v>0</v>
      </c>
      <c r="CU30" s="50">
        <f t="shared" si="32"/>
        <v>0</v>
      </c>
      <c r="CV30" s="50">
        <f t="shared" si="32"/>
        <v>0</v>
      </c>
      <c r="CW30" s="50">
        <f t="shared" si="32"/>
        <v>0</v>
      </c>
      <c r="CX30" s="50">
        <f t="shared" si="32"/>
        <v>0</v>
      </c>
      <c r="CY30" s="50">
        <f t="shared" si="32"/>
        <v>0</v>
      </c>
      <c r="CZ30" s="50">
        <f t="shared" ref="CZ30:DI60" si="35">IF(OR(COUNTIFS(AL30:AR30,"W/O")&gt;0,COUNTIFS(AL30:AR30,"")&gt;0),0,1)</f>
        <v>0</v>
      </c>
      <c r="DA30" s="50">
        <f t="shared" si="22"/>
        <v>0</v>
      </c>
      <c r="DB30" s="50">
        <f t="shared" si="22"/>
        <v>0</v>
      </c>
      <c r="DC30" s="50">
        <f t="shared" si="22"/>
        <v>0</v>
      </c>
      <c r="DD30" s="50">
        <f t="shared" si="22"/>
        <v>0</v>
      </c>
      <c r="DE30" s="50">
        <f t="shared" si="22"/>
        <v>0</v>
      </c>
      <c r="DF30" s="50">
        <f t="shared" si="22"/>
        <v>0</v>
      </c>
      <c r="DG30" s="50">
        <f t="shared" si="22"/>
        <v>0</v>
      </c>
      <c r="DH30" s="50">
        <f t="shared" si="22"/>
        <v>0</v>
      </c>
      <c r="DI30" s="51">
        <f t="shared" si="22"/>
        <v>0</v>
      </c>
      <c r="DK30" s="49">
        <f t="shared" ref="DK30:DZ46" si="36">IF(OR(COUNTIFS(G30:P30,"W/O")&gt;0,COUNTIFS(G30:P30,"A")&gt;0,COUNTIFS(G30:P30,"")&gt;0,COUNTIF(G30:P30,"N/O")),0,1)</f>
        <v>0</v>
      </c>
      <c r="DL30" s="50">
        <f t="shared" si="36"/>
        <v>0</v>
      </c>
      <c r="DM30" s="50">
        <f t="shared" si="36"/>
        <v>0</v>
      </c>
      <c r="DN30" s="50">
        <f t="shared" si="36"/>
        <v>0</v>
      </c>
      <c r="DO30" s="50">
        <f t="shared" si="36"/>
        <v>0</v>
      </c>
      <c r="DP30" s="50">
        <f t="shared" si="36"/>
        <v>0</v>
      </c>
      <c r="DQ30" s="50">
        <f t="shared" si="36"/>
        <v>0</v>
      </c>
      <c r="DR30" s="50">
        <f t="shared" si="36"/>
        <v>0</v>
      </c>
      <c r="DS30" s="50">
        <f t="shared" si="36"/>
        <v>0</v>
      </c>
      <c r="DT30" s="50">
        <f t="shared" si="36"/>
        <v>0</v>
      </c>
      <c r="DU30" s="50">
        <f t="shared" si="36"/>
        <v>0</v>
      </c>
      <c r="DV30" s="50">
        <f t="shared" si="36"/>
        <v>0</v>
      </c>
      <c r="DW30" s="50">
        <f t="shared" si="36"/>
        <v>0</v>
      </c>
      <c r="DX30" s="50">
        <f t="shared" si="36"/>
        <v>0</v>
      </c>
      <c r="DY30" s="50">
        <f t="shared" si="36"/>
        <v>0</v>
      </c>
      <c r="DZ30" s="50">
        <f t="shared" si="33"/>
        <v>0</v>
      </c>
      <c r="EA30" s="50">
        <f t="shared" si="33"/>
        <v>0</v>
      </c>
      <c r="EB30" s="50">
        <f t="shared" si="33"/>
        <v>0</v>
      </c>
      <c r="EC30" s="50">
        <f t="shared" si="33"/>
        <v>0</v>
      </c>
      <c r="ED30" s="50">
        <f t="shared" si="33"/>
        <v>0</v>
      </c>
      <c r="EE30" s="50">
        <f t="shared" si="33"/>
        <v>0</v>
      </c>
      <c r="EF30" s="50">
        <f t="shared" si="33"/>
        <v>0</v>
      </c>
      <c r="EG30" s="50">
        <f t="shared" si="33"/>
        <v>0</v>
      </c>
      <c r="EH30" s="50">
        <f t="shared" si="33"/>
        <v>0</v>
      </c>
      <c r="EI30" s="50">
        <f t="shared" si="33"/>
        <v>0</v>
      </c>
      <c r="EJ30" s="50">
        <f t="shared" si="33"/>
        <v>0</v>
      </c>
      <c r="EK30" s="50">
        <f t="shared" si="33"/>
        <v>0</v>
      </c>
      <c r="EL30" s="50">
        <f t="shared" si="33"/>
        <v>0</v>
      </c>
      <c r="EM30" s="50">
        <f t="shared" si="33"/>
        <v>0</v>
      </c>
      <c r="EN30" s="50">
        <f t="shared" si="33"/>
        <v>0</v>
      </c>
      <c r="EO30" s="50">
        <f t="shared" si="33"/>
        <v>0</v>
      </c>
      <c r="EP30" s="50">
        <f t="shared" ref="EP30:EY60" si="37">IF(OR(COUNTIFS(AL30:AU30,"W/O")&gt;0,COUNTIFS(AL30:AU30,"A")&gt;0,COUNTIFS(AL30:AU30,"")&gt;0,COUNTIF(AL30:AU30,"N/O")),0,1)</f>
        <v>0</v>
      </c>
      <c r="EQ30" s="50">
        <f t="shared" si="25"/>
        <v>0</v>
      </c>
      <c r="ER30" s="50">
        <f t="shared" si="25"/>
        <v>0</v>
      </c>
      <c r="ES30" s="50">
        <f t="shared" si="25"/>
        <v>0</v>
      </c>
      <c r="ET30" s="50">
        <f t="shared" si="25"/>
        <v>0</v>
      </c>
      <c r="EU30" s="50">
        <f t="shared" si="25"/>
        <v>0</v>
      </c>
      <c r="EV30" s="50">
        <f t="shared" si="25"/>
        <v>0</v>
      </c>
      <c r="EW30" s="50">
        <f t="shared" si="25"/>
        <v>0</v>
      </c>
      <c r="EX30" s="50">
        <f t="shared" si="25"/>
        <v>0</v>
      </c>
      <c r="EY30" s="51">
        <f t="shared" si="25"/>
        <v>0</v>
      </c>
      <c r="FA30" s="52" t="str">
        <f t="shared" si="26"/>
        <v>Non Compliance</v>
      </c>
      <c r="FB30" s="52" t="str">
        <f t="shared" si="27"/>
        <v>Compliance</v>
      </c>
      <c r="FC30" s="52" t="str">
        <f t="shared" si="28"/>
        <v>Compliance</v>
      </c>
    </row>
    <row r="31" spans="2:159" ht="20.100000000000001" customHeight="1" thickBot="1" x14ac:dyDescent="0.3">
      <c r="B31" s="53">
        <v>18</v>
      </c>
      <c r="C31" s="125">
        <v>5355</v>
      </c>
      <c r="D31" s="109" t="s">
        <v>56</v>
      </c>
      <c r="E31" s="87" t="s">
        <v>135</v>
      </c>
      <c r="F31" s="41" t="str">
        <f>IFERROR(VLOOKUP(E31,'[1]Designation with Pershift Cost'!$B$3:$C$25,2,0),"")</f>
        <v/>
      </c>
      <c r="G31" s="42" t="s">
        <v>12</v>
      </c>
      <c r="H31" s="42" t="s">
        <v>12</v>
      </c>
      <c r="I31" s="42"/>
      <c r="J31" s="42" t="s">
        <v>12</v>
      </c>
      <c r="K31" s="42" t="s">
        <v>12</v>
      </c>
      <c r="L31" s="42" t="s">
        <v>11</v>
      </c>
      <c r="M31" s="42" t="s">
        <v>11</v>
      </c>
      <c r="N31" s="42" t="s">
        <v>11</v>
      </c>
      <c r="O31" s="42"/>
      <c r="P31" s="42" t="s">
        <v>11</v>
      </c>
      <c r="Q31" s="43" t="s">
        <v>11</v>
      </c>
      <c r="R31" s="43" t="s">
        <v>11</v>
      </c>
      <c r="S31" s="43" t="s">
        <v>11</v>
      </c>
      <c r="T31" s="43" t="s">
        <v>11</v>
      </c>
      <c r="U31" s="43" t="s">
        <v>11</v>
      </c>
      <c r="V31" s="43" t="s">
        <v>11</v>
      </c>
      <c r="W31" s="43"/>
      <c r="X31" s="43" t="s">
        <v>10</v>
      </c>
      <c r="Y31" s="43" t="s">
        <v>10</v>
      </c>
      <c r="Z31" s="90" t="s">
        <v>10</v>
      </c>
      <c r="AA31" s="43" t="s">
        <v>11</v>
      </c>
      <c r="AB31" s="43" t="s">
        <v>10</v>
      </c>
      <c r="AC31" s="43"/>
      <c r="AD31" s="43" t="s">
        <v>10</v>
      </c>
      <c r="AE31" s="43" t="s">
        <v>10</v>
      </c>
      <c r="AF31" s="43" t="s">
        <v>12</v>
      </c>
      <c r="AG31" s="43" t="s">
        <v>12</v>
      </c>
      <c r="AH31" s="43" t="s">
        <v>12</v>
      </c>
      <c r="AI31" s="43" t="s">
        <v>12</v>
      </c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>
        <f t="shared" si="3"/>
        <v>6</v>
      </c>
      <c r="AX31" s="44">
        <f t="shared" si="4"/>
        <v>11</v>
      </c>
      <c r="AY31" s="44">
        <f t="shared" si="5"/>
        <v>8</v>
      </c>
      <c r="AZ31" s="44">
        <f t="shared" si="6"/>
        <v>0</v>
      </c>
      <c r="BA31" s="44">
        <f t="shared" si="7"/>
        <v>0</v>
      </c>
      <c r="BB31" s="44">
        <f t="shared" si="8"/>
        <v>0</v>
      </c>
      <c r="BC31" s="44">
        <f t="shared" si="9"/>
        <v>0</v>
      </c>
      <c r="BD31" s="44">
        <f t="shared" si="10"/>
        <v>0</v>
      </c>
      <c r="BE31" s="44">
        <f t="shared" si="11"/>
        <v>0</v>
      </c>
      <c r="BF31" s="44">
        <f t="shared" si="12"/>
        <v>0</v>
      </c>
      <c r="BG31" s="44">
        <f t="shared" si="13"/>
        <v>0</v>
      </c>
      <c r="BH31" s="44">
        <f t="shared" si="14"/>
        <v>0</v>
      </c>
      <c r="BI31" s="44">
        <f t="shared" si="15"/>
        <v>0</v>
      </c>
      <c r="BJ31" s="44">
        <f t="shared" si="16"/>
        <v>0</v>
      </c>
      <c r="BK31" s="43"/>
      <c r="BL31" s="43"/>
      <c r="BM31" s="44">
        <f t="shared" si="29"/>
        <v>0</v>
      </c>
      <c r="BN31" s="44">
        <f t="shared" si="30"/>
        <v>0</v>
      </c>
      <c r="BO31" s="45">
        <f t="shared" si="31"/>
        <v>25</v>
      </c>
      <c r="BP31" s="118">
        <f t="shared" si="17"/>
        <v>25</v>
      </c>
      <c r="BQ31" s="47">
        <f t="shared" si="18"/>
        <v>0</v>
      </c>
      <c r="BR31" s="47">
        <f t="shared" si="19"/>
        <v>0</v>
      </c>
      <c r="BS31" s="48"/>
      <c r="BU31" s="49">
        <f t="shared" si="34"/>
        <v>0</v>
      </c>
      <c r="BV31" s="50">
        <f t="shared" si="34"/>
        <v>0</v>
      </c>
      <c r="BW31" s="50">
        <f t="shared" si="34"/>
        <v>0</v>
      </c>
      <c r="BX31" s="50">
        <f t="shared" si="34"/>
        <v>0</v>
      </c>
      <c r="BY31" s="50">
        <f t="shared" si="34"/>
        <v>0</v>
      </c>
      <c r="BZ31" s="50">
        <f t="shared" si="34"/>
        <v>0</v>
      </c>
      <c r="CA31" s="50">
        <f t="shared" si="34"/>
        <v>0</v>
      </c>
      <c r="CB31" s="50">
        <f t="shared" si="34"/>
        <v>0</v>
      </c>
      <c r="CC31" s="50">
        <f t="shared" si="34"/>
        <v>0</v>
      </c>
      <c r="CD31" s="50">
        <f t="shared" si="34"/>
        <v>1</v>
      </c>
      <c r="CE31" s="50">
        <f t="shared" si="34"/>
        <v>0</v>
      </c>
      <c r="CF31" s="50">
        <f t="shared" si="34"/>
        <v>0</v>
      </c>
      <c r="CG31" s="50">
        <f t="shared" si="34"/>
        <v>0</v>
      </c>
      <c r="CH31" s="50">
        <f t="shared" si="34"/>
        <v>0</v>
      </c>
      <c r="CI31" s="50">
        <f t="shared" si="34"/>
        <v>0</v>
      </c>
      <c r="CJ31" s="50">
        <f t="shared" si="32"/>
        <v>0</v>
      </c>
      <c r="CK31" s="50">
        <f t="shared" si="32"/>
        <v>0</v>
      </c>
      <c r="CL31" s="50">
        <f t="shared" si="32"/>
        <v>0</v>
      </c>
      <c r="CM31" s="50">
        <f t="shared" si="32"/>
        <v>0</v>
      </c>
      <c r="CN31" s="50">
        <f t="shared" si="32"/>
        <v>0</v>
      </c>
      <c r="CO31" s="50">
        <f t="shared" si="32"/>
        <v>0</v>
      </c>
      <c r="CP31" s="50">
        <f t="shared" si="32"/>
        <v>0</v>
      </c>
      <c r="CQ31" s="50">
        <f t="shared" si="32"/>
        <v>0</v>
      </c>
      <c r="CR31" s="50">
        <f t="shared" si="32"/>
        <v>0</v>
      </c>
      <c r="CS31" s="50">
        <f t="shared" si="32"/>
        <v>0</v>
      </c>
      <c r="CT31" s="50">
        <f t="shared" si="32"/>
        <v>0</v>
      </c>
      <c r="CU31" s="50">
        <f t="shared" si="32"/>
        <v>0</v>
      </c>
      <c r="CV31" s="50">
        <f t="shared" si="32"/>
        <v>0</v>
      </c>
      <c r="CW31" s="50">
        <f t="shared" si="32"/>
        <v>0</v>
      </c>
      <c r="CX31" s="50">
        <f t="shared" si="32"/>
        <v>0</v>
      </c>
      <c r="CY31" s="50">
        <f t="shared" si="32"/>
        <v>0</v>
      </c>
      <c r="CZ31" s="50">
        <f t="shared" si="35"/>
        <v>0</v>
      </c>
      <c r="DA31" s="50">
        <f t="shared" si="22"/>
        <v>0</v>
      </c>
      <c r="DB31" s="50">
        <f t="shared" si="22"/>
        <v>0</v>
      </c>
      <c r="DC31" s="50">
        <f t="shared" si="22"/>
        <v>0</v>
      </c>
      <c r="DD31" s="50">
        <f t="shared" si="22"/>
        <v>0</v>
      </c>
      <c r="DE31" s="50">
        <f t="shared" si="22"/>
        <v>0</v>
      </c>
      <c r="DF31" s="50">
        <f t="shared" si="22"/>
        <v>0</v>
      </c>
      <c r="DG31" s="50">
        <f t="shared" si="22"/>
        <v>0</v>
      </c>
      <c r="DH31" s="50">
        <f t="shared" si="22"/>
        <v>0</v>
      </c>
      <c r="DI31" s="51">
        <f t="shared" si="22"/>
        <v>0</v>
      </c>
      <c r="DK31" s="49">
        <f t="shared" si="36"/>
        <v>0</v>
      </c>
      <c r="DL31" s="50">
        <f t="shared" si="36"/>
        <v>0</v>
      </c>
      <c r="DM31" s="50">
        <f t="shared" si="36"/>
        <v>0</v>
      </c>
      <c r="DN31" s="50">
        <f t="shared" si="36"/>
        <v>0</v>
      </c>
      <c r="DO31" s="50">
        <f t="shared" si="36"/>
        <v>0</v>
      </c>
      <c r="DP31" s="50">
        <f t="shared" si="36"/>
        <v>0</v>
      </c>
      <c r="DQ31" s="50">
        <f t="shared" si="36"/>
        <v>0</v>
      </c>
      <c r="DR31" s="50">
        <f t="shared" si="36"/>
        <v>0</v>
      </c>
      <c r="DS31" s="50">
        <f t="shared" si="36"/>
        <v>0</v>
      </c>
      <c r="DT31" s="50">
        <f t="shared" si="36"/>
        <v>0</v>
      </c>
      <c r="DU31" s="50">
        <f t="shared" si="36"/>
        <v>0</v>
      </c>
      <c r="DV31" s="50">
        <f t="shared" si="36"/>
        <v>0</v>
      </c>
      <c r="DW31" s="50">
        <f t="shared" si="36"/>
        <v>0</v>
      </c>
      <c r="DX31" s="50">
        <f t="shared" si="36"/>
        <v>0</v>
      </c>
      <c r="DY31" s="50">
        <f t="shared" si="36"/>
        <v>0</v>
      </c>
      <c r="DZ31" s="50">
        <f t="shared" si="33"/>
        <v>0</v>
      </c>
      <c r="EA31" s="50">
        <f t="shared" si="33"/>
        <v>0</v>
      </c>
      <c r="EB31" s="50">
        <f t="shared" si="33"/>
        <v>0</v>
      </c>
      <c r="EC31" s="50">
        <f t="shared" si="33"/>
        <v>0</v>
      </c>
      <c r="ED31" s="50">
        <f t="shared" si="33"/>
        <v>0</v>
      </c>
      <c r="EE31" s="50">
        <f t="shared" si="33"/>
        <v>0</v>
      </c>
      <c r="EF31" s="50">
        <f t="shared" si="33"/>
        <v>0</v>
      </c>
      <c r="EG31" s="50">
        <f t="shared" si="33"/>
        <v>0</v>
      </c>
      <c r="EH31" s="50">
        <f t="shared" si="33"/>
        <v>0</v>
      </c>
      <c r="EI31" s="50">
        <f t="shared" si="33"/>
        <v>0</v>
      </c>
      <c r="EJ31" s="50">
        <f t="shared" si="33"/>
        <v>0</v>
      </c>
      <c r="EK31" s="50">
        <f t="shared" si="33"/>
        <v>0</v>
      </c>
      <c r="EL31" s="50">
        <f t="shared" si="33"/>
        <v>0</v>
      </c>
      <c r="EM31" s="50">
        <f t="shared" si="33"/>
        <v>0</v>
      </c>
      <c r="EN31" s="50">
        <f t="shared" si="33"/>
        <v>0</v>
      </c>
      <c r="EO31" s="50">
        <f t="shared" si="33"/>
        <v>0</v>
      </c>
      <c r="EP31" s="50">
        <f t="shared" si="37"/>
        <v>0</v>
      </c>
      <c r="EQ31" s="50">
        <f t="shared" si="25"/>
        <v>0</v>
      </c>
      <c r="ER31" s="50">
        <f t="shared" si="25"/>
        <v>0</v>
      </c>
      <c r="ES31" s="50">
        <f t="shared" si="25"/>
        <v>0</v>
      </c>
      <c r="ET31" s="50">
        <f t="shared" si="25"/>
        <v>0</v>
      </c>
      <c r="EU31" s="50">
        <f t="shared" si="25"/>
        <v>0</v>
      </c>
      <c r="EV31" s="50">
        <f t="shared" si="25"/>
        <v>0</v>
      </c>
      <c r="EW31" s="50">
        <f t="shared" si="25"/>
        <v>0</v>
      </c>
      <c r="EX31" s="50">
        <f t="shared" si="25"/>
        <v>0</v>
      </c>
      <c r="EY31" s="51">
        <f t="shared" si="25"/>
        <v>0</v>
      </c>
      <c r="FA31" s="52" t="str">
        <f t="shared" si="26"/>
        <v>Non Compliance</v>
      </c>
      <c r="FB31" s="52" t="str">
        <f t="shared" si="27"/>
        <v>Compliance</v>
      </c>
      <c r="FC31" s="52" t="str">
        <f t="shared" si="28"/>
        <v>Compliance</v>
      </c>
    </row>
    <row r="32" spans="2:159" ht="20.100000000000001" customHeight="1" thickBot="1" x14ac:dyDescent="0.3">
      <c r="B32" s="53">
        <v>19</v>
      </c>
      <c r="C32" s="125">
        <v>5434</v>
      </c>
      <c r="D32" s="109" t="s">
        <v>57</v>
      </c>
      <c r="E32" s="87" t="s">
        <v>136</v>
      </c>
      <c r="F32" s="41" t="str">
        <f>IFERROR(VLOOKUP(E32,'[1]Designation with Pershift Cost'!$B$3:$C$25,2,0),"")</f>
        <v/>
      </c>
      <c r="G32" s="42" t="s">
        <v>10</v>
      </c>
      <c r="H32" s="42" t="s">
        <v>10</v>
      </c>
      <c r="I32" s="42" t="s">
        <v>10</v>
      </c>
      <c r="J32" s="42"/>
      <c r="K32" s="42"/>
      <c r="L32" s="42" t="s">
        <v>11</v>
      </c>
      <c r="M32" s="42" t="s">
        <v>11</v>
      </c>
      <c r="N32" s="42" t="s">
        <v>11</v>
      </c>
      <c r="O32" s="42" t="s">
        <v>11</v>
      </c>
      <c r="P32" s="42"/>
      <c r="Q32" s="43" t="s">
        <v>11</v>
      </c>
      <c r="R32" s="43" t="s">
        <v>11</v>
      </c>
      <c r="S32" s="42" t="s">
        <v>11</v>
      </c>
      <c r="T32" s="43" t="s">
        <v>11</v>
      </c>
      <c r="U32" s="43" t="s">
        <v>11</v>
      </c>
      <c r="V32" s="43" t="s">
        <v>12</v>
      </c>
      <c r="W32" s="43" t="s">
        <v>12</v>
      </c>
      <c r="X32" s="43" t="s">
        <v>12</v>
      </c>
      <c r="Y32" s="43"/>
      <c r="Z32" s="43"/>
      <c r="AA32" s="43"/>
      <c r="AB32" s="43"/>
      <c r="AC32" s="43"/>
      <c r="AD32" s="43"/>
      <c r="AE32" s="43" t="s">
        <v>12</v>
      </c>
      <c r="AF32" s="43" t="s">
        <v>11</v>
      </c>
      <c r="AG32" s="43" t="s">
        <v>11</v>
      </c>
      <c r="AH32" s="43" t="s">
        <v>11</v>
      </c>
      <c r="AI32" s="43" t="s">
        <v>11</v>
      </c>
      <c r="AJ32" s="43" t="s">
        <v>11</v>
      </c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>
        <f t="shared" si="3"/>
        <v>3</v>
      </c>
      <c r="AX32" s="44">
        <f t="shared" si="4"/>
        <v>14</v>
      </c>
      <c r="AY32" s="44">
        <f t="shared" si="5"/>
        <v>4</v>
      </c>
      <c r="AZ32" s="44">
        <f t="shared" si="6"/>
        <v>0</v>
      </c>
      <c r="BA32" s="44">
        <f t="shared" si="7"/>
        <v>0</v>
      </c>
      <c r="BB32" s="44">
        <f t="shared" si="8"/>
        <v>0</v>
      </c>
      <c r="BC32" s="44">
        <f t="shared" si="9"/>
        <v>0</v>
      </c>
      <c r="BD32" s="44">
        <f t="shared" si="10"/>
        <v>0</v>
      </c>
      <c r="BE32" s="44">
        <f t="shared" si="11"/>
        <v>0</v>
      </c>
      <c r="BF32" s="44">
        <f t="shared" si="12"/>
        <v>0</v>
      </c>
      <c r="BG32" s="44">
        <f t="shared" si="13"/>
        <v>0</v>
      </c>
      <c r="BH32" s="44">
        <f t="shared" si="14"/>
        <v>0</v>
      </c>
      <c r="BI32" s="44">
        <f t="shared" si="15"/>
        <v>0</v>
      </c>
      <c r="BJ32" s="44">
        <f t="shared" si="16"/>
        <v>0</v>
      </c>
      <c r="BK32" s="43"/>
      <c r="BL32" s="43"/>
      <c r="BM32" s="44">
        <f t="shared" si="29"/>
        <v>0</v>
      </c>
      <c r="BN32" s="44">
        <f t="shared" si="30"/>
        <v>0</v>
      </c>
      <c r="BO32" s="45">
        <f t="shared" si="31"/>
        <v>21</v>
      </c>
      <c r="BP32" s="118">
        <f t="shared" si="17"/>
        <v>21</v>
      </c>
      <c r="BQ32" s="47">
        <f t="shared" si="18"/>
        <v>0</v>
      </c>
      <c r="BR32" s="47">
        <f t="shared" si="19"/>
        <v>0</v>
      </c>
      <c r="BS32" s="48"/>
      <c r="BU32" s="49">
        <f t="shared" si="34"/>
        <v>0</v>
      </c>
      <c r="BV32" s="50">
        <f t="shared" si="34"/>
        <v>0</v>
      </c>
      <c r="BW32" s="50">
        <f t="shared" si="34"/>
        <v>0</v>
      </c>
      <c r="BX32" s="50">
        <f t="shared" si="34"/>
        <v>0</v>
      </c>
      <c r="BY32" s="50">
        <f t="shared" si="34"/>
        <v>0</v>
      </c>
      <c r="BZ32" s="50">
        <f t="shared" si="34"/>
        <v>0</v>
      </c>
      <c r="CA32" s="50">
        <f t="shared" si="34"/>
        <v>0</v>
      </c>
      <c r="CB32" s="50">
        <f t="shared" si="34"/>
        <v>0</v>
      </c>
      <c r="CC32" s="50">
        <f t="shared" si="34"/>
        <v>0</v>
      </c>
      <c r="CD32" s="50">
        <f t="shared" si="34"/>
        <v>0</v>
      </c>
      <c r="CE32" s="50">
        <f t="shared" si="34"/>
        <v>1</v>
      </c>
      <c r="CF32" s="50">
        <f t="shared" si="34"/>
        <v>1</v>
      </c>
      <c r="CG32" s="50">
        <f t="shared" si="34"/>
        <v>0</v>
      </c>
      <c r="CH32" s="50">
        <f t="shared" si="34"/>
        <v>0</v>
      </c>
      <c r="CI32" s="50">
        <f t="shared" si="34"/>
        <v>0</v>
      </c>
      <c r="CJ32" s="50">
        <f t="shared" si="32"/>
        <v>0</v>
      </c>
      <c r="CK32" s="50">
        <f t="shared" si="32"/>
        <v>0</v>
      </c>
      <c r="CL32" s="50">
        <f t="shared" si="32"/>
        <v>0</v>
      </c>
      <c r="CM32" s="50">
        <f t="shared" si="32"/>
        <v>0</v>
      </c>
      <c r="CN32" s="50">
        <f t="shared" si="32"/>
        <v>0</v>
      </c>
      <c r="CO32" s="50">
        <f t="shared" si="32"/>
        <v>0</v>
      </c>
      <c r="CP32" s="50">
        <f t="shared" si="32"/>
        <v>0</v>
      </c>
      <c r="CQ32" s="50">
        <f t="shared" si="32"/>
        <v>0</v>
      </c>
      <c r="CR32" s="50">
        <f t="shared" si="32"/>
        <v>0</v>
      </c>
      <c r="CS32" s="50">
        <f t="shared" si="32"/>
        <v>0</v>
      </c>
      <c r="CT32" s="50">
        <f t="shared" si="32"/>
        <v>0</v>
      </c>
      <c r="CU32" s="50">
        <f t="shared" si="32"/>
        <v>0</v>
      </c>
      <c r="CV32" s="50">
        <f t="shared" si="32"/>
        <v>0</v>
      </c>
      <c r="CW32" s="50">
        <f t="shared" si="32"/>
        <v>0</v>
      </c>
      <c r="CX32" s="50">
        <f t="shared" si="32"/>
        <v>0</v>
      </c>
      <c r="CY32" s="50">
        <f t="shared" si="32"/>
        <v>0</v>
      </c>
      <c r="CZ32" s="50">
        <f t="shared" si="35"/>
        <v>0</v>
      </c>
      <c r="DA32" s="50">
        <f t="shared" si="22"/>
        <v>0</v>
      </c>
      <c r="DB32" s="50">
        <f t="shared" si="22"/>
        <v>0</v>
      </c>
      <c r="DC32" s="50">
        <f t="shared" si="22"/>
        <v>0</v>
      </c>
      <c r="DD32" s="50">
        <f t="shared" si="22"/>
        <v>0</v>
      </c>
      <c r="DE32" s="50">
        <f t="shared" si="22"/>
        <v>0</v>
      </c>
      <c r="DF32" s="50">
        <f t="shared" si="22"/>
        <v>0</v>
      </c>
      <c r="DG32" s="50">
        <f t="shared" si="22"/>
        <v>0</v>
      </c>
      <c r="DH32" s="50">
        <f t="shared" si="22"/>
        <v>0</v>
      </c>
      <c r="DI32" s="51">
        <f t="shared" si="22"/>
        <v>0</v>
      </c>
      <c r="DK32" s="49">
        <f t="shared" si="36"/>
        <v>0</v>
      </c>
      <c r="DL32" s="50">
        <f t="shared" si="36"/>
        <v>0</v>
      </c>
      <c r="DM32" s="50">
        <f t="shared" si="36"/>
        <v>0</v>
      </c>
      <c r="DN32" s="50">
        <f t="shared" si="36"/>
        <v>0</v>
      </c>
      <c r="DO32" s="50">
        <f t="shared" si="36"/>
        <v>0</v>
      </c>
      <c r="DP32" s="50">
        <f t="shared" si="36"/>
        <v>0</v>
      </c>
      <c r="DQ32" s="50">
        <f t="shared" si="36"/>
        <v>0</v>
      </c>
      <c r="DR32" s="50">
        <f t="shared" si="36"/>
        <v>0</v>
      </c>
      <c r="DS32" s="50">
        <f t="shared" si="36"/>
        <v>0</v>
      </c>
      <c r="DT32" s="50">
        <f t="shared" si="36"/>
        <v>0</v>
      </c>
      <c r="DU32" s="50">
        <f t="shared" si="36"/>
        <v>0</v>
      </c>
      <c r="DV32" s="50">
        <f t="shared" si="36"/>
        <v>0</v>
      </c>
      <c r="DW32" s="50">
        <f t="shared" si="36"/>
        <v>0</v>
      </c>
      <c r="DX32" s="50">
        <f t="shared" si="36"/>
        <v>0</v>
      </c>
      <c r="DY32" s="50">
        <f t="shared" si="36"/>
        <v>0</v>
      </c>
      <c r="DZ32" s="50">
        <f t="shared" si="33"/>
        <v>0</v>
      </c>
      <c r="EA32" s="50">
        <f t="shared" si="33"/>
        <v>0</v>
      </c>
      <c r="EB32" s="50">
        <f t="shared" si="33"/>
        <v>0</v>
      </c>
      <c r="EC32" s="50">
        <f t="shared" si="33"/>
        <v>0</v>
      </c>
      <c r="ED32" s="50">
        <f t="shared" si="33"/>
        <v>0</v>
      </c>
      <c r="EE32" s="50">
        <f t="shared" si="33"/>
        <v>0</v>
      </c>
      <c r="EF32" s="50">
        <f t="shared" si="33"/>
        <v>0</v>
      </c>
      <c r="EG32" s="50">
        <f t="shared" si="33"/>
        <v>0</v>
      </c>
      <c r="EH32" s="50">
        <f t="shared" si="33"/>
        <v>0</v>
      </c>
      <c r="EI32" s="50">
        <f t="shared" si="33"/>
        <v>0</v>
      </c>
      <c r="EJ32" s="50">
        <f t="shared" si="33"/>
        <v>0</v>
      </c>
      <c r="EK32" s="50">
        <f t="shared" si="33"/>
        <v>0</v>
      </c>
      <c r="EL32" s="50">
        <f t="shared" si="33"/>
        <v>0</v>
      </c>
      <c r="EM32" s="50">
        <f t="shared" si="33"/>
        <v>0</v>
      </c>
      <c r="EN32" s="50">
        <f t="shared" si="33"/>
        <v>0</v>
      </c>
      <c r="EO32" s="50">
        <f t="shared" si="33"/>
        <v>0</v>
      </c>
      <c r="EP32" s="50">
        <f t="shared" si="37"/>
        <v>0</v>
      </c>
      <c r="EQ32" s="50">
        <f t="shared" si="25"/>
        <v>0</v>
      </c>
      <c r="ER32" s="50">
        <f t="shared" si="25"/>
        <v>0</v>
      </c>
      <c r="ES32" s="50">
        <f t="shared" si="25"/>
        <v>0</v>
      </c>
      <c r="ET32" s="50">
        <f t="shared" si="25"/>
        <v>0</v>
      </c>
      <c r="EU32" s="50">
        <f t="shared" si="25"/>
        <v>0</v>
      </c>
      <c r="EV32" s="50">
        <f t="shared" si="25"/>
        <v>0</v>
      </c>
      <c r="EW32" s="50">
        <f t="shared" si="25"/>
        <v>0</v>
      </c>
      <c r="EX32" s="50">
        <f t="shared" si="25"/>
        <v>0</v>
      </c>
      <c r="EY32" s="51">
        <f t="shared" si="25"/>
        <v>0</v>
      </c>
      <c r="FA32" s="52" t="str">
        <f t="shared" si="26"/>
        <v>Non Compliance</v>
      </c>
      <c r="FB32" s="52" t="str">
        <f t="shared" si="27"/>
        <v>Compliance</v>
      </c>
      <c r="FC32" s="52" t="str">
        <f t="shared" si="28"/>
        <v>Compliance</v>
      </c>
    </row>
    <row r="33" spans="2:159" ht="20.100000000000001" customHeight="1" thickBot="1" x14ac:dyDescent="0.3">
      <c r="B33" s="53">
        <v>20</v>
      </c>
      <c r="C33" s="125">
        <v>5295</v>
      </c>
      <c r="D33" s="109" t="s">
        <v>58</v>
      </c>
      <c r="E33" s="87" t="s">
        <v>136</v>
      </c>
      <c r="F33" s="41" t="str">
        <f>IFERROR(VLOOKUP(E33,'[1]Designation with Pershift Cost'!$B$3:$C$25,2,0),"")</f>
        <v/>
      </c>
      <c r="G33" s="42" t="s">
        <v>10</v>
      </c>
      <c r="H33" s="42"/>
      <c r="I33" s="42" t="s">
        <v>10</v>
      </c>
      <c r="J33" s="42" t="s">
        <v>10</v>
      </c>
      <c r="K33" s="42" t="s">
        <v>10</v>
      </c>
      <c r="L33" s="42" t="s">
        <v>10</v>
      </c>
      <c r="M33" s="42" t="s">
        <v>10</v>
      </c>
      <c r="N33" s="42" t="s">
        <v>10</v>
      </c>
      <c r="O33" s="42"/>
      <c r="P33" s="42" t="s">
        <v>10</v>
      </c>
      <c r="Q33" s="43" t="s">
        <v>10</v>
      </c>
      <c r="R33" s="43" t="s">
        <v>10</v>
      </c>
      <c r="S33" s="42" t="s">
        <v>10</v>
      </c>
      <c r="T33" s="43" t="s">
        <v>10</v>
      </c>
      <c r="U33" s="43" t="s">
        <v>10</v>
      </c>
      <c r="V33" s="43"/>
      <c r="W33" s="43" t="s">
        <v>10</v>
      </c>
      <c r="X33" s="43"/>
      <c r="Y33" s="43" t="s">
        <v>10</v>
      </c>
      <c r="Z33" s="90" t="s">
        <v>10</v>
      </c>
      <c r="AA33" s="43" t="s">
        <v>10</v>
      </c>
      <c r="AB33" s="43" t="s">
        <v>10</v>
      </c>
      <c r="AC33" s="43"/>
      <c r="AD33" s="43" t="s">
        <v>10</v>
      </c>
      <c r="AE33" s="43" t="s">
        <v>10</v>
      </c>
      <c r="AF33" s="43" t="s">
        <v>10</v>
      </c>
      <c r="AG33" s="43" t="s">
        <v>10</v>
      </c>
      <c r="AH33" s="43" t="s">
        <v>10</v>
      </c>
      <c r="AI33" s="43" t="s">
        <v>10</v>
      </c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>
        <f t="shared" si="3"/>
        <v>24</v>
      </c>
      <c r="AX33" s="44">
        <f t="shared" si="4"/>
        <v>0</v>
      </c>
      <c r="AY33" s="44">
        <f t="shared" si="5"/>
        <v>0</v>
      </c>
      <c r="AZ33" s="44">
        <f t="shared" si="6"/>
        <v>0</v>
      </c>
      <c r="BA33" s="44">
        <f t="shared" si="7"/>
        <v>0</v>
      </c>
      <c r="BB33" s="44">
        <f t="shared" si="8"/>
        <v>0</v>
      </c>
      <c r="BC33" s="44">
        <f t="shared" si="9"/>
        <v>0</v>
      </c>
      <c r="BD33" s="44">
        <f t="shared" si="10"/>
        <v>0</v>
      </c>
      <c r="BE33" s="44">
        <f t="shared" si="11"/>
        <v>0</v>
      </c>
      <c r="BF33" s="44">
        <f t="shared" si="12"/>
        <v>0</v>
      </c>
      <c r="BG33" s="44">
        <f t="shared" si="13"/>
        <v>0</v>
      </c>
      <c r="BH33" s="44">
        <f t="shared" si="14"/>
        <v>0</v>
      </c>
      <c r="BI33" s="44">
        <f t="shared" si="15"/>
        <v>0</v>
      </c>
      <c r="BJ33" s="44">
        <f t="shared" si="16"/>
        <v>0</v>
      </c>
      <c r="BK33" s="43"/>
      <c r="BL33" s="43"/>
      <c r="BM33" s="44">
        <f t="shared" si="29"/>
        <v>0</v>
      </c>
      <c r="BN33" s="44">
        <f t="shared" si="30"/>
        <v>0</v>
      </c>
      <c r="BO33" s="45">
        <f t="shared" si="31"/>
        <v>24</v>
      </c>
      <c r="BP33" s="135">
        <f t="shared" si="17"/>
        <v>24</v>
      </c>
      <c r="BQ33" s="47">
        <f t="shared" si="18"/>
        <v>0</v>
      </c>
      <c r="BR33" s="47">
        <f t="shared" si="19"/>
        <v>0</v>
      </c>
      <c r="BS33" s="48"/>
      <c r="BU33" s="49">
        <f t="shared" si="34"/>
        <v>0</v>
      </c>
      <c r="BV33" s="50">
        <f t="shared" si="34"/>
        <v>0</v>
      </c>
      <c r="BW33" s="50">
        <f t="shared" si="34"/>
        <v>0</v>
      </c>
      <c r="BX33" s="50">
        <f t="shared" si="34"/>
        <v>0</v>
      </c>
      <c r="BY33" s="50">
        <f t="shared" si="34"/>
        <v>0</v>
      </c>
      <c r="BZ33" s="50">
        <f t="shared" si="34"/>
        <v>0</v>
      </c>
      <c r="CA33" s="50">
        <f t="shared" si="34"/>
        <v>0</v>
      </c>
      <c r="CB33" s="50">
        <f t="shared" si="34"/>
        <v>0</v>
      </c>
      <c r="CC33" s="50">
        <f t="shared" si="34"/>
        <v>0</v>
      </c>
      <c r="CD33" s="50">
        <f t="shared" si="34"/>
        <v>0</v>
      </c>
      <c r="CE33" s="50">
        <f t="shared" si="34"/>
        <v>0</v>
      </c>
      <c r="CF33" s="50">
        <f t="shared" si="34"/>
        <v>0</v>
      </c>
      <c r="CG33" s="50">
        <f t="shared" si="34"/>
        <v>0</v>
      </c>
      <c r="CH33" s="50">
        <f t="shared" si="34"/>
        <v>0</v>
      </c>
      <c r="CI33" s="50">
        <f t="shared" si="34"/>
        <v>0</v>
      </c>
      <c r="CJ33" s="50">
        <f t="shared" si="32"/>
        <v>0</v>
      </c>
      <c r="CK33" s="50">
        <f t="shared" si="32"/>
        <v>0</v>
      </c>
      <c r="CL33" s="50">
        <f t="shared" si="32"/>
        <v>0</v>
      </c>
      <c r="CM33" s="50">
        <f t="shared" si="32"/>
        <v>0</v>
      </c>
      <c r="CN33" s="50">
        <f t="shared" si="32"/>
        <v>0</v>
      </c>
      <c r="CO33" s="50">
        <f t="shared" si="32"/>
        <v>0</v>
      </c>
      <c r="CP33" s="50">
        <f t="shared" si="32"/>
        <v>0</v>
      </c>
      <c r="CQ33" s="50">
        <f t="shared" si="32"/>
        <v>0</v>
      </c>
      <c r="CR33" s="50">
        <f t="shared" si="32"/>
        <v>0</v>
      </c>
      <c r="CS33" s="50">
        <f t="shared" si="32"/>
        <v>0</v>
      </c>
      <c r="CT33" s="50">
        <f t="shared" si="32"/>
        <v>0</v>
      </c>
      <c r="CU33" s="50">
        <f t="shared" si="32"/>
        <v>0</v>
      </c>
      <c r="CV33" s="50">
        <f t="shared" si="32"/>
        <v>0</v>
      </c>
      <c r="CW33" s="50">
        <f t="shared" si="32"/>
        <v>0</v>
      </c>
      <c r="CX33" s="50">
        <f t="shared" si="32"/>
        <v>0</v>
      </c>
      <c r="CY33" s="50">
        <f t="shared" si="32"/>
        <v>0</v>
      </c>
      <c r="CZ33" s="50">
        <f t="shared" si="35"/>
        <v>0</v>
      </c>
      <c r="DA33" s="50">
        <f t="shared" si="22"/>
        <v>0</v>
      </c>
      <c r="DB33" s="50">
        <f t="shared" si="22"/>
        <v>0</v>
      </c>
      <c r="DC33" s="50">
        <f t="shared" si="22"/>
        <v>0</v>
      </c>
      <c r="DD33" s="50">
        <f t="shared" si="22"/>
        <v>0</v>
      </c>
      <c r="DE33" s="50">
        <f t="shared" si="22"/>
        <v>0</v>
      </c>
      <c r="DF33" s="50">
        <f t="shared" si="22"/>
        <v>0</v>
      </c>
      <c r="DG33" s="50">
        <f t="shared" si="22"/>
        <v>0</v>
      </c>
      <c r="DH33" s="50">
        <f t="shared" si="22"/>
        <v>0</v>
      </c>
      <c r="DI33" s="51">
        <f t="shared" si="22"/>
        <v>0</v>
      </c>
      <c r="DK33" s="49">
        <f t="shared" si="36"/>
        <v>0</v>
      </c>
      <c r="DL33" s="50">
        <f t="shared" si="36"/>
        <v>0</v>
      </c>
      <c r="DM33" s="50">
        <f t="shared" si="36"/>
        <v>0</v>
      </c>
      <c r="DN33" s="50">
        <f t="shared" si="36"/>
        <v>0</v>
      </c>
      <c r="DO33" s="50">
        <f t="shared" si="36"/>
        <v>0</v>
      </c>
      <c r="DP33" s="50">
        <f t="shared" si="36"/>
        <v>0</v>
      </c>
      <c r="DQ33" s="50">
        <f t="shared" si="36"/>
        <v>0</v>
      </c>
      <c r="DR33" s="50">
        <f t="shared" si="36"/>
        <v>0</v>
      </c>
      <c r="DS33" s="50">
        <f t="shared" si="36"/>
        <v>0</v>
      </c>
      <c r="DT33" s="50">
        <f t="shared" si="36"/>
        <v>0</v>
      </c>
      <c r="DU33" s="50">
        <f t="shared" si="36"/>
        <v>0</v>
      </c>
      <c r="DV33" s="50">
        <f t="shared" si="36"/>
        <v>0</v>
      </c>
      <c r="DW33" s="50">
        <f t="shared" si="36"/>
        <v>0</v>
      </c>
      <c r="DX33" s="50">
        <f t="shared" si="36"/>
        <v>0</v>
      </c>
      <c r="DY33" s="50">
        <f t="shared" si="36"/>
        <v>0</v>
      </c>
      <c r="DZ33" s="50">
        <f t="shared" si="33"/>
        <v>0</v>
      </c>
      <c r="EA33" s="50">
        <f t="shared" si="33"/>
        <v>0</v>
      </c>
      <c r="EB33" s="50">
        <f t="shared" si="33"/>
        <v>0</v>
      </c>
      <c r="EC33" s="50">
        <f t="shared" si="33"/>
        <v>0</v>
      </c>
      <c r="ED33" s="50">
        <f t="shared" si="33"/>
        <v>0</v>
      </c>
      <c r="EE33" s="50">
        <f t="shared" si="33"/>
        <v>0</v>
      </c>
      <c r="EF33" s="50">
        <f t="shared" si="33"/>
        <v>0</v>
      </c>
      <c r="EG33" s="50">
        <f t="shared" si="33"/>
        <v>0</v>
      </c>
      <c r="EH33" s="50">
        <f t="shared" si="33"/>
        <v>0</v>
      </c>
      <c r="EI33" s="50">
        <f t="shared" si="33"/>
        <v>0</v>
      </c>
      <c r="EJ33" s="50">
        <f t="shared" si="33"/>
        <v>0</v>
      </c>
      <c r="EK33" s="50">
        <f t="shared" si="33"/>
        <v>0</v>
      </c>
      <c r="EL33" s="50">
        <f t="shared" si="33"/>
        <v>0</v>
      </c>
      <c r="EM33" s="50">
        <f t="shared" si="33"/>
        <v>0</v>
      </c>
      <c r="EN33" s="50">
        <f t="shared" si="33"/>
        <v>0</v>
      </c>
      <c r="EO33" s="50">
        <f t="shared" si="33"/>
        <v>0</v>
      </c>
      <c r="EP33" s="50">
        <f t="shared" si="37"/>
        <v>0</v>
      </c>
      <c r="EQ33" s="50">
        <f t="shared" si="25"/>
        <v>0</v>
      </c>
      <c r="ER33" s="50">
        <f t="shared" si="25"/>
        <v>0</v>
      </c>
      <c r="ES33" s="50">
        <f t="shared" si="25"/>
        <v>0</v>
      </c>
      <c r="ET33" s="50">
        <f t="shared" si="25"/>
        <v>0</v>
      </c>
      <c r="EU33" s="50">
        <f t="shared" si="25"/>
        <v>0</v>
      </c>
      <c r="EV33" s="50">
        <f t="shared" si="25"/>
        <v>0</v>
      </c>
      <c r="EW33" s="50">
        <f t="shared" si="25"/>
        <v>0</v>
      </c>
      <c r="EX33" s="50">
        <f t="shared" si="25"/>
        <v>0</v>
      </c>
      <c r="EY33" s="51">
        <f t="shared" si="25"/>
        <v>0</v>
      </c>
      <c r="FA33" s="52" t="str">
        <f t="shared" si="26"/>
        <v>Compliance</v>
      </c>
      <c r="FB33" s="52" t="str">
        <f t="shared" si="27"/>
        <v>Compliance</v>
      </c>
      <c r="FC33" s="52" t="str">
        <f t="shared" si="28"/>
        <v>Compliance</v>
      </c>
    </row>
    <row r="34" spans="2:159" ht="20.100000000000001" customHeight="1" thickBot="1" x14ac:dyDescent="0.3">
      <c r="B34" s="53">
        <v>21</v>
      </c>
      <c r="C34" s="125">
        <v>5320</v>
      </c>
      <c r="D34" s="109" t="s">
        <v>59</v>
      </c>
      <c r="E34" s="87" t="s">
        <v>135</v>
      </c>
      <c r="F34" s="41" t="str">
        <f>IFERROR(VLOOKUP(E34,'[1]Designation with Pershift Cost'!$B$3:$C$25,2,0),"")</f>
        <v/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3"/>
      <c r="AE34" s="42"/>
      <c r="AF34" s="42"/>
      <c r="AG34" s="42"/>
      <c r="AH34" s="42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>
        <f t="shared" si="3"/>
        <v>0</v>
      </c>
      <c r="AX34" s="44">
        <f t="shared" si="4"/>
        <v>0</v>
      </c>
      <c r="AY34" s="44">
        <f t="shared" si="5"/>
        <v>0</v>
      </c>
      <c r="AZ34" s="44">
        <f t="shared" si="6"/>
        <v>0</v>
      </c>
      <c r="BA34" s="44">
        <f t="shared" si="7"/>
        <v>0</v>
      </c>
      <c r="BB34" s="44">
        <f t="shared" si="8"/>
        <v>0</v>
      </c>
      <c r="BC34" s="44">
        <f t="shared" si="9"/>
        <v>0</v>
      </c>
      <c r="BD34" s="44">
        <f t="shared" si="10"/>
        <v>0</v>
      </c>
      <c r="BE34" s="44">
        <f t="shared" si="11"/>
        <v>0</v>
      </c>
      <c r="BF34" s="44">
        <f t="shared" si="12"/>
        <v>0</v>
      </c>
      <c r="BG34" s="44">
        <f t="shared" si="13"/>
        <v>0</v>
      </c>
      <c r="BH34" s="44">
        <f t="shared" si="14"/>
        <v>0</v>
      </c>
      <c r="BI34" s="44">
        <f t="shared" si="15"/>
        <v>0</v>
      </c>
      <c r="BJ34" s="44">
        <f t="shared" si="16"/>
        <v>0</v>
      </c>
      <c r="BK34" s="43"/>
      <c r="BL34" s="43"/>
      <c r="BM34" s="44">
        <f t="shared" si="29"/>
        <v>0</v>
      </c>
      <c r="BN34" s="44">
        <f t="shared" si="30"/>
        <v>0</v>
      </c>
      <c r="BO34" s="45">
        <f t="shared" si="31"/>
        <v>0</v>
      </c>
      <c r="BP34" s="46">
        <f t="shared" si="17"/>
        <v>0</v>
      </c>
      <c r="BQ34" s="47">
        <f t="shared" si="18"/>
        <v>0</v>
      </c>
      <c r="BR34" s="47">
        <f t="shared" si="19"/>
        <v>0</v>
      </c>
      <c r="BS34" s="48"/>
      <c r="BU34" s="49">
        <f t="shared" si="34"/>
        <v>0</v>
      </c>
      <c r="BV34" s="50">
        <f t="shared" si="34"/>
        <v>0</v>
      </c>
      <c r="BW34" s="50">
        <f t="shared" si="34"/>
        <v>0</v>
      </c>
      <c r="BX34" s="50">
        <f t="shared" si="34"/>
        <v>0</v>
      </c>
      <c r="BY34" s="50">
        <f t="shared" si="34"/>
        <v>0</v>
      </c>
      <c r="BZ34" s="50">
        <f t="shared" si="34"/>
        <v>0</v>
      </c>
      <c r="CA34" s="50">
        <f t="shared" si="34"/>
        <v>0</v>
      </c>
      <c r="CB34" s="50">
        <f t="shared" si="34"/>
        <v>0</v>
      </c>
      <c r="CC34" s="50">
        <f t="shared" si="34"/>
        <v>0</v>
      </c>
      <c r="CD34" s="50">
        <f t="shared" si="34"/>
        <v>0</v>
      </c>
      <c r="CE34" s="50">
        <f t="shared" si="34"/>
        <v>0</v>
      </c>
      <c r="CF34" s="50">
        <f t="shared" si="34"/>
        <v>0</v>
      </c>
      <c r="CG34" s="50">
        <f t="shared" si="34"/>
        <v>0</v>
      </c>
      <c r="CH34" s="50">
        <f t="shared" si="34"/>
        <v>0</v>
      </c>
      <c r="CI34" s="50">
        <f t="shared" si="34"/>
        <v>0</v>
      </c>
      <c r="CJ34" s="50">
        <f t="shared" si="32"/>
        <v>0</v>
      </c>
      <c r="CK34" s="50">
        <f t="shared" si="32"/>
        <v>0</v>
      </c>
      <c r="CL34" s="50">
        <f t="shared" si="32"/>
        <v>0</v>
      </c>
      <c r="CM34" s="50">
        <f t="shared" si="32"/>
        <v>0</v>
      </c>
      <c r="CN34" s="50">
        <f t="shared" si="32"/>
        <v>0</v>
      </c>
      <c r="CO34" s="50">
        <f t="shared" si="32"/>
        <v>0</v>
      </c>
      <c r="CP34" s="50">
        <f t="shared" si="32"/>
        <v>0</v>
      </c>
      <c r="CQ34" s="50">
        <f t="shared" si="32"/>
        <v>0</v>
      </c>
      <c r="CR34" s="50">
        <f t="shared" si="32"/>
        <v>0</v>
      </c>
      <c r="CS34" s="50">
        <f t="shared" si="32"/>
        <v>0</v>
      </c>
      <c r="CT34" s="50">
        <f t="shared" si="32"/>
        <v>0</v>
      </c>
      <c r="CU34" s="50">
        <f t="shared" si="32"/>
        <v>0</v>
      </c>
      <c r="CV34" s="50">
        <f t="shared" si="32"/>
        <v>0</v>
      </c>
      <c r="CW34" s="50">
        <f t="shared" si="32"/>
        <v>0</v>
      </c>
      <c r="CX34" s="50">
        <f t="shared" si="32"/>
        <v>0</v>
      </c>
      <c r="CY34" s="50">
        <f t="shared" si="32"/>
        <v>0</v>
      </c>
      <c r="CZ34" s="50">
        <f t="shared" si="35"/>
        <v>0</v>
      </c>
      <c r="DA34" s="50">
        <f t="shared" si="22"/>
        <v>0</v>
      </c>
      <c r="DB34" s="50">
        <f t="shared" si="22"/>
        <v>0</v>
      </c>
      <c r="DC34" s="50">
        <f t="shared" si="22"/>
        <v>0</v>
      </c>
      <c r="DD34" s="50">
        <f t="shared" si="22"/>
        <v>0</v>
      </c>
      <c r="DE34" s="50">
        <f t="shared" si="22"/>
        <v>0</v>
      </c>
      <c r="DF34" s="50">
        <f t="shared" si="22"/>
        <v>0</v>
      </c>
      <c r="DG34" s="50">
        <f t="shared" si="22"/>
        <v>0</v>
      </c>
      <c r="DH34" s="50">
        <f t="shared" si="22"/>
        <v>0</v>
      </c>
      <c r="DI34" s="51">
        <f t="shared" si="22"/>
        <v>0</v>
      </c>
      <c r="DK34" s="49">
        <f t="shared" si="36"/>
        <v>0</v>
      </c>
      <c r="DL34" s="50">
        <f t="shared" si="36"/>
        <v>0</v>
      </c>
      <c r="DM34" s="50">
        <f t="shared" si="36"/>
        <v>0</v>
      </c>
      <c r="DN34" s="50">
        <f t="shared" si="36"/>
        <v>0</v>
      </c>
      <c r="DO34" s="50">
        <f t="shared" si="36"/>
        <v>0</v>
      </c>
      <c r="DP34" s="50">
        <f t="shared" si="36"/>
        <v>0</v>
      </c>
      <c r="DQ34" s="50">
        <f t="shared" si="36"/>
        <v>0</v>
      </c>
      <c r="DR34" s="50">
        <f t="shared" si="36"/>
        <v>0</v>
      </c>
      <c r="DS34" s="50">
        <f t="shared" si="36"/>
        <v>0</v>
      </c>
      <c r="DT34" s="50">
        <f t="shared" si="36"/>
        <v>0</v>
      </c>
      <c r="DU34" s="50">
        <f t="shared" si="36"/>
        <v>0</v>
      </c>
      <c r="DV34" s="50">
        <f t="shared" si="36"/>
        <v>0</v>
      </c>
      <c r="DW34" s="50">
        <f t="shared" si="36"/>
        <v>0</v>
      </c>
      <c r="DX34" s="50">
        <f t="shared" si="36"/>
        <v>0</v>
      </c>
      <c r="DY34" s="50">
        <f t="shared" si="36"/>
        <v>0</v>
      </c>
      <c r="DZ34" s="50">
        <f t="shared" si="33"/>
        <v>0</v>
      </c>
      <c r="EA34" s="50">
        <f t="shared" si="33"/>
        <v>0</v>
      </c>
      <c r="EB34" s="50">
        <f t="shared" si="33"/>
        <v>0</v>
      </c>
      <c r="EC34" s="50">
        <f t="shared" si="33"/>
        <v>0</v>
      </c>
      <c r="ED34" s="50">
        <f t="shared" si="33"/>
        <v>0</v>
      </c>
      <c r="EE34" s="50">
        <f t="shared" si="33"/>
        <v>0</v>
      </c>
      <c r="EF34" s="50">
        <f t="shared" si="33"/>
        <v>0</v>
      </c>
      <c r="EG34" s="50">
        <f t="shared" si="33"/>
        <v>0</v>
      </c>
      <c r="EH34" s="50">
        <f t="shared" si="33"/>
        <v>0</v>
      </c>
      <c r="EI34" s="50">
        <f t="shared" si="33"/>
        <v>0</v>
      </c>
      <c r="EJ34" s="50">
        <f t="shared" si="33"/>
        <v>0</v>
      </c>
      <c r="EK34" s="50">
        <f t="shared" si="33"/>
        <v>0</v>
      </c>
      <c r="EL34" s="50">
        <f t="shared" si="33"/>
        <v>0</v>
      </c>
      <c r="EM34" s="50">
        <f t="shared" si="33"/>
        <v>0</v>
      </c>
      <c r="EN34" s="50">
        <f t="shared" si="33"/>
        <v>0</v>
      </c>
      <c r="EO34" s="50">
        <f t="shared" si="33"/>
        <v>0</v>
      </c>
      <c r="EP34" s="50">
        <f t="shared" si="37"/>
        <v>0</v>
      </c>
      <c r="EQ34" s="50">
        <f t="shared" si="25"/>
        <v>0</v>
      </c>
      <c r="ER34" s="50">
        <f t="shared" si="25"/>
        <v>0</v>
      </c>
      <c r="ES34" s="50">
        <f t="shared" si="25"/>
        <v>0</v>
      </c>
      <c r="ET34" s="50">
        <f t="shared" si="25"/>
        <v>0</v>
      </c>
      <c r="EU34" s="50">
        <f t="shared" si="25"/>
        <v>0</v>
      </c>
      <c r="EV34" s="50">
        <f t="shared" si="25"/>
        <v>0</v>
      </c>
      <c r="EW34" s="50">
        <f t="shared" si="25"/>
        <v>0</v>
      </c>
      <c r="EX34" s="50">
        <f t="shared" si="25"/>
        <v>0</v>
      </c>
      <c r="EY34" s="51">
        <f t="shared" si="25"/>
        <v>0</v>
      </c>
      <c r="FA34" s="52" t="str">
        <f t="shared" si="26"/>
        <v>Compliance</v>
      </c>
      <c r="FB34" s="52" t="str">
        <f t="shared" si="27"/>
        <v>Compliance</v>
      </c>
      <c r="FC34" s="52" t="str">
        <f t="shared" si="28"/>
        <v>Compliance</v>
      </c>
    </row>
    <row r="35" spans="2:159" ht="20.100000000000001" customHeight="1" thickBot="1" x14ac:dyDescent="0.3">
      <c r="B35" s="53">
        <v>22</v>
      </c>
      <c r="C35" s="125">
        <v>5445</v>
      </c>
      <c r="D35" s="109" t="s">
        <v>60</v>
      </c>
      <c r="E35" s="87" t="s">
        <v>135</v>
      </c>
      <c r="F35" s="41" t="str">
        <f>IFERROR(VLOOKUP(E35,'[1]Designation with Pershift Cost'!$B$3:$C$25,2,0),"")</f>
        <v/>
      </c>
      <c r="G35" s="42" t="s">
        <v>11</v>
      </c>
      <c r="H35" s="42" t="s">
        <v>11</v>
      </c>
      <c r="I35" s="42" t="s">
        <v>11</v>
      </c>
      <c r="J35" s="42"/>
      <c r="K35" s="42" t="s">
        <v>11</v>
      </c>
      <c r="L35" s="42"/>
      <c r="M35" s="42" t="s">
        <v>11</v>
      </c>
      <c r="N35" s="42" t="s">
        <v>11</v>
      </c>
      <c r="O35" s="42" t="s">
        <v>11</v>
      </c>
      <c r="P35" s="42" t="s">
        <v>11</v>
      </c>
      <c r="Q35" s="43" t="s">
        <v>11</v>
      </c>
      <c r="R35" s="43" t="s">
        <v>11</v>
      </c>
      <c r="S35" s="42"/>
      <c r="T35" s="43"/>
      <c r="U35" s="43"/>
      <c r="V35" s="43" t="s">
        <v>11</v>
      </c>
      <c r="W35" s="43" t="s">
        <v>11</v>
      </c>
      <c r="X35" s="43" t="s">
        <v>11</v>
      </c>
      <c r="Y35" s="43" t="s">
        <v>11</v>
      </c>
      <c r="Z35" s="43" t="s">
        <v>11</v>
      </c>
      <c r="AA35" s="43" t="s">
        <v>11</v>
      </c>
      <c r="AB35" s="43"/>
      <c r="AC35" s="43" t="s">
        <v>11</v>
      </c>
      <c r="AD35" s="43" t="s">
        <v>11</v>
      </c>
      <c r="AE35" s="43" t="s">
        <v>11</v>
      </c>
      <c r="AF35" s="43" t="s">
        <v>11</v>
      </c>
      <c r="AG35" s="43"/>
      <c r="AH35" s="43" t="s">
        <v>11</v>
      </c>
      <c r="AI35" s="43" t="s">
        <v>11</v>
      </c>
      <c r="AJ35" s="43" t="s">
        <v>11</v>
      </c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>
        <f t="shared" si="3"/>
        <v>0</v>
      </c>
      <c r="AX35" s="44">
        <f t="shared" si="4"/>
        <v>23</v>
      </c>
      <c r="AY35" s="44">
        <f t="shared" si="5"/>
        <v>0</v>
      </c>
      <c r="AZ35" s="44">
        <f t="shared" si="6"/>
        <v>0</v>
      </c>
      <c r="BA35" s="44">
        <f t="shared" si="7"/>
        <v>0</v>
      </c>
      <c r="BB35" s="44">
        <f t="shared" si="8"/>
        <v>0</v>
      </c>
      <c r="BC35" s="44">
        <f t="shared" si="9"/>
        <v>0</v>
      </c>
      <c r="BD35" s="44">
        <f t="shared" si="10"/>
        <v>0</v>
      </c>
      <c r="BE35" s="44">
        <f t="shared" si="11"/>
        <v>0</v>
      </c>
      <c r="BF35" s="44">
        <f t="shared" si="12"/>
        <v>0</v>
      </c>
      <c r="BG35" s="44">
        <f t="shared" si="13"/>
        <v>0</v>
      </c>
      <c r="BH35" s="44">
        <f t="shared" si="14"/>
        <v>0</v>
      </c>
      <c r="BI35" s="44">
        <f t="shared" si="15"/>
        <v>0</v>
      </c>
      <c r="BJ35" s="44">
        <f t="shared" si="16"/>
        <v>0</v>
      </c>
      <c r="BK35" s="43"/>
      <c r="BL35" s="43"/>
      <c r="BM35" s="44">
        <f t="shared" si="29"/>
        <v>0</v>
      </c>
      <c r="BN35" s="44">
        <f t="shared" si="30"/>
        <v>0</v>
      </c>
      <c r="BO35" s="45">
        <f t="shared" si="31"/>
        <v>23</v>
      </c>
      <c r="BP35" s="108">
        <f t="shared" si="17"/>
        <v>23</v>
      </c>
      <c r="BQ35" s="47">
        <f t="shared" si="18"/>
        <v>0</v>
      </c>
      <c r="BR35" s="47">
        <f t="shared" si="19"/>
        <v>0</v>
      </c>
      <c r="BS35" s="48"/>
      <c r="BU35" s="49">
        <f t="shared" si="34"/>
        <v>0</v>
      </c>
      <c r="BV35" s="50">
        <f t="shared" si="34"/>
        <v>0</v>
      </c>
      <c r="BW35" s="50">
        <f t="shared" si="34"/>
        <v>0</v>
      </c>
      <c r="BX35" s="50">
        <f t="shared" si="34"/>
        <v>0</v>
      </c>
      <c r="BY35" s="50">
        <f t="shared" si="34"/>
        <v>0</v>
      </c>
      <c r="BZ35" s="50">
        <f t="shared" si="34"/>
        <v>0</v>
      </c>
      <c r="CA35" s="50">
        <f t="shared" si="34"/>
        <v>0</v>
      </c>
      <c r="CB35" s="50">
        <f t="shared" si="34"/>
        <v>0</v>
      </c>
      <c r="CC35" s="50">
        <f t="shared" si="34"/>
        <v>0</v>
      </c>
      <c r="CD35" s="50">
        <f t="shared" si="34"/>
        <v>0</v>
      </c>
      <c r="CE35" s="50">
        <f t="shared" si="34"/>
        <v>0</v>
      </c>
      <c r="CF35" s="50">
        <f t="shared" si="34"/>
        <v>0</v>
      </c>
      <c r="CG35" s="50">
        <f t="shared" si="34"/>
        <v>0</v>
      </c>
      <c r="CH35" s="50">
        <f t="shared" si="34"/>
        <v>0</v>
      </c>
      <c r="CI35" s="50">
        <f t="shared" si="34"/>
        <v>0</v>
      </c>
      <c r="CJ35" s="50">
        <f t="shared" si="32"/>
        <v>0</v>
      </c>
      <c r="CK35" s="50">
        <f t="shared" si="32"/>
        <v>0</v>
      </c>
      <c r="CL35" s="50">
        <f t="shared" si="32"/>
        <v>0</v>
      </c>
      <c r="CM35" s="50">
        <f t="shared" si="32"/>
        <v>0</v>
      </c>
      <c r="CN35" s="50">
        <f t="shared" si="32"/>
        <v>0</v>
      </c>
      <c r="CO35" s="50">
        <f t="shared" si="32"/>
        <v>0</v>
      </c>
      <c r="CP35" s="50">
        <f t="shared" si="32"/>
        <v>0</v>
      </c>
      <c r="CQ35" s="50">
        <f t="shared" si="32"/>
        <v>0</v>
      </c>
      <c r="CR35" s="50">
        <f t="shared" si="32"/>
        <v>0</v>
      </c>
      <c r="CS35" s="50">
        <f t="shared" si="32"/>
        <v>0</v>
      </c>
      <c r="CT35" s="50">
        <f t="shared" si="32"/>
        <v>0</v>
      </c>
      <c r="CU35" s="50">
        <f t="shared" si="32"/>
        <v>0</v>
      </c>
      <c r="CV35" s="50">
        <f t="shared" si="32"/>
        <v>0</v>
      </c>
      <c r="CW35" s="50">
        <f t="shared" si="32"/>
        <v>0</v>
      </c>
      <c r="CX35" s="50">
        <f t="shared" si="32"/>
        <v>0</v>
      </c>
      <c r="CY35" s="50">
        <f t="shared" si="32"/>
        <v>0</v>
      </c>
      <c r="CZ35" s="50">
        <f t="shared" si="35"/>
        <v>0</v>
      </c>
      <c r="DA35" s="50">
        <f t="shared" si="22"/>
        <v>0</v>
      </c>
      <c r="DB35" s="50">
        <f t="shared" si="22"/>
        <v>0</v>
      </c>
      <c r="DC35" s="50">
        <f t="shared" si="22"/>
        <v>0</v>
      </c>
      <c r="DD35" s="50">
        <f t="shared" si="22"/>
        <v>0</v>
      </c>
      <c r="DE35" s="50">
        <f t="shared" si="22"/>
        <v>0</v>
      </c>
      <c r="DF35" s="50">
        <f t="shared" si="22"/>
        <v>0</v>
      </c>
      <c r="DG35" s="50">
        <f t="shared" si="22"/>
        <v>0</v>
      </c>
      <c r="DH35" s="50">
        <f t="shared" si="22"/>
        <v>0</v>
      </c>
      <c r="DI35" s="51">
        <f t="shared" si="22"/>
        <v>0</v>
      </c>
      <c r="DK35" s="49">
        <f t="shared" si="36"/>
        <v>0</v>
      </c>
      <c r="DL35" s="50">
        <f t="shared" si="36"/>
        <v>0</v>
      </c>
      <c r="DM35" s="50">
        <f t="shared" si="36"/>
        <v>0</v>
      </c>
      <c r="DN35" s="50">
        <f t="shared" si="36"/>
        <v>0</v>
      </c>
      <c r="DO35" s="50">
        <f t="shared" si="36"/>
        <v>0</v>
      </c>
      <c r="DP35" s="50">
        <f t="shared" si="36"/>
        <v>0</v>
      </c>
      <c r="DQ35" s="50">
        <f t="shared" si="36"/>
        <v>0</v>
      </c>
      <c r="DR35" s="50">
        <f t="shared" si="36"/>
        <v>0</v>
      </c>
      <c r="DS35" s="50">
        <f t="shared" si="36"/>
        <v>0</v>
      </c>
      <c r="DT35" s="50">
        <f t="shared" si="36"/>
        <v>0</v>
      </c>
      <c r="DU35" s="50">
        <f t="shared" si="36"/>
        <v>0</v>
      </c>
      <c r="DV35" s="50">
        <f t="shared" si="36"/>
        <v>0</v>
      </c>
      <c r="DW35" s="50">
        <f t="shared" si="36"/>
        <v>0</v>
      </c>
      <c r="DX35" s="50">
        <f t="shared" si="36"/>
        <v>0</v>
      </c>
      <c r="DY35" s="50">
        <f t="shared" si="36"/>
        <v>0</v>
      </c>
      <c r="DZ35" s="50">
        <f t="shared" si="33"/>
        <v>0</v>
      </c>
      <c r="EA35" s="50">
        <f t="shared" si="33"/>
        <v>0</v>
      </c>
      <c r="EB35" s="50">
        <f t="shared" si="33"/>
        <v>0</v>
      </c>
      <c r="EC35" s="50">
        <f t="shared" si="33"/>
        <v>0</v>
      </c>
      <c r="ED35" s="50">
        <f t="shared" si="33"/>
        <v>0</v>
      </c>
      <c r="EE35" s="50">
        <f t="shared" si="33"/>
        <v>0</v>
      </c>
      <c r="EF35" s="50">
        <f t="shared" si="33"/>
        <v>0</v>
      </c>
      <c r="EG35" s="50">
        <f t="shared" si="33"/>
        <v>0</v>
      </c>
      <c r="EH35" s="50">
        <f t="shared" si="33"/>
        <v>0</v>
      </c>
      <c r="EI35" s="50">
        <f t="shared" si="33"/>
        <v>0</v>
      </c>
      <c r="EJ35" s="50">
        <f t="shared" si="33"/>
        <v>0</v>
      </c>
      <c r="EK35" s="50">
        <f t="shared" si="33"/>
        <v>0</v>
      </c>
      <c r="EL35" s="50">
        <f t="shared" si="33"/>
        <v>0</v>
      </c>
      <c r="EM35" s="50">
        <f t="shared" si="33"/>
        <v>0</v>
      </c>
      <c r="EN35" s="50">
        <f t="shared" si="33"/>
        <v>0</v>
      </c>
      <c r="EO35" s="50">
        <f t="shared" si="33"/>
        <v>0</v>
      </c>
      <c r="EP35" s="50">
        <f t="shared" si="37"/>
        <v>0</v>
      </c>
      <c r="EQ35" s="50">
        <f t="shared" si="25"/>
        <v>0</v>
      </c>
      <c r="ER35" s="50">
        <f t="shared" si="25"/>
        <v>0</v>
      </c>
      <c r="ES35" s="50">
        <f t="shared" si="25"/>
        <v>0</v>
      </c>
      <c r="ET35" s="50">
        <f t="shared" si="25"/>
        <v>0</v>
      </c>
      <c r="EU35" s="50">
        <f t="shared" si="25"/>
        <v>0</v>
      </c>
      <c r="EV35" s="50">
        <f t="shared" si="25"/>
        <v>0</v>
      </c>
      <c r="EW35" s="50">
        <f t="shared" si="25"/>
        <v>0</v>
      </c>
      <c r="EX35" s="50">
        <f t="shared" si="25"/>
        <v>0</v>
      </c>
      <c r="EY35" s="51">
        <f t="shared" si="25"/>
        <v>0</v>
      </c>
      <c r="FA35" s="52" t="str">
        <f t="shared" si="26"/>
        <v>Compliance</v>
      </c>
      <c r="FB35" s="52" t="str">
        <f t="shared" si="27"/>
        <v>Compliance</v>
      </c>
      <c r="FC35" s="52" t="str">
        <f t="shared" si="28"/>
        <v>Compliance</v>
      </c>
    </row>
    <row r="36" spans="2:159" ht="20.100000000000001" customHeight="1" thickBot="1" x14ac:dyDescent="0.3">
      <c r="B36" s="53">
        <v>23</v>
      </c>
      <c r="C36" s="125">
        <v>5407</v>
      </c>
      <c r="D36" s="109" t="s">
        <v>61</v>
      </c>
      <c r="E36" s="87" t="s">
        <v>135</v>
      </c>
      <c r="F36" s="41" t="str">
        <f>IFERROR(VLOOKUP(E36,'[1]Designation with Pershift Cost'!$B$3:$C$25,2,0),"")</f>
        <v/>
      </c>
      <c r="G36" s="42" t="s">
        <v>12</v>
      </c>
      <c r="H36" s="42" t="s">
        <v>12</v>
      </c>
      <c r="I36" s="42"/>
      <c r="J36" s="42" t="s">
        <v>12</v>
      </c>
      <c r="K36" s="42" t="s">
        <v>12</v>
      </c>
      <c r="L36" s="42" t="s">
        <v>12</v>
      </c>
      <c r="M36" s="42" t="s">
        <v>12</v>
      </c>
      <c r="N36" s="42" t="s">
        <v>12</v>
      </c>
      <c r="O36" s="42" t="s">
        <v>12</v>
      </c>
      <c r="P36" s="42"/>
      <c r="Q36" s="43" t="s">
        <v>12</v>
      </c>
      <c r="R36" s="43" t="s">
        <v>12</v>
      </c>
      <c r="S36" s="43" t="s">
        <v>12</v>
      </c>
      <c r="T36" s="43" t="s">
        <v>12</v>
      </c>
      <c r="U36" s="43" t="s">
        <v>12</v>
      </c>
      <c r="V36" s="43" t="s">
        <v>12</v>
      </c>
      <c r="W36" s="43" t="s">
        <v>12</v>
      </c>
      <c r="X36" s="43"/>
      <c r="Y36" s="43" t="s">
        <v>12</v>
      </c>
      <c r="Z36" s="90" t="s">
        <v>12</v>
      </c>
      <c r="AA36" s="43" t="s">
        <v>12</v>
      </c>
      <c r="AB36" s="43" t="s">
        <v>12</v>
      </c>
      <c r="AC36" s="43" t="s">
        <v>12</v>
      </c>
      <c r="AD36" s="43" t="s">
        <v>12</v>
      </c>
      <c r="AE36" s="43"/>
      <c r="AF36" s="43" t="s">
        <v>12</v>
      </c>
      <c r="AG36" s="43" t="s">
        <v>12</v>
      </c>
      <c r="AH36" s="43" t="s">
        <v>12</v>
      </c>
      <c r="AI36" s="43" t="s">
        <v>12</v>
      </c>
      <c r="AJ36" s="43" t="s">
        <v>12</v>
      </c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>
        <f t="shared" si="3"/>
        <v>0</v>
      </c>
      <c r="AX36" s="44">
        <f t="shared" si="4"/>
        <v>0</v>
      </c>
      <c r="AY36" s="44">
        <f t="shared" si="5"/>
        <v>26</v>
      </c>
      <c r="AZ36" s="44">
        <f t="shared" si="6"/>
        <v>0</v>
      </c>
      <c r="BA36" s="44">
        <f t="shared" si="7"/>
        <v>0</v>
      </c>
      <c r="BB36" s="44">
        <f t="shared" si="8"/>
        <v>0</v>
      </c>
      <c r="BC36" s="44">
        <f t="shared" si="9"/>
        <v>0</v>
      </c>
      <c r="BD36" s="44">
        <f t="shared" si="10"/>
        <v>0</v>
      </c>
      <c r="BE36" s="44">
        <f t="shared" si="11"/>
        <v>0</v>
      </c>
      <c r="BF36" s="44">
        <f t="shared" si="12"/>
        <v>0</v>
      </c>
      <c r="BG36" s="44">
        <f t="shared" si="13"/>
        <v>0</v>
      </c>
      <c r="BH36" s="44">
        <f t="shared" si="14"/>
        <v>0</v>
      </c>
      <c r="BI36" s="44">
        <f t="shared" si="15"/>
        <v>0</v>
      </c>
      <c r="BJ36" s="44">
        <f t="shared" si="16"/>
        <v>0</v>
      </c>
      <c r="BK36" s="43"/>
      <c r="BL36" s="43"/>
      <c r="BM36" s="44">
        <f t="shared" si="29"/>
        <v>0</v>
      </c>
      <c r="BN36" s="44">
        <f t="shared" si="30"/>
        <v>0</v>
      </c>
      <c r="BO36" s="45">
        <f t="shared" si="31"/>
        <v>26</v>
      </c>
      <c r="BP36" s="118">
        <f t="shared" si="17"/>
        <v>26</v>
      </c>
      <c r="BQ36" s="47">
        <f t="shared" si="18"/>
        <v>0</v>
      </c>
      <c r="BR36" s="47">
        <f t="shared" si="19"/>
        <v>0</v>
      </c>
      <c r="BS36" s="48"/>
      <c r="BU36" s="49">
        <f t="shared" si="34"/>
        <v>0</v>
      </c>
      <c r="BV36" s="50">
        <f t="shared" si="34"/>
        <v>0</v>
      </c>
      <c r="BW36" s="50">
        <f t="shared" si="34"/>
        <v>0</v>
      </c>
      <c r="BX36" s="50">
        <f t="shared" si="34"/>
        <v>0</v>
      </c>
      <c r="BY36" s="50">
        <f t="shared" si="34"/>
        <v>0</v>
      </c>
      <c r="BZ36" s="50">
        <f t="shared" si="34"/>
        <v>0</v>
      </c>
      <c r="CA36" s="50">
        <f t="shared" si="34"/>
        <v>0</v>
      </c>
      <c r="CB36" s="50">
        <f t="shared" si="34"/>
        <v>0</v>
      </c>
      <c r="CC36" s="50">
        <f t="shared" si="34"/>
        <v>0</v>
      </c>
      <c r="CD36" s="50">
        <f t="shared" si="34"/>
        <v>0</v>
      </c>
      <c r="CE36" s="50">
        <f t="shared" si="34"/>
        <v>1</v>
      </c>
      <c r="CF36" s="50">
        <f t="shared" si="34"/>
        <v>0</v>
      </c>
      <c r="CG36" s="50">
        <f t="shared" si="34"/>
        <v>0</v>
      </c>
      <c r="CH36" s="50">
        <f t="shared" si="34"/>
        <v>0</v>
      </c>
      <c r="CI36" s="50">
        <f t="shared" si="34"/>
        <v>0</v>
      </c>
      <c r="CJ36" s="50">
        <f t="shared" si="32"/>
        <v>0</v>
      </c>
      <c r="CK36" s="50">
        <f t="shared" si="32"/>
        <v>0</v>
      </c>
      <c r="CL36" s="50">
        <f t="shared" si="32"/>
        <v>0</v>
      </c>
      <c r="CM36" s="50">
        <f t="shared" si="32"/>
        <v>0</v>
      </c>
      <c r="CN36" s="50">
        <f t="shared" si="32"/>
        <v>0</v>
      </c>
      <c r="CO36" s="50">
        <f t="shared" si="32"/>
        <v>0</v>
      </c>
      <c r="CP36" s="50">
        <f t="shared" si="32"/>
        <v>0</v>
      </c>
      <c r="CQ36" s="50">
        <f t="shared" si="32"/>
        <v>0</v>
      </c>
      <c r="CR36" s="50">
        <f t="shared" si="32"/>
        <v>0</v>
      </c>
      <c r="CS36" s="50">
        <f t="shared" si="32"/>
        <v>0</v>
      </c>
      <c r="CT36" s="50">
        <f t="shared" si="32"/>
        <v>0</v>
      </c>
      <c r="CU36" s="50">
        <f t="shared" si="32"/>
        <v>0</v>
      </c>
      <c r="CV36" s="50">
        <f t="shared" si="32"/>
        <v>0</v>
      </c>
      <c r="CW36" s="50">
        <f t="shared" si="32"/>
        <v>0</v>
      </c>
      <c r="CX36" s="50">
        <f t="shared" si="32"/>
        <v>0</v>
      </c>
      <c r="CY36" s="50">
        <f t="shared" si="32"/>
        <v>0</v>
      </c>
      <c r="CZ36" s="50">
        <f t="shared" si="35"/>
        <v>0</v>
      </c>
      <c r="DA36" s="50">
        <f t="shared" si="22"/>
        <v>0</v>
      </c>
      <c r="DB36" s="50">
        <f t="shared" si="22"/>
        <v>0</v>
      </c>
      <c r="DC36" s="50">
        <f t="shared" si="22"/>
        <v>0</v>
      </c>
      <c r="DD36" s="50">
        <f t="shared" si="22"/>
        <v>0</v>
      </c>
      <c r="DE36" s="50">
        <f t="shared" si="22"/>
        <v>0</v>
      </c>
      <c r="DF36" s="50">
        <f t="shared" si="22"/>
        <v>0</v>
      </c>
      <c r="DG36" s="50">
        <f t="shared" si="22"/>
        <v>0</v>
      </c>
      <c r="DH36" s="50">
        <f t="shared" si="22"/>
        <v>0</v>
      </c>
      <c r="DI36" s="51">
        <f t="shared" si="22"/>
        <v>0</v>
      </c>
      <c r="DK36" s="49">
        <f t="shared" si="36"/>
        <v>0</v>
      </c>
      <c r="DL36" s="50">
        <f t="shared" si="36"/>
        <v>0</v>
      </c>
      <c r="DM36" s="50">
        <f t="shared" si="36"/>
        <v>0</v>
      </c>
      <c r="DN36" s="50">
        <f t="shared" si="36"/>
        <v>0</v>
      </c>
      <c r="DO36" s="50">
        <f t="shared" si="36"/>
        <v>0</v>
      </c>
      <c r="DP36" s="50">
        <f t="shared" si="36"/>
        <v>0</v>
      </c>
      <c r="DQ36" s="50">
        <f t="shared" si="36"/>
        <v>0</v>
      </c>
      <c r="DR36" s="50">
        <f t="shared" si="36"/>
        <v>0</v>
      </c>
      <c r="DS36" s="50">
        <f t="shared" si="36"/>
        <v>0</v>
      </c>
      <c r="DT36" s="50">
        <f t="shared" si="36"/>
        <v>0</v>
      </c>
      <c r="DU36" s="50">
        <f t="shared" si="36"/>
        <v>0</v>
      </c>
      <c r="DV36" s="50">
        <f t="shared" si="36"/>
        <v>0</v>
      </c>
      <c r="DW36" s="50">
        <f t="shared" si="36"/>
        <v>0</v>
      </c>
      <c r="DX36" s="50">
        <f t="shared" si="36"/>
        <v>0</v>
      </c>
      <c r="DY36" s="50">
        <f t="shared" si="36"/>
        <v>0</v>
      </c>
      <c r="DZ36" s="50">
        <f t="shared" si="33"/>
        <v>0</v>
      </c>
      <c r="EA36" s="50">
        <f t="shared" si="33"/>
        <v>0</v>
      </c>
      <c r="EB36" s="50">
        <f t="shared" si="33"/>
        <v>0</v>
      </c>
      <c r="EC36" s="50">
        <f t="shared" si="33"/>
        <v>0</v>
      </c>
      <c r="ED36" s="50">
        <f t="shared" si="33"/>
        <v>0</v>
      </c>
      <c r="EE36" s="50">
        <f t="shared" si="33"/>
        <v>0</v>
      </c>
      <c r="EF36" s="50">
        <f t="shared" si="33"/>
        <v>0</v>
      </c>
      <c r="EG36" s="50">
        <f t="shared" si="33"/>
        <v>0</v>
      </c>
      <c r="EH36" s="50">
        <f t="shared" si="33"/>
        <v>0</v>
      </c>
      <c r="EI36" s="50">
        <f t="shared" si="33"/>
        <v>0</v>
      </c>
      <c r="EJ36" s="50">
        <f t="shared" si="33"/>
        <v>0</v>
      </c>
      <c r="EK36" s="50">
        <f t="shared" si="33"/>
        <v>0</v>
      </c>
      <c r="EL36" s="50">
        <f t="shared" si="33"/>
        <v>0</v>
      </c>
      <c r="EM36" s="50">
        <f t="shared" si="33"/>
        <v>0</v>
      </c>
      <c r="EN36" s="50">
        <f t="shared" si="33"/>
        <v>0</v>
      </c>
      <c r="EO36" s="50">
        <f t="shared" si="33"/>
        <v>0</v>
      </c>
      <c r="EP36" s="50">
        <f t="shared" si="37"/>
        <v>0</v>
      </c>
      <c r="EQ36" s="50">
        <f t="shared" si="25"/>
        <v>0</v>
      </c>
      <c r="ER36" s="50">
        <f t="shared" si="25"/>
        <v>0</v>
      </c>
      <c r="ES36" s="50">
        <f t="shared" si="25"/>
        <v>0</v>
      </c>
      <c r="ET36" s="50">
        <f t="shared" si="25"/>
        <v>0</v>
      </c>
      <c r="EU36" s="50">
        <f t="shared" si="25"/>
        <v>0</v>
      </c>
      <c r="EV36" s="50">
        <f t="shared" si="25"/>
        <v>0</v>
      </c>
      <c r="EW36" s="50">
        <f t="shared" si="25"/>
        <v>0</v>
      </c>
      <c r="EX36" s="50">
        <f t="shared" si="25"/>
        <v>0</v>
      </c>
      <c r="EY36" s="51">
        <f t="shared" si="25"/>
        <v>0</v>
      </c>
      <c r="FA36" s="52" t="str">
        <f t="shared" si="26"/>
        <v>Non Compliance</v>
      </c>
      <c r="FB36" s="52" t="str">
        <f t="shared" si="27"/>
        <v>Compliance</v>
      </c>
      <c r="FC36" s="52" t="str">
        <f t="shared" si="28"/>
        <v>Compliance</v>
      </c>
    </row>
    <row r="37" spans="2:159" ht="20.100000000000001" customHeight="1" thickBot="1" x14ac:dyDescent="0.3">
      <c r="B37" s="53">
        <v>24</v>
      </c>
      <c r="C37" s="125">
        <v>5311</v>
      </c>
      <c r="D37" s="109" t="s">
        <v>62</v>
      </c>
      <c r="E37" s="87" t="s">
        <v>135</v>
      </c>
      <c r="F37" s="41" t="str">
        <f>IFERROR(VLOOKUP(E37,'[1]Designation with Pershift Cost'!$B$3:$C$25,2,0),"")</f>
        <v/>
      </c>
      <c r="G37" s="42" t="s">
        <v>10</v>
      </c>
      <c r="H37" s="42" t="s">
        <v>10</v>
      </c>
      <c r="I37" s="42"/>
      <c r="J37" s="42" t="s">
        <v>10</v>
      </c>
      <c r="K37" s="42" t="s">
        <v>10</v>
      </c>
      <c r="L37" s="42" t="s">
        <v>11</v>
      </c>
      <c r="M37" s="42" t="s">
        <v>11</v>
      </c>
      <c r="N37" s="42"/>
      <c r="O37" s="42" t="s">
        <v>11</v>
      </c>
      <c r="P37" s="42"/>
      <c r="Q37" s="43" t="s">
        <v>11</v>
      </c>
      <c r="R37" s="43" t="s">
        <v>11</v>
      </c>
      <c r="S37" s="43" t="s">
        <v>11</v>
      </c>
      <c r="T37" s="43" t="s">
        <v>11</v>
      </c>
      <c r="U37" s="43" t="s">
        <v>11</v>
      </c>
      <c r="V37" s="43" t="s">
        <v>11</v>
      </c>
      <c r="W37" s="43" t="s">
        <v>11</v>
      </c>
      <c r="X37" s="43"/>
      <c r="Y37" s="43" t="s">
        <v>11</v>
      </c>
      <c r="Z37" s="43" t="s">
        <v>11</v>
      </c>
      <c r="AA37" s="43" t="s">
        <v>11</v>
      </c>
      <c r="AB37" s="43" t="s">
        <v>11</v>
      </c>
      <c r="AC37" s="43" t="s">
        <v>11</v>
      </c>
      <c r="AD37" s="43" t="s">
        <v>11</v>
      </c>
      <c r="AE37" s="43"/>
      <c r="AF37" s="43" t="s">
        <v>10</v>
      </c>
      <c r="AG37" s="43" t="s">
        <v>10</v>
      </c>
      <c r="AH37" s="43" t="s">
        <v>10</v>
      </c>
      <c r="AI37" s="43" t="s">
        <v>10</v>
      </c>
      <c r="AJ37" s="43" t="s">
        <v>10</v>
      </c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4">
        <f t="shared" si="3"/>
        <v>9</v>
      </c>
      <c r="AX37" s="44">
        <f t="shared" si="4"/>
        <v>16</v>
      </c>
      <c r="AY37" s="44">
        <f t="shared" si="5"/>
        <v>0</v>
      </c>
      <c r="AZ37" s="44">
        <f t="shared" si="6"/>
        <v>0</v>
      </c>
      <c r="BA37" s="44">
        <f t="shared" si="7"/>
        <v>0</v>
      </c>
      <c r="BB37" s="44">
        <f t="shared" si="8"/>
        <v>0</v>
      </c>
      <c r="BC37" s="44">
        <f t="shared" si="9"/>
        <v>0</v>
      </c>
      <c r="BD37" s="44">
        <f t="shared" si="10"/>
        <v>0</v>
      </c>
      <c r="BE37" s="44">
        <f t="shared" si="11"/>
        <v>0</v>
      </c>
      <c r="BF37" s="44">
        <f t="shared" si="12"/>
        <v>0</v>
      </c>
      <c r="BG37" s="44">
        <f t="shared" si="13"/>
        <v>0</v>
      </c>
      <c r="BH37" s="44">
        <f t="shared" si="14"/>
        <v>0</v>
      </c>
      <c r="BI37" s="44">
        <f t="shared" si="15"/>
        <v>0</v>
      </c>
      <c r="BJ37" s="44">
        <f t="shared" si="16"/>
        <v>0</v>
      </c>
      <c r="BK37" s="43"/>
      <c r="BL37" s="43"/>
      <c r="BM37" s="44">
        <f t="shared" si="29"/>
        <v>0</v>
      </c>
      <c r="BN37" s="44">
        <f t="shared" si="30"/>
        <v>0</v>
      </c>
      <c r="BO37" s="45">
        <f t="shared" si="31"/>
        <v>25</v>
      </c>
      <c r="BP37" s="118">
        <f t="shared" si="17"/>
        <v>25</v>
      </c>
      <c r="BQ37" s="47">
        <f t="shared" si="18"/>
        <v>0</v>
      </c>
      <c r="BR37" s="47">
        <f t="shared" si="19"/>
        <v>0</v>
      </c>
      <c r="BS37" s="48"/>
      <c r="BU37" s="49">
        <f t="shared" si="34"/>
        <v>0</v>
      </c>
      <c r="BV37" s="50">
        <f t="shared" si="34"/>
        <v>0</v>
      </c>
      <c r="BW37" s="50">
        <f t="shared" si="34"/>
        <v>0</v>
      </c>
      <c r="BX37" s="50">
        <f t="shared" si="34"/>
        <v>0</v>
      </c>
      <c r="BY37" s="50">
        <f t="shared" si="34"/>
        <v>0</v>
      </c>
      <c r="BZ37" s="50">
        <f t="shared" si="34"/>
        <v>0</v>
      </c>
      <c r="CA37" s="50">
        <f t="shared" si="34"/>
        <v>0</v>
      </c>
      <c r="CB37" s="50">
        <f t="shared" si="34"/>
        <v>0</v>
      </c>
      <c r="CC37" s="50">
        <f t="shared" si="34"/>
        <v>0</v>
      </c>
      <c r="CD37" s="50">
        <f t="shared" si="34"/>
        <v>0</v>
      </c>
      <c r="CE37" s="50">
        <f t="shared" si="34"/>
        <v>1</v>
      </c>
      <c r="CF37" s="50">
        <f t="shared" si="34"/>
        <v>0</v>
      </c>
      <c r="CG37" s="50">
        <f t="shared" si="34"/>
        <v>0</v>
      </c>
      <c r="CH37" s="50">
        <f t="shared" si="34"/>
        <v>0</v>
      </c>
      <c r="CI37" s="50">
        <f t="shared" si="34"/>
        <v>0</v>
      </c>
      <c r="CJ37" s="50">
        <f t="shared" si="32"/>
        <v>0</v>
      </c>
      <c r="CK37" s="50">
        <f t="shared" si="32"/>
        <v>0</v>
      </c>
      <c r="CL37" s="50">
        <f t="shared" si="32"/>
        <v>0</v>
      </c>
      <c r="CM37" s="50">
        <f t="shared" si="32"/>
        <v>0</v>
      </c>
      <c r="CN37" s="50">
        <f t="shared" si="32"/>
        <v>0</v>
      </c>
      <c r="CO37" s="50">
        <f t="shared" si="32"/>
        <v>0</v>
      </c>
      <c r="CP37" s="50">
        <f t="shared" si="32"/>
        <v>0</v>
      </c>
      <c r="CQ37" s="50">
        <f t="shared" si="32"/>
        <v>0</v>
      </c>
      <c r="CR37" s="50">
        <f t="shared" si="32"/>
        <v>0</v>
      </c>
      <c r="CS37" s="50">
        <f t="shared" si="32"/>
        <v>0</v>
      </c>
      <c r="CT37" s="50">
        <f t="shared" si="32"/>
        <v>0</v>
      </c>
      <c r="CU37" s="50">
        <f t="shared" si="32"/>
        <v>0</v>
      </c>
      <c r="CV37" s="50">
        <f t="shared" si="32"/>
        <v>0</v>
      </c>
      <c r="CW37" s="50">
        <f t="shared" si="32"/>
        <v>0</v>
      </c>
      <c r="CX37" s="50">
        <f t="shared" si="32"/>
        <v>0</v>
      </c>
      <c r="CY37" s="50">
        <f t="shared" si="32"/>
        <v>0</v>
      </c>
      <c r="CZ37" s="50">
        <f t="shared" si="35"/>
        <v>0</v>
      </c>
      <c r="DA37" s="50">
        <f t="shared" si="22"/>
        <v>0</v>
      </c>
      <c r="DB37" s="50">
        <f t="shared" si="22"/>
        <v>0</v>
      </c>
      <c r="DC37" s="50">
        <f t="shared" si="22"/>
        <v>0</v>
      </c>
      <c r="DD37" s="50">
        <f t="shared" si="22"/>
        <v>0</v>
      </c>
      <c r="DE37" s="50">
        <f t="shared" si="22"/>
        <v>0</v>
      </c>
      <c r="DF37" s="50">
        <f t="shared" si="22"/>
        <v>0</v>
      </c>
      <c r="DG37" s="50">
        <f t="shared" si="22"/>
        <v>0</v>
      </c>
      <c r="DH37" s="50">
        <f t="shared" si="22"/>
        <v>0</v>
      </c>
      <c r="DI37" s="51">
        <f t="shared" si="22"/>
        <v>0</v>
      </c>
      <c r="DK37" s="49">
        <f t="shared" si="36"/>
        <v>0</v>
      </c>
      <c r="DL37" s="50">
        <f t="shared" si="36"/>
        <v>0</v>
      </c>
      <c r="DM37" s="50">
        <f t="shared" si="36"/>
        <v>0</v>
      </c>
      <c r="DN37" s="50">
        <f t="shared" si="36"/>
        <v>0</v>
      </c>
      <c r="DO37" s="50">
        <f t="shared" si="36"/>
        <v>0</v>
      </c>
      <c r="DP37" s="50">
        <f t="shared" si="36"/>
        <v>0</v>
      </c>
      <c r="DQ37" s="50">
        <f t="shared" si="36"/>
        <v>0</v>
      </c>
      <c r="DR37" s="50">
        <f t="shared" si="36"/>
        <v>0</v>
      </c>
      <c r="DS37" s="50">
        <f t="shared" si="36"/>
        <v>0</v>
      </c>
      <c r="DT37" s="50">
        <f t="shared" si="36"/>
        <v>0</v>
      </c>
      <c r="DU37" s="50">
        <f t="shared" si="36"/>
        <v>0</v>
      </c>
      <c r="DV37" s="50">
        <f t="shared" si="36"/>
        <v>0</v>
      </c>
      <c r="DW37" s="50">
        <f t="shared" si="36"/>
        <v>0</v>
      </c>
      <c r="DX37" s="50">
        <f t="shared" si="36"/>
        <v>0</v>
      </c>
      <c r="DY37" s="50">
        <f t="shared" si="36"/>
        <v>0</v>
      </c>
      <c r="DZ37" s="50">
        <f t="shared" si="33"/>
        <v>0</v>
      </c>
      <c r="EA37" s="50">
        <f t="shared" si="33"/>
        <v>0</v>
      </c>
      <c r="EB37" s="50">
        <f t="shared" si="33"/>
        <v>0</v>
      </c>
      <c r="EC37" s="50">
        <f t="shared" si="33"/>
        <v>0</v>
      </c>
      <c r="ED37" s="50">
        <f t="shared" si="33"/>
        <v>0</v>
      </c>
      <c r="EE37" s="50">
        <f t="shared" si="33"/>
        <v>0</v>
      </c>
      <c r="EF37" s="50">
        <f t="shared" si="33"/>
        <v>0</v>
      </c>
      <c r="EG37" s="50">
        <f t="shared" si="33"/>
        <v>0</v>
      </c>
      <c r="EH37" s="50">
        <f t="shared" si="33"/>
        <v>0</v>
      </c>
      <c r="EI37" s="50">
        <f t="shared" si="33"/>
        <v>0</v>
      </c>
      <c r="EJ37" s="50">
        <f t="shared" si="33"/>
        <v>0</v>
      </c>
      <c r="EK37" s="50">
        <f t="shared" si="33"/>
        <v>0</v>
      </c>
      <c r="EL37" s="50">
        <f t="shared" si="33"/>
        <v>0</v>
      </c>
      <c r="EM37" s="50">
        <f t="shared" si="33"/>
        <v>0</v>
      </c>
      <c r="EN37" s="50">
        <f t="shared" si="33"/>
        <v>0</v>
      </c>
      <c r="EO37" s="50">
        <f t="shared" si="33"/>
        <v>0</v>
      </c>
      <c r="EP37" s="50">
        <f t="shared" si="37"/>
        <v>0</v>
      </c>
      <c r="EQ37" s="50">
        <f t="shared" si="25"/>
        <v>0</v>
      </c>
      <c r="ER37" s="50">
        <f t="shared" si="25"/>
        <v>0</v>
      </c>
      <c r="ES37" s="50">
        <f t="shared" si="25"/>
        <v>0</v>
      </c>
      <c r="ET37" s="50">
        <f t="shared" si="25"/>
        <v>0</v>
      </c>
      <c r="EU37" s="50">
        <f t="shared" si="25"/>
        <v>0</v>
      </c>
      <c r="EV37" s="50">
        <f t="shared" si="25"/>
        <v>0</v>
      </c>
      <c r="EW37" s="50">
        <f t="shared" si="25"/>
        <v>0</v>
      </c>
      <c r="EX37" s="50">
        <f t="shared" si="25"/>
        <v>0</v>
      </c>
      <c r="EY37" s="51">
        <f t="shared" si="25"/>
        <v>0</v>
      </c>
      <c r="FA37" s="52" t="str">
        <f t="shared" si="26"/>
        <v>Non Compliance</v>
      </c>
      <c r="FB37" s="52" t="str">
        <f t="shared" si="27"/>
        <v>Compliance</v>
      </c>
      <c r="FC37" s="52" t="str">
        <f t="shared" si="28"/>
        <v>Compliance</v>
      </c>
    </row>
    <row r="38" spans="2:159" ht="20.100000000000001" customHeight="1" thickBot="1" x14ac:dyDescent="0.3">
      <c r="B38" s="53">
        <v>25</v>
      </c>
      <c r="C38" s="125">
        <v>5273</v>
      </c>
      <c r="D38" s="109" t="s">
        <v>63</v>
      </c>
      <c r="E38" s="87" t="s">
        <v>135</v>
      </c>
      <c r="F38" s="41" t="str">
        <f>IFERROR(VLOOKUP(E38,'[1]Designation with Pershift Cost'!$B$3:$C$25,2,0),"")</f>
        <v/>
      </c>
      <c r="G38" s="42" t="s">
        <v>10</v>
      </c>
      <c r="H38" s="42" t="s">
        <v>10</v>
      </c>
      <c r="I38" s="42" t="s">
        <v>10</v>
      </c>
      <c r="J38" s="42" t="s">
        <v>10</v>
      </c>
      <c r="K38" s="42" t="s">
        <v>10</v>
      </c>
      <c r="L38" s="42"/>
      <c r="M38" s="42" t="s">
        <v>12</v>
      </c>
      <c r="N38" s="42" t="s">
        <v>12</v>
      </c>
      <c r="O38" s="42" t="s">
        <v>12</v>
      </c>
      <c r="P38" s="42" t="s">
        <v>12</v>
      </c>
      <c r="Q38" s="43"/>
      <c r="R38" s="43" t="s">
        <v>12</v>
      </c>
      <c r="S38" s="43"/>
      <c r="T38" s="43" t="s">
        <v>12</v>
      </c>
      <c r="U38" s="43" t="s">
        <v>12</v>
      </c>
      <c r="V38" s="43" t="s">
        <v>12</v>
      </c>
      <c r="W38" s="43" t="s">
        <v>12</v>
      </c>
      <c r="X38" s="43" t="s">
        <v>12</v>
      </c>
      <c r="Y38" s="43"/>
      <c r="Z38" s="90" t="s">
        <v>12</v>
      </c>
      <c r="AA38" s="43" t="s">
        <v>12</v>
      </c>
      <c r="AB38" s="43" t="s">
        <v>12</v>
      </c>
      <c r="AC38" s="43" t="s">
        <v>12</v>
      </c>
      <c r="AD38" s="43" t="s">
        <v>12</v>
      </c>
      <c r="AE38" s="43" t="s">
        <v>12</v>
      </c>
      <c r="AF38" s="43" t="s">
        <v>12</v>
      </c>
      <c r="AG38" s="43"/>
      <c r="AH38" s="43" t="s">
        <v>12</v>
      </c>
      <c r="AI38" s="43" t="s">
        <v>12</v>
      </c>
      <c r="AJ38" s="43" t="s">
        <v>12</v>
      </c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4">
        <f t="shared" si="3"/>
        <v>5</v>
      </c>
      <c r="AX38" s="44">
        <f t="shared" si="4"/>
        <v>0</v>
      </c>
      <c r="AY38" s="44">
        <f t="shared" si="5"/>
        <v>20</v>
      </c>
      <c r="AZ38" s="44">
        <f t="shared" si="6"/>
        <v>0</v>
      </c>
      <c r="BA38" s="44">
        <f t="shared" si="7"/>
        <v>0</v>
      </c>
      <c r="BB38" s="44">
        <f t="shared" si="8"/>
        <v>0</v>
      </c>
      <c r="BC38" s="44">
        <f t="shared" si="9"/>
        <v>0</v>
      </c>
      <c r="BD38" s="44">
        <f t="shared" si="10"/>
        <v>0</v>
      </c>
      <c r="BE38" s="44">
        <f t="shared" si="11"/>
        <v>0</v>
      </c>
      <c r="BF38" s="44">
        <f t="shared" si="12"/>
        <v>0</v>
      </c>
      <c r="BG38" s="44">
        <f t="shared" si="13"/>
        <v>0</v>
      </c>
      <c r="BH38" s="44">
        <f t="shared" si="14"/>
        <v>0</v>
      </c>
      <c r="BI38" s="44">
        <f t="shared" si="15"/>
        <v>0</v>
      </c>
      <c r="BJ38" s="44">
        <f t="shared" si="16"/>
        <v>0</v>
      </c>
      <c r="BK38" s="43"/>
      <c r="BL38" s="43"/>
      <c r="BM38" s="44">
        <f t="shared" si="29"/>
        <v>0</v>
      </c>
      <c r="BN38" s="44">
        <f t="shared" si="30"/>
        <v>0</v>
      </c>
      <c r="BO38" s="45">
        <f t="shared" si="31"/>
        <v>25</v>
      </c>
      <c r="BP38" s="118">
        <f t="shared" si="17"/>
        <v>25</v>
      </c>
      <c r="BQ38" s="47">
        <f t="shared" si="18"/>
        <v>0</v>
      </c>
      <c r="BR38" s="47">
        <f t="shared" si="19"/>
        <v>0</v>
      </c>
      <c r="BS38" s="48"/>
      <c r="BU38" s="49">
        <f t="shared" si="34"/>
        <v>0</v>
      </c>
      <c r="BV38" s="50">
        <f t="shared" si="34"/>
        <v>0</v>
      </c>
      <c r="BW38" s="50">
        <f t="shared" si="34"/>
        <v>0</v>
      </c>
      <c r="BX38" s="50">
        <f t="shared" si="34"/>
        <v>0</v>
      </c>
      <c r="BY38" s="50">
        <f t="shared" si="34"/>
        <v>0</v>
      </c>
      <c r="BZ38" s="50">
        <f t="shared" si="34"/>
        <v>0</v>
      </c>
      <c r="CA38" s="50">
        <f t="shared" si="34"/>
        <v>0</v>
      </c>
      <c r="CB38" s="50">
        <f t="shared" si="34"/>
        <v>0</v>
      </c>
      <c r="CC38" s="50">
        <f t="shared" si="34"/>
        <v>0</v>
      </c>
      <c r="CD38" s="50">
        <f t="shared" si="34"/>
        <v>0</v>
      </c>
      <c r="CE38" s="50">
        <f t="shared" si="34"/>
        <v>0</v>
      </c>
      <c r="CF38" s="50">
        <f t="shared" si="34"/>
        <v>0</v>
      </c>
      <c r="CG38" s="50">
        <f t="shared" si="34"/>
        <v>0</v>
      </c>
      <c r="CH38" s="50">
        <f t="shared" si="34"/>
        <v>0</v>
      </c>
      <c r="CI38" s="50">
        <f t="shared" si="34"/>
        <v>0</v>
      </c>
      <c r="CJ38" s="50">
        <f t="shared" si="32"/>
        <v>0</v>
      </c>
      <c r="CK38" s="50">
        <f t="shared" si="32"/>
        <v>0</v>
      </c>
      <c r="CL38" s="50">
        <f t="shared" si="32"/>
        <v>0</v>
      </c>
      <c r="CM38" s="50">
        <f t="shared" si="32"/>
        <v>0</v>
      </c>
      <c r="CN38" s="50">
        <f t="shared" si="32"/>
        <v>1</v>
      </c>
      <c r="CO38" s="50">
        <f t="shared" si="32"/>
        <v>0</v>
      </c>
      <c r="CP38" s="50">
        <f t="shared" si="32"/>
        <v>0</v>
      </c>
      <c r="CQ38" s="50">
        <f t="shared" si="32"/>
        <v>0</v>
      </c>
      <c r="CR38" s="50">
        <f t="shared" si="32"/>
        <v>0</v>
      </c>
      <c r="CS38" s="50">
        <f t="shared" si="32"/>
        <v>0</v>
      </c>
      <c r="CT38" s="50">
        <f t="shared" si="32"/>
        <v>0</v>
      </c>
      <c r="CU38" s="50">
        <f t="shared" si="32"/>
        <v>0</v>
      </c>
      <c r="CV38" s="50">
        <f t="shared" si="32"/>
        <v>0</v>
      </c>
      <c r="CW38" s="50">
        <f t="shared" si="32"/>
        <v>0</v>
      </c>
      <c r="CX38" s="50">
        <f t="shared" si="32"/>
        <v>0</v>
      </c>
      <c r="CY38" s="50">
        <f t="shared" si="32"/>
        <v>0</v>
      </c>
      <c r="CZ38" s="50">
        <f t="shared" si="35"/>
        <v>0</v>
      </c>
      <c r="DA38" s="50">
        <f t="shared" si="22"/>
        <v>0</v>
      </c>
      <c r="DB38" s="50">
        <f t="shared" si="22"/>
        <v>0</v>
      </c>
      <c r="DC38" s="50">
        <f t="shared" si="22"/>
        <v>0</v>
      </c>
      <c r="DD38" s="50">
        <f t="shared" si="22"/>
        <v>0</v>
      </c>
      <c r="DE38" s="50">
        <f t="shared" si="22"/>
        <v>0</v>
      </c>
      <c r="DF38" s="50">
        <f t="shared" si="22"/>
        <v>0</v>
      </c>
      <c r="DG38" s="50">
        <f t="shared" si="22"/>
        <v>0</v>
      </c>
      <c r="DH38" s="50">
        <f t="shared" si="22"/>
        <v>0</v>
      </c>
      <c r="DI38" s="51">
        <f t="shared" si="22"/>
        <v>0</v>
      </c>
      <c r="DK38" s="49">
        <f t="shared" si="36"/>
        <v>0</v>
      </c>
      <c r="DL38" s="50">
        <f t="shared" si="36"/>
        <v>0</v>
      </c>
      <c r="DM38" s="50">
        <f t="shared" si="36"/>
        <v>0</v>
      </c>
      <c r="DN38" s="50">
        <f t="shared" si="36"/>
        <v>0</v>
      </c>
      <c r="DO38" s="50">
        <f t="shared" si="36"/>
        <v>0</v>
      </c>
      <c r="DP38" s="50">
        <f t="shared" si="36"/>
        <v>0</v>
      </c>
      <c r="DQ38" s="50">
        <f t="shared" si="36"/>
        <v>0</v>
      </c>
      <c r="DR38" s="50">
        <f t="shared" si="36"/>
        <v>0</v>
      </c>
      <c r="DS38" s="50">
        <f t="shared" si="36"/>
        <v>0</v>
      </c>
      <c r="DT38" s="50">
        <f t="shared" si="36"/>
        <v>0</v>
      </c>
      <c r="DU38" s="50">
        <f t="shared" si="36"/>
        <v>0</v>
      </c>
      <c r="DV38" s="50">
        <f t="shared" si="36"/>
        <v>0</v>
      </c>
      <c r="DW38" s="50">
        <f t="shared" si="36"/>
        <v>0</v>
      </c>
      <c r="DX38" s="50">
        <f t="shared" si="36"/>
        <v>0</v>
      </c>
      <c r="DY38" s="50">
        <f t="shared" si="36"/>
        <v>0</v>
      </c>
      <c r="DZ38" s="50">
        <f t="shared" si="33"/>
        <v>0</v>
      </c>
      <c r="EA38" s="50">
        <f t="shared" si="33"/>
        <v>0</v>
      </c>
      <c r="EB38" s="50">
        <f t="shared" si="33"/>
        <v>0</v>
      </c>
      <c r="EC38" s="50">
        <f t="shared" si="33"/>
        <v>0</v>
      </c>
      <c r="ED38" s="50">
        <f t="shared" si="33"/>
        <v>0</v>
      </c>
      <c r="EE38" s="50">
        <f t="shared" si="33"/>
        <v>0</v>
      </c>
      <c r="EF38" s="50">
        <f t="shared" si="33"/>
        <v>0</v>
      </c>
      <c r="EG38" s="50">
        <f t="shared" si="33"/>
        <v>0</v>
      </c>
      <c r="EH38" s="50">
        <f t="shared" si="33"/>
        <v>0</v>
      </c>
      <c r="EI38" s="50">
        <f t="shared" si="33"/>
        <v>0</v>
      </c>
      <c r="EJ38" s="50">
        <f t="shared" si="33"/>
        <v>0</v>
      </c>
      <c r="EK38" s="50">
        <f t="shared" si="33"/>
        <v>0</v>
      </c>
      <c r="EL38" s="50">
        <f t="shared" si="33"/>
        <v>0</v>
      </c>
      <c r="EM38" s="50">
        <f t="shared" si="33"/>
        <v>0</v>
      </c>
      <c r="EN38" s="50">
        <f t="shared" si="33"/>
        <v>0</v>
      </c>
      <c r="EO38" s="50">
        <f t="shared" si="33"/>
        <v>0</v>
      </c>
      <c r="EP38" s="50">
        <f t="shared" si="37"/>
        <v>0</v>
      </c>
      <c r="EQ38" s="50">
        <f t="shared" si="25"/>
        <v>0</v>
      </c>
      <c r="ER38" s="50">
        <f t="shared" si="25"/>
        <v>0</v>
      </c>
      <c r="ES38" s="50">
        <f t="shared" si="25"/>
        <v>0</v>
      </c>
      <c r="ET38" s="50">
        <f t="shared" si="25"/>
        <v>0</v>
      </c>
      <c r="EU38" s="50">
        <f t="shared" si="25"/>
        <v>0</v>
      </c>
      <c r="EV38" s="50">
        <f t="shared" si="25"/>
        <v>0</v>
      </c>
      <c r="EW38" s="50">
        <f t="shared" si="25"/>
        <v>0</v>
      </c>
      <c r="EX38" s="50">
        <f t="shared" si="25"/>
        <v>0</v>
      </c>
      <c r="EY38" s="51">
        <f t="shared" si="25"/>
        <v>0</v>
      </c>
      <c r="FA38" s="52" t="str">
        <f t="shared" si="26"/>
        <v>Non Compliance</v>
      </c>
      <c r="FB38" s="52" t="str">
        <f t="shared" si="27"/>
        <v>Compliance</v>
      </c>
      <c r="FC38" s="52" t="str">
        <f t="shared" si="28"/>
        <v>Compliance</v>
      </c>
    </row>
    <row r="39" spans="2:159" ht="20.100000000000001" customHeight="1" thickBot="1" x14ac:dyDescent="0.3">
      <c r="B39" s="53">
        <v>26</v>
      </c>
      <c r="C39" s="125">
        <v>5304</v>
      </c>
      <c r="D39" s="109" t="s">
        <v>64</v>
      </c>
      <c r="E39" s="87" t="s">
        <v>136</v>
      </c>
      <c r="F39" s="41" t="str">
        <f>IFERROR(VLOOKUP(E39,'[1]Designation with Pershift Cost'!$B$3:$C$25,2,0),"")</f>
        <v/>
      </c>
      <c r="G39" s="42" t="s">
        <v>11</v>
      </c>
      <c r="H39" s="42" t="s">
        <v>11</v>
      </c>
      <c r="I39" s="42" t="s">
        <v>11</v>
      </c>
      <c r="J39" s="42" t="s">
        <v>11</v>
      </c>
      <c r="K39" s="42"/>
      <c r="L39" s="42" t="s">
        <v>10</v>
      </c>
      <c r="M39" s="42" t="s">
        <v>10</v>
      </c>
      <c r="N39" s="42" t="s">
        <v>10</v>
      </c>
      <c r="O39" s="42" t="s">
        <v>10</v>
      </c>
      <c r="P39" s="42" t="s">
        <v>10</v>
      </c>
      <c r="Q39" s="43" t="s">
        <v>10</v>
      </c>
      <c r="R39" s="43"/>
      <c r="S39" s="43" t="s">
        <v>10</v>
      </c>
      <c r="T39" s="43" t="s">
        <v>10</v>
      </c>
      <c r="U39" s="43"/>
      <c r="V39" s="43" t="s">
        <v>12</v>
      </c>
      <c r="W39" s="43" t="s">
        <v>12</v>
      </c>
      <c r="X39" s="43" t="s">
        <v>12</v>
      </c>
      <c r="Y39" s="43"/>
      <c r="Z39" s="90" t="s">
        <v>12</v>
      </c>
      <c r="AA39" s="43" t="s">
        <v>12</v>
      </c>
      <c r="AB39" s="43" t="s">
        <v>12</v>
      </c>
      <c r="AC39" s="43" t="s">
        <v>12</v>
      </c>
      <c r="AD39" s="43" t="s">
        <v>12</v>
      </c>
      <c r="AE39" s="43" t="s">
        <v>12</v>
      </c>
      <c r="AF39" s="43" t="s">
        <v>11</v>
      </c>
      <c r="AG39" s="43"/>
      <c r="AH39" s="43" t="s">
        <v>11</v>
      </c>
      <c r="AI39" s="43" t="s">
        <v>11</v>
      </c>
      <c r="AJ39" s="43" t="s">
        <v>11</v>
      </c>
      <c r="AK39" s="42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4">
        <f t="shared" si="3"/>
        <v>8</v>
      </c>
      <c r="AX39" s="44">
        <f t="shared" si="4"/>
        <v>8</v>
      </c>
      <c r="AY39" s="44">
        <f t="shared" si="5"/>
        <v>9</v>
      </c>
      <c r="AZ39" s="44">
        <f t="shared" si="6"/>
        <v>0</v>
      </c>
      <c r="BA39" s="44">
        <f t="shared" si="7"/>
        <v>0</v>
      </c>
      <c r="BB39" s="44">
        <f t="shared" si="8"/>
        <v>0</v>
      </c>
      <c r="BC39" s="44">
        <f t="shared" si="9"/>
        <v>0</v>
      </c>
      <c r="BD39" s="44">
        <f t="shared" si="10"/>
        <v>0</v>
      </c>
      <c r="BE39" s="44">
        <f t="shared" si="11"/>
        <v>0</v>
      </c>
      <c r="BF39" s="44">
        <f t="shared" si="12"/>
        <v>0</v>
      </c>
      <c r="BG39" s="44">
        <f t="shared" si="13"/>
        <v>0</v>
      </c>
      <c r="BH39" s="44">
        <f t="shared" si="14"/>
        <v>0</v>
      </c>
      <c r="BI39" s="44">
        <f t="shared" si="15"/>
        <v>0</v>
      </c>
      <c r="BJ39" s="44">
        <f t="shared" si="16"/>
        <v>0</v>
      </c>
      <c r="BK39" s="43"/>
      <c r="BL39" s="43"/>
      <c r="BM39" s="44">
        <f t="shared" si="29"/>
        <v>0</v>
      </c>
      <c r="BN39" s="44">
        <f t="shared" si="30"/>
        <v>0</v>
      </c>
      <c r="BO39" s="45">
        <f t="shared" si="31"/>
        <v>25</v>
      </c>
      <c r="BP39" s="118">
        <f t="shared" si="17"/>
        <v>25</v>
      </c>
      <c r="BQ39" s="47">
        <f t="shared" si="18"/>
        <v>0</v>
      </c>
      <c r="BR39" s="47">
        <f t="shared" si="19"/>
        <v>0</v>
      </c>
      <c r="BS39" s="48"/>
      <c r="BU39" s="49">
        <f t="shared" si="34"/>
        <v>0</v>
      </c>
      <c r="BV39" s="50">
        <f t="shared" si="34"/>
        <v>0</v>
      </c>
      <c r="BW39" s="50">
        <f t="shared" si="34"/>
        <v>0</v>
      </c>
      <c r="BX39" s="50">
        <f t="shared" si="34"/>
        <v>0</v>
      </c>
      <c r="BY39" s="50">
        <f t="shared" si="34"/>
        <v>0</v>
      </c>
      <c r="BZ39" s="50">
        <f t="shared" si="34"/>
        <v>0</v>
      </c>
      <c r="CA39" s="50">
        <f t="shared" si="34"/>
        <v>0</v>
      </c>
      <c r="CB39" s="50">
        <f t="shared" si="34"/>
        <v>0</v>
      </c>
      <c r="CC39" s="50">
        <f t="shared" si="34"/>
        <v>0</v>
      </c>
      <c r="CD39" s="50">
        <f t="shared" si="34"/>
        <v>0</v>
      </c>
      <c r="CE39" s="50">
        <f t="shared" si="34"/>
        <v>0</v>
      </c>
      <c r="CF39" s="50">
        <f t="shared" si="34"/>
        <v>0</v>
      </c>
      <c r="CG39" s="50">
        <f t="shared" si="34"/>
        <v>0</v>
      </c>
      <c r="CH39" s="50">
        <f t="shared" si="34"/>
        <v>0</v>
      </c>
      <c r="CI39" s="50">
        <f t="shared" si="34"/>
        <v>0</v>
      </c>
      <c r="CJ39" s="50">
        <f t="shared" si="32"/>
        <v>0</v>
      </c>
      <c r="CK39" s="50">
        <f t="shared" si="32"/>
        <v>0</v>
      </c>
      <c r="CL39" s="50">
        <f t="shared" si="32"/>
        <v>0</v>
      </c>
      <c r="CM39" s="50">
        <f t="shared" si="32"/>
        <v>0</v>
      </c>
      <c r="CN39" s="50">
        <f t="shared" si="32"/>
        <v>1</v>
      </c>
      <c r="CO39" s="50">
        <f t="shared" si="32"/>
        <v>0</v>
      </c>
      <c r="CP39" s="50">
        <f t="shared" si="32"/>
        <v>0</v>
      </c>
      <c r="CQ39" s="50">
        <f t="shared" si="32"/>
        <v>0</v>
      </c>
      <c r="CR39" s="50">
        <f t="shared" si="32"/>
        <v>0</v>
      </c>
      <c r="CS39" s="50">
        <f t="shared" si="32"/>
        <v>0</v>
      </c>
      <c r="CT39" s="50">
        <f t="shared" si="32"/>
        <v>0</v>
      </c>
      <c r="CU39" s="50">
        <f t="shared" si="32"/>
        <v>0</v>
      </c>
      <c r="CV39" s="50">
        <f t="shared" si="32"/>
        <v>0</v>
      </c>
      <c r="CW39" s="50">
        <f t="shared" si="32"/>
        <v>0</v>
      </c>
      <c r="CX39" s="50">
        <f t="shared" si="32"/>
        <v>0</v>
      </c>
      <c r="CY39" s="50">
        <f t="shared" si="32"/>
        <v>0</v>
      </c>
      <c r="CZ39" s="50">
        <f t="shared" si="35"/>
        <v>0</v>
      </c>
      <c r="DA39" s="50">
        <f t="shared" si="22"/>
        <v>0</v>
      </c>
      <c r="DB39" s="50">
        <f t="shared" si="22"/>
        <v>0</v>
      </c>
      <c r="DC39" s="50">
        <f t="shared" si="22"/>
        <v>0</v>
      </c>
      <c r="DD39" s="50">
        <f t="shared" si="22"/>
        <v>0</v>
      </c>
      <c r="DE39" s="50">
        <f t="shared" si="22"/>
        <v>0</v>
      </c>
      <c r="DF39" s="50">
        <f t="shared" si="22"/>
        <v>0</v>
      </c>
      <c r="DG39" s="50">
        <f t="shared" si="22"/>
        <v>0</v>
      </c>
      <c r="DH39" s="50">
        <f t="shared" si="22"/>
        <v>0</v>
      </c>
      <c r="DI39" s="51">
        <f t="shared" si="22"/>
        <v>0</v>
      </c>
      <c r="DK39" s="49">
        <f t="shared" si="36"/>
        <v>0</v>
      </c>
      <c r="DL39" s="50">
        <f t="shared" si="36"/>
        <v>0</v>
      </c>
      <c r="DM39" s="50">
        <f t="shared" si="36"/>
        <v>0</v>
      </c>
      <c r="DN39" s="50">
        <f t="shared" si="36"/>
        <v>0</v>
      </c>
      <c r="DO39" s="50">
        <f t="shared" si="36"/>
        <v>0</v>
      </c>
      <c r="DP39" s="50">
        <f t="shared" si="36"/>
        <v>0</v>
      </c>
      <c r="DQ39" s="50">
        <f t="shared" si="36"/>
        <v>0</v>
      </c>
      <c r="DR39" s="50">
        <f t="shared" si="36"/>
        <v>0</v>
      </c>
      <c r="DS39" s="50">
        <f t="shared" si="36"/>
        <v>0</v>
      </c>
      <c r="DT39" s="50">
        <f t="shared" si="36"/>
        <v>0</v>
      </c>
      <c r="DU39" s="50">
        <f t="shared" si="36"/>
        <v>0</v>
      </c>
      <c r="DV39" s="50">
        <f t="shared" si="36"/>
        <v>0</v>
      </c>
      <c r="DW39" s="50">
        <f t="shared" si="36"/>
        <v>0</v>
      </c>
      <c r="DX39" s="50">
        <f t="shared" si="36"/>
        <v>0</v>
      </c>
      <c r="DY39" s="50">
        <f t="shared" si="36"/>
        <v>0</v>
      </c>
      <c r="DZ39" s="50">
        <f t="shared" si="33"/>
        <v>0</v>
      </c>
      <c r="EA39" s="50">
        <f t="shared" si="33"/>
        <v>0</v>
      </c>
      <c r="EB39" s="50">
        <f t="shared" si="33"/>
        <v>0</v>
      </c>
      <c r="EC39" s="50">
        <f t="shared" si="33"/>
        <v>0</v>
      </c>
      <c r="ED39" s="50">
        <f t="shared" si="33"/>
        <v>0</v>
      </c>
      <c r="EE39" s="50">
        <f t="shared" si="33"/>
        <v>0</v>
      </c>
      <c r="EF39" s="50">
        <f t="shared" si="33"/>
        <v>0</v>
      </c>
      <c r="EG39" s="50">
        <f t="shared" si="33"/>
        <v>0</v>
      </c>
      <c r="EH39" s="50">
        <f t="shared" si="33"/>
        <v>0</v>
      </c>
      <c r="EI39" s="50">
        <f t="shared" si="33"/>
        <v>0</v>
      </c>
      <c r="EJ39" s="50">
        <f t="shared" si="33"/>
        <v>0</v>
      </c>
      <c r="EK39" s="50">
        <f t="shared" si="33"/>
        <v>0</v>
      </c>
      <c r="EL39" s="50">
        <f t="shared" si="33"/>
        <v>0</v>
      </c>
      <c r="EM39" s="50">
        <f t="shared" si="33"/>
        <v>0</v>
      </c>
      <c r="EN39" s="50">
        <f t="shared" si="33"/>
        <v>0</v>
      </c>
      <c r="EO39" s="50">
        <f t="shared" si="33"/>
        <v>0</v>
      </c>
      <c r="EP39" s="50">
        <f t="shared" si="37"/>
        <v>0</v>
      </c>
      <c r="EQ39" s="50">
        <f t="shared" si="25"/>
        <v>0</v>
      </c>
      <c r="ER39" s="50">
        <f t="shared" si="25"/>
        <v>0</v>
      </c>
      <c r="ES39" s="50">
        <f t="shared" si="25"/>
        <v>0</v>
      </c>
      <c r="ET39" s="50">
        <f t="shared" si="25"/>
        <v>0</v>
      </c>
      <c r="EU39" s="50">
        <f t="shared" si="25"/>
        <v>0</v>
      </c>
      <c r="EV39" s="50">
        <f t="shared" si="25"/>
        <v>0</v>
      </c>
      <c r="EW39" s="50">
        <f t="shared" si="25"/>
        <v>0</v>
      </c>
      <c r="EX39" s="50">
        <f t="shared" si="25"/>
        <v>0</v>
      </c>
      <c r="EY39" s="51">
        <f t="shared" si="25"/>
        <v>0</v>
      </c>
      <c r="FA39" s="52" t="str">
        <f t="shared" si="26"/>
        <v>Non Compliance</v>
      </c>
      <c r="FB39" s="52" t="str">
        <f t="shared" si="27"/>
        <v>Compliance</v>
      </c>
      <c r="FC39" s="52" t="str">
        <f t="shared" si="28"/>
        <v>Compliance</v>
      </c>
    </row>
    <row r="40" spans="2:159" ht="20.100000000000001" customHeight="1" thickBot="1" x14ac:dyDescent="0.3">
      <c r="B40" s="53">
        <v>27</v>
      </c>
      <c r="C40" s="125">
        <v>5346</v>
      </c>
      <c r="D40" s="109" t="s">
        <v>65</v>
      </c>
      <c r="E40" s="87" t="s">
        <v>135</v>
      </c>
      <c r="F40" s="41" t="str">
        <f>IFERROR(VLOOKUP(E40,'[1]Designation with Pershift Cost'!$B$3:$C$25,2,0),"")</f>
        <v/>
      </c>
      <c r="G40" s="42" t="s">
        <v>10</v>
      </c>
      <c r="H40" s="42" t="s">
        <v>10</v>
      </c>
      <c r="I40" s="42" t="s">
        <v>10</v>
      </c>
      <c r="J40" s="42"/>
      <c r="K40" s="42" t="s">
        <v>10</v>
      </c>
      <c r="L40" s="42" t="s">
        <v>12</v>
      </c>
      <c r="M40" s="42" t="s">
        <v>12</v>
      </c>
      <c r="N40" s="42" t="s">
        <v>12</v>
      </c>
      <c r="O40" s="42" t="s">
        <v>12</v>
      </c>
      <c r="P40" s="42" t="s">
        <v>12</v>
      </c>
      <c r="Q40" s="43"/>
      <c r="R40" s="43"/>
      <c r="S40" s="43"/>
      <c r="T40" s="43"/>
      <c r="U40" s="43"/>
      <c r="V40" s="43"/>
      <c r="W40" s="43"/>
      <c r="X40" s="43" t="s">
        <v>11</v>
      </c>
      <c r="Y40" s="43" t="s">
        <v>11</v>
      </c>
      <c r="Z40" s="43" t="s">
        <v>11</v>
      </c>
      <c r="AA40" s="43" t="s">
        <v>11</v>
      </c>
      <c r="AB40" s="43" t="s">
        <v>11</v>
      </c>
      <c r="AC40" s="43" t="s">
        <v>11</v>
      </c>
      <c r="AD40" s="43" t="s">
        <v>11</v>
      </c>
      <c r="AE40" s="43"/>
      <c r="AF40" s="43"/>
      <c r="AG40" s="43" t="s">
        <v>11</v>
      </c>
      <c r="AH40" s="43" t="s">
        <v>11</v>
      </c>
      <c r="AI40" s="43" t="s">
        <v>11</v>
      </c>
      <c r="AJ40" s="43" t="s">
        <v>11</v>
      </c>
      <c r="AK40" s="42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4">
        <f t="shared" si="3"/>
        <v>4</v>
      </c>
      <c r="AX40" s="44">
        <f t="shared" si="4"/>
        <v>11</v>
      </c>
      <c r="AY40" s="44">
        <f t="shared" si="5"/>
        <v>5</v>
      </c>
      <c r="AZ40" s="44">
        <f t="shared" si="6"/>
        <v>0</v>
      </c>
      <c r="BA40" s="44">
        <f t="shared" si="7"/>
        <v>0</v>
      </c>
      <c r="BB40" s="44">
        <f t="shared" si="8"/>
        <v>0</v>
      </c>
      <c r="BC40" s="44">
        <f t="shared" si="9"/>
        <v>0</v>
      </c>
      <c r="BD40" s="44">
        <f t="shared" si="10"/>
        <v>0</v>
      </c>
      <c r="BE40" s="44">
        <f t="shared" si="11"/>
        <v>0</v>
      </c>
      <c r="BF40" s="44">
        <f t="shared" si="12"/>
        <v>0</v>
      </c>
      <c r="BG40" s="44">
        <f t="shared" si="13"/>
        <v>0</v>
      </c>
      <c r="BH40" s="44">
        <f t="shared" si="14"/>
        <v>0</v>
      </c>
      <c r="BI40" s="44">
        <f t="shared" si="15"/>
        <v>0</v>
      </c>
      <c r="BJ40" s="44">
        <f t="shared" si="16"/>
        <v>0</v>
      </c>
      <c r="BK40" s="43"/>
      <c r="BL40" s="43"/>
      <c r="BM40" s="44">
        <f t="shared" si="29"/>
        <v>0</v>
      </c>
      <c r="BN40" s="44">
        <f t="shared" si="30"/>
        <v>0</v>
      </c>
      <c r="BO40" s="45">
        <f t="shared" si="31"/>
        <v>20</v>
      </c>
      <c r="BP40" s="108">
        <f t="shared" si="17"/>
        <v>20</v>
      </c>
      <c r="BQ40" s="47">
        <f t="shared" si="18"/>
        <v>0</v>
      </c>
      <c r="BR40" s="47">
        <f t="shared" si="19"/>
        <v>0</v>
      </c>
      <c r="BS40" s="48"/>
      <c r="BU40" s="49">
        <f t="shared" si="34"/>
        <v>0</v>
      </c>
      <c r="BV40" s="50">
        <f t="shared" si="34"/>
        <v>0</v>
      </c>
      <c r="BW40" s="50">
        <f t="shared" si="34"/>
        <v>0</v>
      </c>
      <c r="BX40" s="50">
        <f t="shared" si="34"/>
        <v>0</v>
      </c>
      <c r="BY40" s="50">
        <f t="shared" si="34"/>
        <v>0</v>
      </c>
      <c r="BZ40" s="50">
        <f t="shared" si="34"/>
        <v>0</v>
      </c>
      <c r="CA40" s="50">
        <f t="shared" si="34"/>
        <v>0</v>
      </c>
      <c r="CB40" s="50">
        <f t="shared" si="34"/>
        <v>0</v>
      </c>
      <c r="CC40" s="50">
        <f t="shared" si="34"/>
        <v>0</v>
      </c>
      <c r="CD40" s="50">
        <f t="shared" si="34"/>
        <v>0</v>
      </c>
      <c r="CE40" s="50">
        <f t="shared" si="34"/>
        <v>0</v>
      </c>
      <c r="CF40" s="50">
        <f t="shared" si="34"/>
        <v>0</v>
      </c>
      <c r="CG40" s="50">
        <f t="shared" si="34"/>
        <v>0</v>
      </c>
      <c r="CH40" s="50">
        <f t="shared" si="34"/>
        <v>0</v>
      </c>
      <c r="CI40" s="50">
        <f t="shared" si="34"/>
        <v>0</v>
      </c>
      <c r="CJ40" s="50">
        <f t="shared" si="32"/>
        <v>0</v>
      </c>
      <c r="CK40" s="50">
        <f t="shared" si="32"/>
        <v>0</v>
      </c>
      <c r="CL40" s="50">
        <f t="shared" si="32"/>
        <v>1</v>
      </c>
      <c r="CM40" s="50">
        <f t="shared" si="32"/>
        <v>0</v>
      </c>
      <c r="CN40" s="50">
        <f t="shared" si="32"/>
        <v>0</v>
      </c>
      <c r="CO40" s="50">
        <f t="shared" si="32"/>
        <v>0</v>
      </c>
      <c r="CP40" s="50">
        <f t="shared" si="32"/>
        <v>0</v>
      </c>
      <c r="CQ40" s="50">
        <f t="shared" si="32"/>
        <v>0</v>
      </c>
      <c r="CR40" s="50">
        <f t="shared" si="32"/>
        <v>0</v>
      </c>
      <c r="CS40" s="50">
        <f t="shared" si="32"/>
        <v>0</v>
      </c>
      <c r="CT40" s="50">
        <f t="shared" si="32"/>
        <v>0</v>
      </c>
      <c r="CU40" s="50">
        <f t="shared" si="32"/>
        <v>0</v>
      </c>
      <c r="CV40" s="50">
        <f t="shared" si="32"/>
        <v>0</v>
      </c>
      <c r="CW40" s="50">
        <f t="shared" si="32"/>
        <v>0</v>
      </c>
      <c r="CX40" s="50">
        <f t="shared" si="32"/>
        <v>0</v>
      </c>
      <c r="CY40" s="50">
        <f t="shared" si="32"/>
        <v>0</v>
      </c>
      <c r="CZ40" s="50">
        <f t="shared" si="35"/>
        <v>0</v>
      </c>
      <c r="DA40" s="50">
        <f t="shared" si="35"/>
        <v>0</v>
      </c>
      <c r="DB40" s="50">
        <f t="shared" si="35"/>
        <v>0</v>
      </c>
      <c r="DC40" s="50">
        <f t="shared" si="35"/>
        <v>0</v>
      </c>
      <c r="DD40" s="50">
        <f t="shared" si="35"/>
        <v>0</v>
      </c>
      <c r="DE40" s="50">
        <f t="shared" si="35"/>
        <v>0</v>
      </c>
      <c r="DF40" s="50">
        <f t="shared" si="35"/>
        <v>0</v>
      </c>
      <c r="DG40" s="50">
        <f t="shared" si="35"/>
        <v>0</v>
      </c>
      <c r="DH40" s="50">
        <f t="shared" si="35"/>
        <v>0</v>
      </c>
      <c r="DI40" s="51">
        <f t="shared" si="35"/>
        <v>0</v>
      </c>
      <c r="DK40" s="49">
        <f t="shared" si="36"/>
        <v>0</v>
      </c>
      <c r="DL40" s="50">
        <f t="shared" si="36"/>
        <v>0</v>
      </c>
      <c r="DM40" s="50">
        <f t="shared" si="36"/>
        <v>0</v>
      </c>
      <c r="DN40" s="50">
        <f t="shared" si="36"/>
        <v>0</v>
      </c>
      <c r="DO40" s="50">
        <f t="shared" si="36"/>
        <v>0</v>
      </c>
      <c r="DP40" s="50">
        <f t="shared" si="36"/>
        <v>0</v>
      </c>
      <c r="DQ40" s="50">
        <f t="shared" si="36"/>
        <v>0</v>
      </c>
      <c r="DR40" s="50">
        <f t="shared" si="36"/>
        <v>0</v>
      </c>
      <c r="DS40" s="50">
        <f t="shared" si="36"/>
        <v>0</v>
      </c>
      <c r="DT40" s="50">
        <f t="shared" si="36"/>
        <v>0</v>
      </c>
      <c r="DU40" s="50">
        <f t="shared" si="36"/>
        <v>0</v>
      </c>
      <c r="DV40" s="50">
        <f t="shared" si="36"/>
        <v>0</v>
      </c>
      <c r="DW40" s="50">
        <f t="shared" si="36"/>
        <v>0</v>
      </c>
      <c r="DX40" s="50">
        <f t="shared" si="36"/>
        <v>0</v>
      </c>
      <c r="DY40" s="50">
        <f t="shared" si="36"/>
        <v>0</v>
      </c>
      <c r="DZ40" s="50">
        <f t="shared" si="33"/>
        <v>0</v>
      </c>
      <c r="EA40" s="50">
        <f t="shared" si="33"/>
        <v>0</v>
      </c>
      <c r="EB40" s="50">
        <f t="shared" si="33"/>
        <v>0</v>
      </c>
      <c r="EC40" s="50">
        <f t="shared" si="33"/>
        <v>0</v>
      </c>
      <c r="ED40" s="50">
        <f t="shared" si="33"/>
        <v>0</v>
      </c>
      <c r="EE40" s="50">
        <f t="shared" si="33"/>
        <v>0</v>
      </c>
      <c r="EF40" s="50">
        <f t="shared" si="33"/>
        <v>0</v>
      </c>
      <c r="EG40" s="50">
        <f t="shared" si="33"/>
        <v>0</v>
      </c>
      <c r="EH40" s="50">
        <f t="shared" si="33"/>
        <v>0</v>
      </c>
      <c r="EI40" s="50">
        <f t="shared" si="33"/>
        <v>0</v>
      </c>
      <c r="EJ40" s="50">
        <f t="shared" si="33"/>
        <v>0</v>
      </c>
      <c r="EK40" s="50">
        <f t="shared" si="33"/>
        <v>0</v>
      </c>
      <c r="EL40" s="50">
        <f t="shared" si="33"/>
        <v>0</v>
      </c>
      <c r="EM40" s="50">
        <f t="shared" si="33"/>
        <v>0</v>
      </c>
      <c r="EN40" s="50">
        <f t="shared" si="33"/>
        <v>0</v>
      </c>
      <c r="EO40" s="50">
        <f t="shared" si="33"/>
        <v>0</v>
      </c>
      <c r="EP40" s="50">
        <f t="shared" si="37"/>
        <v>0</v>
      </c>
      <c r="EQ40" s="50">
        <f t="shared" si="37"/>
        <v>0</v>
      </c>
      <c r="ER40" s="50">
        <f t="shared" si="37"/>
        <v>0</v>
      </c>
      <c r="ES40" s="50">
        <f t="shared" si="37"/>
        <v>0</v>
      </c>
      <c r="ET40" s="50">
        <f t="shared" si="37"/>
        <v>0</v>
      </c>
      <c r="EU40" s="50">
        <f t="shared" si="37"/>
        <v>0</v>
      </c>
      <c r="EV40" s="50">
        <f t="shared" si="37"/>
        <v>0</v>
      </c>
      <c r="EW40" s="50">
        <f t="shared" si="37"/>
        <v>0</v>
      </c>
      <c r="EX40" s="50">
        <f t="shared" si="37"/>
        <v>0</v>
      </c>
      <c r="EY40" s="51">
        <f t="shared" si="37"/>
        <v>0</v>
      </c>
      <c r="FA40" s="52" t="str">
        <f t="shared" si="26"/>
        <v>Non Compliance</v>
      </c>
      <c r="FB40" s="52" t="str">
        <f t="shared" si="27"/>
        <v>Compliance</v>
      </c>
      <c r="FC40" s="52" t="str">
        <f t="shared" si="28"/>
        <v>Compliance</v>
      </c>
    </row>
    <row r="41" spans="2:159" ht="20.100000000000001" customHeight="1" thickBot="1" x14ac:dyDescent="0.3">
      <c r="B41" s="53">
        <v>28</v>
      </c>
      <c r="C41" s="125">
        <v>5444</v>
      </c>
      <c r="D41" s="109" t="s">
        <v>66</v>
      </c>
      <c r="E41" s="87" t="s">
        <v>135</v>
      </c>
      <c r="F41" s="41" t="str">
        <f>IFERROR(VLOOKUP(E41,'[1]Designation with Pershift Cost'!$B$3:$C$25,2,0),"")</f>
        <v/>
      </c>
      <c r="G41" s="42" t="s">
        <v>11</v>
      </c>
      <c r="H41" s="42" t="s">
        <v>11</v>
      </c>
      <c r="I41" s="42" t="s">
        <v>11</v>
      </c>
      <c r="J41" s="42"/>
      <c r="K41" s="42" t="s">
        <v>11</v>
      </c>
      <c r="L41" s="42" t="s">
        <v>10</v>
      </c>
      <c r="M41" s="42" t="s">
        <v>10</v>
      </c>
      <c r="N41" s="42" t="s">
        <v>10</v>
      </c>
      <c r="O41" s="42" t="s">
        <v>10</v>
      </c>
      <c r="P41" s="42" t="s">
        <v>10</v>
      </c>
      <c r="Q41" s="43" t="s">
        <v>11</v>
      </c>
      <c r="R41" s="43"/>
      <c r="S41" s="43" t="s">
        <v>10</v>
      </c>
      <c r="T41" s="43" t="s">
        <v>10</v>
      </c>
      <c r="U41" s="43" t="s">
        <v>10</v>
      </c>
      <c r="V41" s="43" t="s">
        <v>12</v>
      </c>
      <c r="W41" s="43" t="s">
        <v>11</v>
      </c>
      <c r="X41" s="43" t="s">
        <v>11</v>
      </c>
      <c r="Y41" s="43"/>
      <c r="Z41" s="90" t="s">
        <v>12</v>
      </c>
      <c r="AA41" s="43" t="s">
        <v>12</v>
      </c>
      <c r="AB41" s="43" t="s">
        <v>12</v>
      </c>
      <c r="AC41" s="43" t="s">
        <v>12</v>
      </c>
      <c r="AD41" s="43" t="s">
        <v>12</v>
      </c>
      <c r="AE41" s="43"/>
      <c r="AF41" s="43" t="s">
        <v>10</v>
      </c>
      <c r="AG41" s="43" t="s">
        <v>11</v>
      </c>
      <c r="AH41" s="43" t="s">
        <v>11</v>
      </c>
      <c r="AI41" s="43" t="s">
        <v>11</v>
      </c>
      <c r="AJ41" s="43" t="s">
        <v>11</v>
      </c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4">
        <f t="shared" si="3"/>
        <v>9</v>
      </c>
      <c r="AX41" s="44">
        <f t="shared" si="4"/>
        <v>11</v>
      </c>
      <c r="AY41" s="44">
        <f t="shared" si="5"/>
        <v>6</v>
      </c>
      <c r="AZ41" s="44">
        <f t="shared" si="6"/>
        <v>0</v>
      </c>
      <c r="BA41" s="44">
        <f t="shared" si="7"/>
        <v>0</v>
      </c>
      <c r="BB41" s="44">
        <f t="shared" si="8"/>
        <v>0</v>
      </c>
      <c r="BC41" s="44">
        <f t="shared" si="9"/>
        <v>0</v>
      </c>
      <c r="BD41" s="44">
        <f t="shared" si="10"/>
        <v>0</v>
      </c>
      <c r="BE41" s="44">
        <f t="shared" si="11"/>
        <v>0</v>
      </c>
      <c r="BF41" s="44">
        <f t="shared" si="12"/>
        <v>0</v>
      </c>
      <c r="BG41" s="44">
        <f t="shared" si="13"/>
        <v>0</v>
      </c>
      <c r="BH41" s="44">
        <f t="shared" si="14"/>
        <v>0</v>
      </c>
      <c r="BI41" s="44">
        <f t="shared" si="15"/>
        <v>0</v>
      </c>
      <c r="BJ41" s="44">
        <f t="shared" si="16"/>
        <v>0</v>
      </c>
      <c r="BK41" s="43"/>
      <c r="BL41" s="43"/>
      <c r="BM41" s="44">
        <f t="shared" si="29"/>
        <v>0</v>
      </c>
      <c r="BN41" s="44">
        <f t="shared" si="30"/>
        <v>0</v>
      </c>
      <c r="BO41" s="45">
        <f t="shared" si="31"/>
        <v>26</v>
      </c>
      <c r="BP41" s="108">
        <f t="shared" si="17"/>
        <v>26</v>
      </c>
      <c r="BQ41" s="47">
        <f t="shared" si="18"/>
        <v>0</v>
      </c>
      <c r="BR41" s="47">
        <f t="shared" si="19"/>
        <v>0</v>
      </c>
      <c r="BS41" s="48"/>
      <c r="BU41" s="49">
        <f t="shared" si="34"/>
        <v>0</v>
      </c>
      <c r="BV41" s="50">
        <f t="shared" si="34"/>
        <v>0</v>
      </c>
      <c r="BW41" s="50">
        <f t="shared" si="34"/>
        <v>0</v>
      </c>
      <c r="BX41" s="50">
        <f t="shared" si="34"/>
        <v>0</v>
      </c>
      <c r="BY41" s="50">
        <f t="shared" si="34"/>
        <v>1</v>
      </c>
      <c r="BZ41" s="50">
        <f t="shared" si="34"/>
        <v>0</v>
      </c>
      <c r="CA41" s="50">
        <f t="shared" si="34"/>
        <v>0</v>
      </c>
      <c r="CB41" s="50">
        <f t="shared" si="34"/>
        <v>0</v>
      </c>
      <c r="CC41" s="50">
        <f t="shared" si="34"/>
        <v>0</v>
      </c>
      <c r="CD41" s="50">
        <f t="shared" si="34"/>
        <v>0</v>
      </c>
      <c r="CE41" s="50">
        <f t="shared" si="34"/>
        <v>0</v>
      </c>
      <c r="CF41" s="50">
        <f t="shared" si="34"/>
        <v>0</v>
      </c>
      <c r="CG41" s="50">
        <f t="shared" si="34"/>
        <v>0</v>
      </c>
      <c r="CH41" s="50">
        <f t="shared" si="34"/>
        <v>0</v>
      </c>
      <c r="CI41" s="50">
        <f t="shared" si="34"/>
        <v>0</v>
      </c>
      <c r="CJ41" s="50">
        <f t="shared" si="32"/>
        <v>0</v>
      </c>
      <c r="CK41" s="50">
        <f t="shared" si="32"/>
        <v>0</v>
      </c>
      <c r="CL41" s="50">
        <f t="shared" si="32"/>
        <v>0</v>
      </c>
      <c r="CM41" s="50">
        <f t="shared" si="32"/>
        <v>0</v>
      </c>
      <c r="CN41" s="50">
        <f t="shared" si="32"/>
        <v>0</v>
      </c>
      <c r="CO41" s="50">
        <f t="shared" si="32"/>
        <v>0</v>
      </c>
      <c r="CP41" s="50">
        <f t="shared" si="32"/>
        <v>0</v>
      </c>
      <c r="CQ41" s="50">
        <f t="shared" si="32"/>
        <v>0</v>
      </c>
      <c r="CR41" s="50">
        <f t="shared" si="32"/>
        <v>0</v>
      </c>
      <c r="CS41" s="50">
        <f t="shared" si="32"/>
        <v>0</v>
      </c>
      <c r="CT41" s="50">
        <f t="shared" si="32"/>
        <v>0</v>
      </c>
      <c r="CU41" s="50">
        <f t="shared" si="32"/>
        <v>0</v>
      </c>
      <c r="CV41" s="50">
        <f t="shared" si="32"/>
        <v>0</v>
      </c>
      <c r="CW41" s="50">
        <f t="shared" si="32"/>
        <v>0</v>
      </c>
      <c r="CX41" s="50">
        <f t="shared" si="32"/>
        <v>0</v>
      </c>
      <c r="CY41" s="50">
        <f t="shared" si="32"/>
        <v>0</v>
      </c>
      <c r="CZ41" s="50">
        <f t="shared" si="35"/>
        <v>0</v>
      </c>
      <c r="DA41" s="50">
        <f t="shared" si="35"/>
        <v>0</v>
      </c>
      <c r="DB41" s="50">
        <f t="shared" si="35"/>
        <v>0</v>
      </c>
      <c r="DC41" s="50">
        <f t="shared" si="35"/>
        <v>0</v>
      </c>
      <c r="DD41" s="50">
        <f t="shared" si="35"/>
        <v>0</v>
      </c>
      <c r="DE41" s="50">
        <f t="shared" si="35"/>
        <v>0</v>
      </c>
      <c r="DF41" s="50">
        <f t="shared" si="35"/>
        <v>0</v>
      </c>
      <c r="DG41" s="50">
        <f t="shared" si="35"/>
        <v>0</v>
      </c>
      <c r="DH41" s="50">
        <f t="shared" si="35"/>
        <v>0</v>
      </c>
      <c r="DI41" s="51">
        <f t="shared" si="35"/>
        <v>0</v>
      </c>
      <c r="DK41" s="49">
        <f t="shared" si="36"/>
        <v>0</v>
      </c>
      <c r="DL41" s="50">
        <f t="shared" si="36"/>
        <v>0</v>
      </c>
      <c r="DM41" s="50">
        <f t="shared" si="36"/>
        <v>0</v>
      </c>
      <c r="DN41" s="50">
        <f t="shared" si="36"/>
        <v>0</v>
      </c>
      <c r="DO41" s="50">
        <f t="shared" si="36"/>
        <v>0</v>
      </c>
      <c r="DP41" s="50">
        <f t="shared" si="36"/>
        <v>0</v>
      </c>
      <c r="DQ41" s="50">
        <f t="shared" si="36"/>
        <v>0</v>
      </c>
      <c r="DR41" s="50">
        <f t="shared" si="36"/>
        <v>0</v>
      </c>
      <c r="DS41" s="50">
        <f t="shared" si="36"/>
        <v>0</v>
      </c>
      <c r="DT41" s="50">
        <f t="shared" si="36"/>
        <v>0</v>
      </c>
      <c r="DU41" s="50">
        <f t="shared" si="36"/>
        <v>0</v>
      </c>
      <c r="DV41" s="50">
        <f t="shared" si="36"/>
        <v>0</v>
      </c>
      <c r="DW41" s="50">
        <f t="shared" si="36"/>
        <v>0</v>
      </c>
      <c r="DX41" s="50">
        <f t="shared" si="36"/>
        <v>0</v>
      </c>
      <c r="DY41" s="50">
        <f t="shared" si="36"/>
        <v>0</v>
      </c>
      <c r="DZ41" s="50">
        <f t="shared" si="33"/>
        <v>0</v>
      </c>
      <c r="EA41" s="50">
        <f t="shared" si="33"/>
        <v>0</v>
      </c>
      <c r="EB41" s="50">
        <f t="shared" si="33"/>
        <v>0</v>
      </c>
      <c r="EC41" s="50">
        <f t="shared" si="33"/>
        <v>0</v>
      </c>
      <c r="ED41" s="50">
        <f t="shared" si="33"/>
        <v>0</v>
      </c>
      <c r="EE41" s="50">
        <f t="shared" si="33"/>
        <v>0</v>
      </c>
      <c r="EF41" s="50">
        <f t="shared" si="33"/>
        <v>0</v>
      </c>
      <c r="EG41" s="50">
        <f t="shared" si="33"/>
        <v>0</v>
      </c>
      <c r="EH41" s="50">
        <f t="shared" si="33"/>
        <v>0</v>
      </c>
      <c r="EI41" s="50">
        <f t="shared" si="33"/>
        <v>0</v>
      </c>
      <c r="EJ41" s="50">
        <f t="shared" si="33"/>
        <v>0</v>
      </c>
      <c r="EK41" s="50">
        <f t="shared" si="33"/>
        <v>0</v>
      </c>
      <c r="EL41" s="50">
        <f t="shared" si="33"/>
        <v>0</v>
      </c>
      <c r="EM41" s="50">
        <f t="shared" si="33"/>
        <v>0</v>
      </c>
      <c r="EN41" s="50">
        <f t="shared" si="33"/>
        <v>0</v>
      </c>
      <c r="EO41" s="50">
        <f t="shared" si="33"/>
        <v>0</v>
      </c>
      <c r="EP41" s="50">
        <f t="shared" si="37"/>
        <v>0</v>
      </c>
      <c r="EQ41" s="50">
        <f t="shared" si="37"/>
        <v>0</v>
      </c>
      <c r="ER41" s="50">
        <f t="shared" si="37"/>
        <v>0</v>
      </c>
      <c r="ES41" s="50">
        <f t="shared" si="37"/>
        <v>0</v>
      </c>
      <c r="ET41" s="50">
        <f t="shared" si="37"/>
        <v>0</v>
      </c>
      <c r="EU41" s="50">
        <f t="shared" si="37"/>
        <v>0</v>
      </c>
      <c r="EV41" s="50">
        <f t="shared" si="37"/>
        <v>0</v>
      </c>
      <c r="EW41" s="50">
        <f t="shared" si="37"/>
        <v>0</v>
      </c>
      <c r="EX41" s="50">
        <f t="shared" si="37"/>
        <v>0</v>
      </c>
      <c r="EY41" s="51">
        <f t="shared" si="37"/>
        <v>0</v>
      </c>
      <c r="FA41" s="52" t="str">
        <f t="shared" si="26"/>
        <v>Non Compliance</v>
      </c>
      <c r="FB41" s="52" t="str">
        <f t="shared" si="27"/>
        <v>Compliance</v>
      </c>
      <c r="FC41" s="52" t="str">
        <f t="shared" si="28"/>
        <v>Compliance</v>
      </c>
    </row>
    <row r="42" spans="2:159" ht="20.100000000000001" customHeight="1" thickBot="1" x14ac:dyDescent="0.3">
      <c r="B42" s="53">
        <v>29</v>
      </c>
      <c r="C42" s="125">
        <v>5343</v>
      </c>
      <c r="D42" s="109" t="s">
        <v>67</v>
      </c>
      <c r="E42" s="87" t="s">
        <v>135</v>
      </c>
      <c r="F42" s="41" t="str">
        <f>IFERROR(VLOOKUP(E42,'[1]Designation with Pershift Cost'!$B$3:$C$25,2,0),"")</f>
        <v/>
      </c>
      <c r="G42" s="42" t="s">
        <v>11</v>
      </c>
      <c r="H42" s="42" t="s">
        <v>11</v>
      </c>
      <c r="I42" s="42" t="s">
        <v>11</v>
      </c>
      <c r="J42" s="42" t="s">
        <v>11</v>
      </c>
      <c r="K42" s="42" t="s">
        <v>11</v>
      </c>
      <c r="L42" s="42"/>
      <c r="M42" s="42" t="s">
        <v>11</v>
      </c>
      <c r="N42" s="42" t="s">
        <v>11</v>
      </c>
      <c r="O42" s="42" t="s">
        <v>11</v>
      </c>
      <c r="P42" s="42" t="s">
        <v>11</v>
      </c>
      <c r="Q42" s="43" t="s">
        <v>11</v>
      </c>
      <c r="R42" s="43" t="s">
        <v>11</v>
      </c>
      <c r="S42" s="43"/>
      <c r="T42" s="43" t="s">
        <v>11</v>
      </c>
      <c r="U42" s="43" t="s">
        <v>11</v>
      </c>
      <c r="V42" s="43" t="s">
        <v>12</v>
      </c>
      <c r="W42" s="43" t="s">
        <v>12</v>
      </c>
      <c r="X42" s="43" t="s">
        <v>12</v>
      </c>
      <c r="Y42" s="43" t="s">
        <v>12</v>
      </c>
      <c r="Z42" s="43"/>
      <c r="AA42" s="43" t="s">
        <v>12</v>
      </c>
      <c r="AB42" s="43" t="s">
        <v>12</v>
      </c>
      <c r="AC42" s="43" t="s">
        <v>12</v>
      </c>
      <c r="AD42" s="43" t="s">
        <v>12</v>
      </c>
      <c r="AE42" s="43" t="s">
        <v>12</v>
      </c>
      <c r="AF42" s="43" t="s">
        <v>11</v>
      </c>
      <c r="AG42" s="43"/>
      <c r="AH42" s="43" t="s">
        <v>11</v>
      </c>
      <c r="AI42" s="43" t="s">
        <v>11</v>
      </c>
      <c r="AJ42" s="43" t="s">
        <v>11</v>
      </c>
      <c r="AK42" s="42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4">
        <f t="shared" si="3"/>
        <v>0</v>
      </c>
      <c r="AX42" s="44">
        <f t="shared" si="4"/>
        <v>17</v>
      </c>
      <c r="AY42" s="44">
        <f t="shared" si="5"/>
        <v>9</v>
      </c>
      <c r="AZ42" s="44">
        <f t="shared" si="6"/>
        <v>0</v>
      </c>
      <c r="BA42" s="44">
        <f t="shared" si="7"/>
        <v>0</v>
      </c>
      <c r="BB42" s="44">
        <f t="shared" si="8"/>
        <v>0</v>
      </c>
      <c r="BC42" s="44">
        <f t="shared" si="9"/>
        <v>0</v>
      </c>
      <c r="BD42" s="44">
        <f t="shared" si="10"/>
        <v>0</v>
      </c>
      <c r="BE42" s="44">
        <f t="shared" si="11"/>
        <v>0</v>
      </c>
      <c r="BF42" s="44">
        <f t="shared" si="12"/>
        <v>0</v>
      </c>
      <c r="BG42" s="44">
        <f t="shared" si="13"/>
        <v>0</v>
      </c>
      <c r="BH42" s="44">
        <f t="shared" si="14"/>
        <v>0</v>
      </c>
      <c r="BI42" s="44">
        <f t="shared" si="15"/>
        <v>0</v>
      </c>
      <c r="BJ42" s="44">
        <f t="shared" si="16"/>
        <v>0</v>
      </c>
      <c r="BK42" s="43"/>
      <c r="BL42" s="43"/>
      <c r="BM42" s="44">
        <f t="shared" si="29"/>
        <v>0</v>
      </c>
      <c r="BN42" s="44">
        <f t="shared" si="30"/>
        <v>0</v>
      </c>
      <c r="BO42" s="45">
        <f t="shared" si="31"/>
        <v>26</v>
      </c>
      <c r="BP42" s="118">
        <f t="shared" si="17"/>
        <v>26</v>
      </c>
      <c r="BQ42" s="47">
        <f t="shared" si="18"/>
        <v>0</v>
      </c>
      <c r="BR42" s="47">
        <f t="shared" si="19"/>
        <v>0</v>
      </c>
      <c r="BS42" s="48"/>
      <c r="BU42" s="49">
        <f t="shared" si="34"/>
        <v>0</v>
      </c>
      <c r="BV42" s="50">
        <f t="shared" si="34"/>
        <v>0</v>
      </c>
      <c r="BW42" s="50">
        <f t="shared" si="34"/>
        <v>0</v>
      </c>
      <c r="BX42" s="50">
        <f t="shared" si="34"/>
        <v>0</v>
      </c>
      <c r="BY42" s="50">
        <f t="shared" si="34"/>
        <v>0</v>
      </c>
      <c r="BZ42" s="50">
        <f t="shared" si="34"/>
        <v>0</v>
      </c>
      <c r="CA42" s="50">
        <f t="shared" si="34"/>
        <v>0</v>
      </c>
      <c r="CB42" s="50">
        <f t="shared" si="34"/>
        <v>0</v>
      </c>
      <c r="CC42" s="50">
        <f t="shared" si="34"/>
        <v>0</v>
      </c>
      <c r="CD42" s="50">
        <f t="shared" si="34"/>
        <v>0</v>
      </c>
      <c r="CE42" s="50">
        <f t="shared" si="34"/>
        <v>0</v>
      </c>
      <c r="CF42" s="50">
        <f t="shared" si="34"/>
        <v>0</v>
      </c>
      <c r="CG42" s="50">
        <f t="shared" si="34"/>
        <v>0</v>
      </c>
      <c r="CH42" s="50">
        <f t="shared" si="34"/>
        <v>0</v>
      </c>
      <c r="CI42" s="50">
        <f t="shared" si="34"/>
        <v>0</v>
      </c>
      <c r="CJ42" s="50">
        <f t="shared" si="32"/>
        <v>0</v>
      </c>
      <c r="CK42" s="50">
        <f t="shared" si="32"/>
        <v>0</v>
      </c>
      <c r="CL42" s="50">
        <f t="shared" si="32"/>
        <v>0</v>
      </c>
      <c r="CM42" s="50">
        <f t="shared" si="32"/>
        <v>0</v>
      </c>
      <c r="CN42" s="50">
        <f t="shared" si="32"/>
        <v>0</v>
      </c>
      <c r="CO42" s="50">
        <f t="shared" si="32"/>
        <v>0</v>
      </c>
      <c r="CP42" s="50">
        <f t="shared" si="32"/>
        <v>0</v>
      </c>
      <c r="CQ42" s="50">
        <f t="shared" si="32"/>
        <v>0</v>
      </c>
      <c r="CR42" s="50">
        <f t="shared" si="32"/>
        <v>0</v>
      </c>
      <c r="CS42" s="50">
        <f t="shared" si="32"/>
        <v>0</v>
      </c>
      <c r="CT42" s="50">
        <f t="shared" si="32"/>
        <v>0</v>
      </c>
      <c r="CU42" s="50">
        <f t="shared" si="32"/>
        <v>0</v>
      </c>
      <c r="CV42" s="50">
        <f t="shared" si="32"/>
        <v>0</v>
      </c>
      <c r="CW42" s="50">
        <f t="shared" si="32"/>
        <v>0</v>
      </c>
      <c r="CX42" s="50">
        <f t="shared" si="32"/>
        <v>0</v>
      </c>
      <c r="CY42" s="50">
        <f t="shared" si="32"/>
        <v>0</v>
      </c>
      <c r="CZ42" s="50">
        <f t="shared" si="35"/>
        <v>0</v>
      </c>
      <c r="DA42" s="50">
        <f t="shared" si="35"/>
        <v>0</v>
      </c>
      <c r="DB42" s="50">
        <f t="shared" si="35"/>
        <v>0</v>
      </c>
      <c r="DC42" s="50">
        <f t="shared" si="35"/>
        <v>0</v>
      </c>
      <c r="DD42" s="50">
        <f t="shared" si="35"/>
        <v>0</v>
      </c>
      <c r="DE42" s="50">
        <f t="shared" si="35"/>
        <v>0</v>
      </c>
      <c r="DF42" s="50">
        <f t="shared" si="35"/>
        <v>0</v>
      </c>
      <c r="DG42" s="50">
        <f t="shared" si="35"/>
        <v>0</v>
      </c>
      <c r="DH42" s="50">
        <f t="shared" si="35"/>
        <v>0</v>
      </c>
      <c r="DI42" s="51">
        <f t="shared" si="35"/>
        <v>0</v>
      </c>
      <c r="DK42" s="49">
        <f t="shared" si="36"/>
        <v>0</v>
      </c>
      <c r="DL42" s="50">
        <f t="shared" si="36"/>
        <v>0</v>
      </c>
      <c r="DM42" s="50">
        <f t="shared" si="36"/>
        <v>0</v>
      </c>
      <c r="DN42" s="50">
        <f t="shared" si="36"/>
        <v>0</v>
      </c>
      <c r="DO42" s="50">
        <f t="shared" si="36"/>
        <v>0</v>
      </c>
      <c r="DP42" s="50">
        <f t="shared" si="36"/>
        <v>0</v>
      </c>
      <c r="DQ42" s="50">
        <f t="shared" si="36"/>
        <v>0</v>
      </c>
      <c r="DR42" s="50">
        <f t="shared" si="36"/>
        <v>0</v>
      </c>
      <c r="DS42" s="50">
        <f t="shared" si="36"/>
        <v>0</v>
      </c>
      <c r="DT42" s="50">
        <f t="shared" si="36"/>
        <v>0</v>
      </c>
      <c r="DU42" s="50">
        <f t="shared" si="36"/>
        <v>0</v>
      </c>
      <c r="DV42" s="50">
        <f t="shared" si="36"/>
        <v>0</v>
      </c>
      <c r="DW42" s="50">
        <f t="shared" si="36"/>
        <v>0</v>
      </c>
      <c r="DX42" s="50">
        <f t="shared" si="36"/>
        <v>0</v>
      </c>
      <c r="DY42" s="50">
        <f t="shared" si="36"/>
        <v>0</v>
      </c>
      <c r="DZ42" s="50">
        <f t="shared" si="33"/>
        <v>0</v>
      </c>
      <c r="EA42" s="50">
        <f t="shared" si="33"/>
        <v>0</v>
      </c>
      <c r="EB42" s="50">
        <f t="shared" si="33"/>
        <v>0</v>
      </c>
      <c r="EC42" s="50">
        <f t="shared" si="33"/>
        <v>0</v>
      </c>
      <c r="ED42" s="50">
        <f t="shared" si="33"/>
        <v>0</v>
      </c>
      <c r="EE42" s="50">
        <f t="shared" si="33"/>
        <v>0</v>
      </c>
      <c r="EF42" s="50">
        <f t="shared" si="33"/>
        <v>0</v>
      </c>
      <c r="EG42" s="50">
        <f t="shared" si="33"/>
        <v>0</v>
      </c>
      <c r="EH42" s="50">
        <f t="shared" si="33"/>
        <v>0</v>
      </c>
      <c r="EI42" s="50">
        <f t="shared" si="33"/>
        <v>0</v>
      </c>
      <c r="EJ42" s="50">
        <f t="shared" si="33"/>
        <v>0</v>
      </c>
      <c r="EK42" s="50">
        <f t="shared" si="33"/>
        <v>0</v>
      </c>
      <c r="EL42" s="50">
        <f t="shared" si="33"/>
        <v>0</v>
      </c>
      <c r="EM42" s="50">
        <f t="shared" si="33"/>
        <v>0</v>
      </c>
      <c r="EN42" s="50">
        <f t="shared" si="33"/>
        <v>0</v>
      </c>
      <c r="EO42" s="50">
        <f t="shared" si="33"/>
        <v>0</v>
      </c>
      <c r="EP42" s="50">
        <f t="shared" si="37"/>
        <v>0</v>
      </c>
      <c r="EQ42" s="50">
        <f t="shared" si="37"/>
        <v>0</v>
      </c>
      <c r="ER42" s="50">
        <f t="shared" si="37"/>
        <v>0</v>
      </c>
      <c r="ES42" s="50">
        <f t="shared" si="37"/>
        <v>0</v>
      </c>
      <c r="ET42" s="50">
        <f t="shared" si="37"/>
        <v>0</v>
      </c>
      <c r="EU42" s="50">
        <f t="shared" si="37"/>
        <v>0</v>
      </c>
      <c r="EV42" s="50">
        <f t="shared" si="37"/>
        <v>0</v>
      </c>
      <c r="EW42" s="50">
        <f t="shared" si="37"/>
        <v>0</v>
      </c>
      <c r="EX42" s="50">
        <f t="shared" si="37"/>
        <v>0</v>
      </c>
      <c r="EY42" s="51">
        <f t="shared" si="37"/>
        <v>0</v>
      </c>
      <c r="FA42" s="52" t="str">
        <f t="shared" si="26"/>
        <v>Compliance</v>
      </c>
      <c r="FB42" s="52" t="str">
        <f t="shared" si="27"/>
        <v>Compliance</v>
      </c>
      <c r="FC42" s="52" t="str">
        <f t="shared" si="28"/>
        <v>Compliance</v>
      </c>
    </row>
    <row r="43" spans="2:159" ht="20.100000000000001" customHeight="1" thickBot="1" x14ac:dyDescent="0.3">
      <c r="B43" s="53">
        <v>30</v>
      </c>
      <c r="C43" s="125">
        <v>5410</v>
      </c>
      <c r="D43" s="109" t="s">
        <v>68</v>
      </c>
      <c r="E43" s="87" t="s">
        <v>135</v>
      </c>
      <c r="F43" s="41" t="str">
        <f>IFERROR(VLOOKUP(E43,'[1]Designation with Pershift Cost'!$B$3:$C$25,2,0),"")</f>
        <v/>
      </c>
      <c r="G43" s="42" t="s">
        <v>12</v>
      </c>
      <c r="H43" s="42" t="s">
        <v>12</v>
      </c>
      <c r="I43" s="42" t="s">
        <v>12</v>
      </c>
      <c r="J43" s="42" t="s">
        <v>12</v>
      </c>
      <c r="K43" s="42"/>
      <c r="L43" s="42" t="s">
        <v>12</v>
      </c>
      <c r="M43" s="42" t="s">
        <v>12</v>
      </c>
      <c r="N43" s="42" t="s">
        <v>12</v>
      </c>
      <c r="O43" s="42" t="s">
        <v>12</v>
      </c>
      <c r="P43" s="42" t="s">
        <v>12</v>
      </c>
      <c r="Q43" s="43"/>
      <c r="R43" s="43"/>
      <c r="S43" s="43" t="s">
        <v>12</v>
      </c>
      <c r="T43" s="43" t="s">
        <v>12</v>
      </c>
      <c r="U43" s="43" t="s">
        <v>12</v>
      </c>
      <c r="V43" s="43" t="s">
        <v>12</v>
      </c>
      <c r="W43" s="43" t="s">
        <v>12</v>
      </c>
      <c r="X43" s="43" t="s">
        <v>12</v>
      </c>
      <c r="Y43" s="43"/>
      <c r="Z43" s="90" t="s">
        <v>12</v>
      </c>
      <c r="AA43" s="43" t="s">
        <v>12</v>
      </c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4">
        <f t="shared" si="3"/>
        <v>0</v>
      </c>
      <c r="AX43" s="44">
        <f t="shared" si="4"/>
        <v>0</v>
      </c>
      <c r="AY43" s="44">
        <f t="shared" si="5"/>
        <v>17</v>
      </c>
      <c r="AZ43" s="44">
        <f t="shared" si="6"/>
        <v>0</v>
      </c>
      <c r="BA43" s="44">
        <f t="shared" si="7"/>
        <v>0</v>
      </c>
      <c r="BB43" s="44">
        <f t="shared" si="8"/>
        <v>0</v>
      </c>
      <c r="BC43" s="44">
        <f t="shared" si="9"/>
        <v>0</v>
      </c>
      <c r="BD43" s="44">
        <f t="shared" si="10"/>
        <v>0</v>
      </c>
      <c r="BE43" s="44">
        <f t="shared" si="11"/>
        <v>0</v>
      </c>
      <c r="BF43" s="44">
        <f t="shared" si="12"/>
        <v>0</v>
      </c>
      <c r="BG43" s="44">
        <f t="shared" si="13"/>
        <v>0</v>
      </c>
      <c r="BH43" s="44">
        <f t="shared" si="14"/>
        <v>0</v>
      </c>
      <c r="BI43" s="44">
        <f t="shared" si="15"/>
        <v>0</v>
      </c>
      <c r="BJ43" s="44">
        <f t="shared" si="16"/>
        <v>0</v>
      </c>
      <c r="BK43" s="43"/>
      <c r="BL43" s="43"/>
      <c r="BM43" s="44">
        <f t="shared" si="29"/>
        <v>0</v>
      </c>
      <c r="BN43" s="44">
        <f t="shared" si="30"/>
        <v>0</v>
      </c>
      <c r="BO43" s="45">
        <f t="shared" si="31"/>
        <v>17</v>
      </c>
      <c r="BP43" s="118">
        <f t="shared" si="17"/>
        <v>17</v>
      </c>
      <c r="BQ43" s="47">
        <f t="shared" si="18"/>
        <v>0</v>
      </c>
      <c r="BR43" s="47">
        <f t="shared" si="19"/>
        <v>0</v>
      </c>
      <c r="BS43" s="48"/>
      <c r="BU43" s="49">
        <f t="shared" si="34"/>
        <v>0</v>
      </c>
      <c r="BV43" s="50">
        <f t="shared" si="34"/>
        <v>0</v>
      </c>
      <c r="BW43" s="50">
        <f t="shared" si="34"/>
        <v>0</v>
      </c>
      <c r="BX43" s="50">
        <f t="shared" si="34"/>
        <v>0</v>
      </c>
      <c r="BY43" s="50">
        <f t="shared" si="34"/>
        <v>0</v>
      </c>
      <c r="BZ43" s="50">
        <f t="shared" si="34"/>
        <v>0</v>
      </c>
      <c r="CA43" s="50">
        <f t="shared" si="34"/>
        <v>0</v>
      </c>
      <c r="CB43" s="50">
        <f t="shared" si="34"/>
        <v>0</v>
      </c>
      <c r="CC43" s="50">
        <f t="shared" si="34"/>
        <v>0</v>
      </c>
      <c r="CD43" s="50">
        <f t="shared" si="34"/>
        <v>0</v>
      </c>
      <c r="CE43" s="50">
        <f t="shared" si="34"/>
        <v>0</v>
      </c>
      <c r="CF43" s="50">
        <f t="shared" si="34"/>
        <v>0</v>
      </c>
      <c r="CG43" s="50">
        <f t="shared" si="34"/>
        <v>0</v>
      </c>
      <c r="CH43" s="50">
        <f t="shared" si="34"/>
        <v>0</v>
      </c>
      <c r="CI43" s="50">
        <f t="shared" si="34"/>
        <v>0</v>
      </c>
      <c r="CJ43" s="50">
        <f t="shared" si="32"/>
        <v>0</v>
      </c>
      <c r="CK43" s="50">
        <f t="shared" si="32"/>
        <v>0</v>
      </c>
      <c r="CL43" s="50">
        <f t="shared" si="32"/>
        <v>0</v>
      </c>
      <c r="CM43" s="50">
        <f t="shared" si="32"/>
        <v>0</v>
      </c>
      <c r="CN43" s="50">
        <f t="shared" si="32"/>
        <v>0</v>
      </c>
      <c r="CO43" s="50">
        <f t="shared" si="32"/>
        <v>0</v>
      </c>
      <c r="CP43" s="50">
        <f t="shared" si="32"/>
        <v>0</v>
      </c>
      <c r="CQ43" s="50">
        <f t="shared" si="32"/>
        <v>0</v>
      </c>
      <c r="CR43" s="50">
        <f t="shared" si="32"/>
        <v>0</v>
      </c>
      <c r="CS43" s="50">
        <f t="shared" si="32"/>
        <v>0</v>
      </c>
      <c r="CT43" s="50">
        <f t="shared" si="32"/>
        <v>0</v>
      </c>
      <c r="CU43" s="50">
        <f t="shared" si="32"/>
        <v>0</v>
      </c>
      <c r="CV43" s="50">
        <f t="shared" si="32"/>
        <v>0</v>
      </c>
      <c r="CW43" s="50">
        <f t="shared" si="32"/>
        <v>0</v>
      </c>
      <c r="CX43" s="50">
        <f t="shared" si="32"/>
        <v>0</v>
      </c>
      <c r="CY43" s="50">
        <f t="shared" si="32"/>
        <v>0</v>
      </c>
      <c r="CZ43" s="50">
        <f t="shared" si="35"/>
        <v>0</v>
      </c>
      <c r="DA43" s="50">
        <f t="shared" si="35"/>
        <v>0</v>
      </c>
      <c r="DB43" s="50">
        <f t="shared" si="35"/>
        <v>0</v>
      </c>
      <c r="DC43" s="50">
        <f t="shared" si="35"/>
        <v>0</v>
      </c>
      <c r="DD43" s="50">
        <f t="shared" si="35"/>
        <v>0</v>
      </c>
      <c r="DE43" s="50">
        <f t="shared" si="35"/>
        <v>0</v>
      </c>
      <c r="DF43" s="50">
        <f t="shared" si="35"/>
        <v>0</v>
      </c>
      <c r="DG43" s="50">
        <f t="shared" si="35"/>
        <v>0</v>
      </c>
      <c r="DH43" s="50">
        <f t="shared" si="35"/>
        <v>0</v>
      </c>
      <c r="DI43" s="51">
        <f t="shared" si="35"/>
        <v>0</v>
      </c>
      <c r="DK43" s="49">
        <f t="shared" si="36"/>
        <v>0</v>
      </c>
      <c r="DL43" s="50">
        <f t="shared" si="36"/>
        <v>0</v>
      </c>
      <c r="DM43" s="50">
        <f t="shared" si="36"/>
        <v>0</v>
      </c>
      <c r="DN43" s="50">
        <f t="shared" si="36"/>
        <v>0</v>
      </c>
      <c r="DO43" s="50">
        <f t="shared" si="36"/>
        <v>0</v>
      </c>
      <c r="DP43" s="50">
        <f t="shared" si="36"/>
        <v>0</v>
      </c>
      <c r="DQ43" s="50">
        <f t="shared" si="36"/>
        <v>0</v>
      </c>
      <c r="DR43" s="50">
        <f t="shared" si="36"/>
        <v>0</v>
      </c>
      <c r="DS43" s="50">
        <f t="shared" si="36"/>
        <v>0</v>
      </c>
      <c r="DT43" s="50">
        <f t="shared" si="36"/>
        <v>0</v>
      </c>
      <c r="DU43" s="50">
        <f t="shared" si="36"/>
        <v>0</v>
      </c>
      <c r="DV43" s="50">
        <f t="shared" si="36"/>
        <v>0</v>
      </c>
      <c r="DW43" s="50">
        <f t="shared" si="36"/>
        <v>0</v>
      </c>
      <c r="DX43" s="50">
        <f t="shared" si="36"/>
        <v>0</v>
      </c>
      <c r="DY43" s="50">
        <f t="shared" si="36"/>
        <v>0</v>
      </c>
      <c r="DZ43" s="50">
        <f t="shared" si="33"/>
        <v>0</v>
      </c>
      <c r="EA43" s="50">
        <f t="shared" si="33"/>
        <v>0</v>
      </c>
      <c r="EB43" s="50">
        <f t="shared" si="33"/>
        <v>0</v>
      </c>
      <c r="EC43" s="50">
        <f t="shared" si="33"/>
        <v>0</v>
      </c>
      <c r="ED43" s="50">
        <f t="shared" si="33"/>
        <v>0</v>
      </c>
      <c r="EE43" s="50">
        <f t="shared" si="33"/>
        <v>0</v>
      </c>
      <c r="EF43" s="50">
        <f t="shared" si="33"/>
        <v>0</v>
      </c>
      <c r="EG43" s="50">
        <f t="shared" si="33"/>
        <v>0</v>
      </c>
      <c r="EH43" s="50">
        <f t="shared" si="33"/>
        <v>0</v>
      </c>
      <c r="EI43" s="50">
        <f t="shared" si="33"/>
        <v>0</v>
      </c>
      <c r="EJ43" s="50">
        <f t="shared" si="33"/>
        <v>0</v>
      </c>
      <c r="EK43" s="50">
        <f t="shared" si="33"/>
        <v>0</v>
      </c>
      <c r="EL43" s="50">
        <f t="shared" si="33"/>
        <v>0</v>
      </c>
      <c r="EM43" s="50">
        <f t="shared" si="33"/>
        <v>0</v>
      </c>
      <c r="EN43" s="50">
        <f t="shared" si="33"/>
        <v>0</v>
      </c>
      <c r="EO43" s="50">
        <f t="shared" si="33"/>
        <v>0</v>
      </c>
      <c r="EP43" s="50">
        <f t="shared" si="37"/>
        <v>0</v>
      </c>
      <c r="EQ43" s="50">
        <f t="shared" si="37"/>
        <v>0</v>
      </c>
      <c r="ER43" s="50">
        <f t="shared" si="37"/>
        <v>0</v>
      </c>
      <c r="ES43" s="50">
        <f t="shared" si="37"/>
        <v>0</v>
      </c>
      <c r="ET43" s="50">
        <f t="shared" si="37"/>
        <v>0</v>
      </c>
      <c r="EU43" s="50">
        <f t="shared" si="37"/>
        <v>0</v>
      </c>
      <c r="EV43" s="50">
        <f t="shared" si="37"/>
        <v>0</v>
      </c>
      <c r="EW43" s="50">
        <f t="shared" si="37"/>
        <v>0</v>
      </c>
      <c r="EX43" s="50">
        <f t="shared" si="37"/>
        <v>0</v>
      </c>
      <c r="EY43" s="51">
        <f t="shared" si="37"/>
        <v>0</v>
      </c>
      <c r="FA43" s="52" t="str">
        <f t="shared" si="26"/>
        <v>Compliance</v>
      </c>
      <c r="FB43" s="52" t="str">
        <f t="shared" si="27"/>
        <v>Compliance</v>
      </c>
      <c r="FC43" s="52" t="str">
        <f t="shared" si="28"/>
        <v>Compliance</v>
      </c>
    </row>
    <row r="44" spans="2:159" ht="20.100000000000001" customHeight="1" thickBot="1" x14ac:dyDescent="0.3">
      <c r="B44" s="53">
        <v>31</v>
      </c>
      <c r="C44" s="125">
        <v>5308</v>
      </c>
      <c r="D44" s="109" t="s">
        <v>69</v>
      </c>
      <c r="E44" s="87" t="s">
        <v>135</v>
      </c>
      <c r="F44" s="41" t="str">
        <f>IFERROR(VLOOKUP(E44,'[1]Designation with Pershift Cost'!$B$3:$C$25,2,0),"")</f>
        <v/>
      </c>
      <c r="G44" s="42"/>
      <c r="H44" s="42"/>
      <c r="I44" s="42" t="s">
        <v>11</v>
      </c>
      <c r="J44" s="42" t="s">
        <v>11</v>
      </c>
      <c r="K44" s="42" t="s">
        <v>11</v>
      </c>
      <c r="L44" s="42" t="s">
        <v>10</v>
      </c>
      <c r="M44" s="42" t="s">
        <v>10</v>
      </c>
      <c r="N44" s="42"/>
      <c r="O44" s="42" t="s">
        <v>10</v>
      </c>
      <c r="P44" s="42" t="s">
        <v>10</v>
      </c>
      <c r="Q44" s="43" t="s">
        <v>10</v>
      </c>
      <c r="R44" s="43" t="s">
        <v>10</v>
      </c>
      <c r="S44" s="43" t="s">
        <v>10</v>
      </c>
      <c r="T44" s="43" t="s">
        <v>10</v>
      </c>
      <c r="U44" s="43"/>
      <c r="V44" s="43" t="s">
        <v>11</v>
      </c>
      <c r="W44" s="43" t="s">
        <v>11</v>
      </c>
      <c r="X44" s="43" t="s">
        <v>11</v>
      </c>
      <c r="Y44" s="43" t="s">
        <v>11</v>
      </c>
      <c r="Z44" s="43" t="s">
        <v>11</v>
      </c>
      <c r="AA44" s="43" t="s">
        <v>11</v>
      </c>
      <c r="AB44" s="43" t="s">
        <v>11</v>
      </c>
      <c r="AC44" s="43" t="s">
        <v>11</v>
      </c>
      <c r="AD44" s="43"/>
      <c r="AE44" s="43" t="s">
        <v>10</v>
      </c>
      <c r="AF44" s="43" t="s">
        <v>10</v>
      </c>
      <c r="AG44" s="43" t="s">
        <v>10</v>
      </c>
      <c r="AH44" s="43" t="s">
        <v>10</v>
      </c>
      <c r="AI44" s="43" t="s">
        <v>10</v>
      </c>
      <c r="AJ44" s="43" t="s">
        <v>10</v>
      </c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4">
        <f t="shared" si="3"/>
        <v>14</v>
      </c>
      <c r="AX44" s="44">
        <f t="shared" si="4"/>
        <v>11</v>
      </c>
      <c r="AY44" s="44">
        <f t="shared" si="5"/>
        <v>0</v>
      </c>
      <c r="AZ44" s="44">
        <f t="shared" si="6"/>
        <v>0</v>
      </c>
      <c r="BA44" s="44">
        <f t="shared" si="7"/>
        <v>0</v>
      </c>
      <c r="BB44" s="44">
        <f t="shared" si="8"/>
        <v>0</v>
      </c>
      <c r="BC44" s="44">
        <f t="shared" si="9"/>
        <v>0</v>
      </c>
      <c r="BD44" s="44">
        <f t="shared" si="10"/>
        <v>0</v>
      </c>
      <c r="BE44" s="44">
        <f t="shared" si="11"/>
        <v>0</v>
      </c>
      <c r="BF44" s="44">
        <f t="shared" si="12"/>
        <v>0</v>
      </c>
      <c r="BG44" s="44">
        <f t="shared" si="13"/>
        <v>0</v>
      </c>
      <c r="BH44" s="44">
        <f t="shared" si="14"/>
        <v>0</v>
      </c>
      <c r="BI44" s="44">
        <f t="shared" si="15"/>
        <v>0</v>
      </c>
      <c r="BJ44" s="44">
        <f t="shared" si="16"/>
        <v>0</v>
      </c>
      <c r="BK44" s="43"/>
      <c r="BL44" s="43"/>
      <c r="BM44" s="44">
        <f t="shared" si="29"/>
        <v>0</v>
      </c>
      <c r="BN44" s="44">
        <f t="shared" si="30"/>
        <v>0</v>
      </c>
      <c r="BO44" s="45">
        <f t="shared" si="31"/>
        <v>25</v>
      </c>
      <c r="BP44" s="118">
        <f t="shared" si="17"/>
        <v>25</v>
      </c>
      <c r="BQ44" s="47">
        <f t="shared" si="18"/>
        <v>0</v>
      </c>
      <c r="BR44" s="47">
        <f t="shared" si="19"/>
        <v>0</v>
      </c>
      <c r="BS44" s="48"/>
      <c r="BU44" s="49">
        <f t="shared" si="34"/>
        <v>0</v>
      </c>
      <c r="BV44" s="50">
        <f t="shared" si="34"/>
        <v>0</v>
      </c>
      <c r="BW44" s="50">
        <f t="shared" si="34"/>
        <v>0</v>
      </c>
      <c r="BX44" s="50">
        <f t="shared" si="34"/>
        <v>0</v>
      </c>
      <c r="BY44" s="50">
        <f t="shared" si="34"/>
        <v>0</v>
      </c>
      <c r="BZ44" s="50">
        <f t="shared" si="34"/>
        <v>0</v>
      </c>
      <c r="CA44" s="50">
        <f t="shared" si="34"/>
        <v>0</v>
      </c>
      <c r="CB44" s="50">
        <f t="shared" si="34"/>
        <v>0</v>
      </c>
      <c r="CC44" s="50">
        <f t="shared" si="34"/>
        <v>0</v>
      </c>
      <c r="CD44" s="50">
        <f t="shared" si="34"/>
        <v>0</v>
      </c>
      <c r="CE44" s="50">
        <f t="shared" si="34"/>
        <v>0</v>
      </c>
      <c r="CF44" s="50">
        <f t="shared" si="34"/>
        <v>0</v>
      </c>
      <c r="CG44" s="50">
        <f t="shared" si="34"/>
        <v>0</v>
      </c>
      <c r="CH44" s="50">
        <f t="shared" si="34"/>
        <v>0</v>
      </c>
      <c r="CI44" s="50">
        <f t="shared" si="34"/>
        <v>0</v>
      </c>
      <c r="CJ44" s="50">
        <f t="shared" si="32"/>
        <v>1</v>
      </c>
      <c r="CK44" s="50">
        <f t="shared" si="32"/>
        <v>1</v>
      </c>
      <c r="CL44" s="50">
        <f t="shared" si="32"/>
        <v>0</v>
      </c>
      <c r="CM44" s="50">
        <f t="shared" si="32"/>
        <v>0</v>
      </c>
      <c r="CN44" s="50">
        <f t="shared" si="32"/>
        <v>0</v>
      </c>
      <c r="CO44" s="50">
        <f t="shared" si="32"/>
        <v>0</v>
      </c>
      <c r="CP44" s="50">
        <f t="shared" si="32"/>
        <v>0</v>
      </c>
      <c r="CQ44" s="50">
        <f t="shared" si="32"/>
        <v>0</v>
      </c>
      <c r="CR44" s="50">
        <f t="shared" si="32"/>
        <v>0</v>
      </c>
      <c r="CS44" s="50">
        <f t="shared" si="32"/>
        <v>0</v>
      </c>
      <c r="CT44" s="50">
        <f t="shared" si="32"/>
        <v>0</v>
      </c>
      <c r="CU44" s="50">
        <f t="shared" si="32"/>
        <v>0</v>
      </c>
      <c r="CV44" s="50">
        <f t="shared" si="32"/>
        <v>0</v>
      </c>
      <c r="CW44" s="50">
        <f t="shared" si="32"/>
        <v>0</v>
      </c>
      <c r="CX44" s="50">
        <f t="shared" si="32"/>
        <v>0</v>
      </c>
      <c r="CY44" s="50">
        <f t="shared" ref="CX44:DI72" si="38">IF(OR(COUNTIFS(AK44:AQ44,"W/O")&gt;0,COUNTIFS(AK44:AQ44,"")&gt;0),0,1)</f>
        <v>0</v>
      </c>
      <c r="CZ44" s="50">
        <f t="shared" si="35"/>
        <v>0</v>
      </c>
      <c r="DA44" s="50">
        <f t="shared" si="35"/>
        <v>0</v>
      </c>
      <c r="DB44" s="50">
        <f t="shared" si="35"/>
        <v>0</v>
      </c>
      <c r="DC44" s="50">
        <f t="shared" si="35"/>
        <v>0</v>
      </c>
      <c r="DD44" s="50">
        <f t="shared" si="35"/>
        <v>0</v>
      </c>
      <c r="DE44" s="50">
        <f t="shared" si="35"/>
        <v>0</v>
      </c>
      <c r="DF44" s="50">
        <f t="shared" si="35"/>
        <v>0</v>
      </c>
      <c r="DG44" s="50">
        <f t="shared" si="35"/>
        <v>0</v>
      </c>
      <c r="DH44" s="50">
        <f t="shared" si="35"/>
        <v>0</v>
      </c>
      <c r="DI44" s="51">
        <f t="shared" si="35"/>
        <v>0</v>
      </c>
      <c r="DK44" s="49">
        <f t="shared" si="36"/>
        <v>0</v>
      </c>
      <c r="DL44" s="50">
        <f t="shared" si="36"/>
        <v>0</v>
      </c>
      <c r="DM44" s="50">
        <f t="shared" si="36"/>
        <v>0</v>
      </c>
      <c r="DN44" s="50">
        <f t="shared" si="36"/>
        <v>0</v>
      </c>
      <c r="DO44" s="50">
        <f t="shared" si="36"/>
        <v>0</v>
      </c>
      <c r="DP44" s="50">
        <f t="shared" si="36"/>
        <v>0</v>
      </c>
      <c r="DQ44" s="50">
        <f t="shared" si="36"/>
        <v>0</v>
      </c>
      <c r="DR44" s="50">
        <f t="shared" si="36"/>
        <v>0</v>
      </c>
      <c r="DS44" s="50">
        <f t="shared" si="36"/>
        <v>0</v>
      </c>
      <c r="DT44" s="50">
        <f t="shared" si="36"/>
        <v>0</v>
      </c>
      <c r="DU44" s="50">
        <f t="shared" si="36"/>
        <v>0</v>
      </c>
      <c r="DV44" s="50">
        <f t="shared" si="36"/>
        <v>0</v>
      </c>
      <c r="DW44" s="50">
        <f t="shared" si="36"/>
        <v>0</v>
      </c>
      <c r="DX44" s="50">
        <f t="shared" si="36"/>
        <v>0</v>
      </c>
      <c r="DY44" s="50">
        <f t="shared" si="36"/>
        <v>0</v>
      </c>
      <c r="DZ44" s="50">
        <f t="shared" si="33"/>
        <v>0</v>
      </c>
      <c r="EA44" s="50">
        <f t="shared" si="33"/>
        <v>0</v>
      </c>
      <c r="EB44" s="50">
        <f t="shared" si="33"/>
        <v>0</v>
      </c>
      <c r="EC44" s="50">
        <f t="shared" si="33"/>
        <v>0</v>
      </c>
      <c r="ED44" s="50">
        <f t="shared" si="33"/>
        <v>0</v>
      </c>
      <c r="EE44" s="50">
        <f t="shared" si="33"/>
        <v>0</v>
      </c>
      <c r="EF44" s="50">
        <f t="shared" si="33"/>
        <v>0</v>
      </c>
      <c r="EG44" s="50">
        <f t="shared" si="33"/>
        <v>0</v>
      </c>
      <c r="EH44" s="50">
        <f t="shared" si="33"/>
        <v>0</v>
      </c>
      <c r="EI44" s="50">
        <f t="shared" si="33"/>
        <v>0</v>
      </c>
      <c r="EJ44" s="50">
        <f t="shared" si="33"/>
        <v>0</v>
      </c>
      <c r="EK44" s="50">
        <f t="shared" si="33"/>
        <v>0</v>
      </c>
      <c r="EL44" s="50">
        <f t="shared" si="33"/>
        <v>0</v>
      </c>
      <c r="EM44" s="50">
        <f t="shared" si="33"/>
        <v>0</v>
      </c>
      <c r="EN44" s="50">
        <f t="shared" si="33"/>
        <v>0</v>
      </c>
      <c r="EO44" s="50">
        <f t="shared" ref="EN44:EY72" si="39">IF(OR(COUNTIFS(AK44:AT44,"W/O")&gt;0,COUNTIFS(AK44:AT44,"A")&gt;0,COUNTIFS(AK44:AT44,"")&gt;0,COUNTIF(AK44:AT44,"N/O")),0,1)</f>
        <v>0</v>
      </c>
      <c r="EP44" s="50">
        <f t="shared" si="37"/>
        <v>0</v>
      </c>
      <c r="EQ44" s="50">
        <f t="shared" si="37"/>
        <v>0</v>
      </c>
      <c r="ER44" s="50">
        <f t="shared" si="37"/>
        <v>0</v>
      </c>
      <c r="ES44" s="50">
        <f t="shared" si="37"/>
        <v>0</v>
      </c>
      <c r="ET44" s="50">
        <f t="shared" si="37"/>
        <v>0</v>
      </c>
      <c r="EU44" s="50">
        <f t="shared" si="37"/>
        <v>0</v>
      </c>
      <c r="EV44" s="50">
        <f t="shared" si="37"/>
        <v>0</v>
      </c>
      <c r="EW44" s="50">
        <f t="shared" si="37"/>
        <v>0</v>
      </c>
      <c r="EX44" s="50">
        <f t="shared" si="37"/>
        <v>0</v>
      </c>
      <c r="EY44" s="51">
        <f t="shared" si="37"/>
        <v>0</v>
      </c>
      <c r="FA44" s="52" t="str">
        <f t="shared" si="26"/>
        <v>Non Compliance</v>
      </c>
      <c r="FB44" s="52" t="str">
        <f t="shared" si="27"/>
        <v>Compliance</v>
      </c>
      <c r="FC44" s="52" t="str">
        <f t="shared" si="28"/>
        <v>Compliance</v>
      </c>
    </row>
    <row r="45" spans="2:159" ht="20.100000000000001" customHeight="1" thickBot="1" x14ac:dyDescent="0.3">
      <c r="B45" s="53">
        <v>32</v>
      </c>
      <c r="C45" s="125">
        <v>5342</v>
      </c>
      <c r="D45" s="109" t="s">
        <v>70</v>
      </c>
      <c r="E45" s="87" t="s">
        <v>135</v>
      </c>
      <c r="F45" s="41" t="str">
        <f>IFERROR(VLOOKUP(E45,'[1]Designation with Pershift Cost'!$B$3:$C$25,2,0),"")</f>
        <v/>
      </c>
      <c r="G45" s="42" t="s">
        <v>11</v>
      </c>
      <c r="H45" s="42" t="s">
        <v>11</v>
      </c>
      <c r="I45" s="42"/>
      <c r="J45" s="42" t="s">
        <v>11</v>
      </c>
      <c r="K45" s="42"/>
      <c r="L45" s="42" t="s">
        <v>12</v>
      </c>
      <c r="M45" s="42"/>
      <c r="N45" s="42" t="s">
        <v>12</v>
      </c>
      <c r="O45" s="42" t="s">
        <v>12</v>
      </c>
      <c r="P45" s="42" t="s">
        <v>12</v>
      </c>
      <c r="Q45" s="43" t="s">
        <v>12</v>
      </c>
      <c r="R45" s="43" t="s">
        <v>12</v>
      </c>
      <c r="S45" s="43" t="s">
        <v>12</v>
      </c>
      <c r="T45" s="43"/>
      <c r="U45" s="43" t="s">
        <v>12</v>
      </c>
      <c r="V45" s="43" t="s">
        <v>11</v>
      </c>
      <c r="W45" s="43" t="s">
        <v>11</v>
      </c>
      <c r="X45" s="43" t="s">
        <v>11</v>
      </c>
      <c r="Y45" s="43" t="s">
        <v>11</v>
      </c>
      <c r="Z45" s="43" t="s">
        <v>11</v>
      </c>
      <c r="AA45" s="43"/>
      <c r="AB45" s="43" t="s">
        <v>11</v>
      </c>
      <c r="AC45" s="43" t="s">
        <v>11</v>
      </c>
      <c r="AD45" s="43" t="s">
        <v>11</v>
      </c>
      <c r="AE45" s="43" t="s">
        <v>11</v>
      </c>
      <c r="AF45" s="43" t="s">
        <v>10</v>
      </c>
      <c r="AG45" s="43" t="s">
        <v>10</v>
      </c>
      <c r="AH45" s="43"/>
      <c r="AI45" s="43" t="s">
        <v>10</v>
      </c>
      <c r="AJ45" s="43" t="s">
        <v>10</v>
      </c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4">
        <f t="shared" si="3"/>
        <v>4</v>
      </c>
      <c r="AX45" s="44">
        <f t="shared" si="4"/>
        <v>12</v>
      </c>
      <c r="AY45" s="44">
        <f t="shared" si="5"/>
        <v>8</v>
      </c>
      <c r="AZ45" s="44">
        <f t="shared" si="6"/>
        <v>0</v>
      </c>
      <c r="BA45" s="44">
        <f t="shared" si="7"/>
        <v>0</v>
      </c>
      <c r="BB45" s="44">
        <f t="shared" si="8"/>
        <v>0</v>
      </c>
      <c r="BC45" s="44">
        <f t="shared" si="9"/>
        <v>0</v>
      </c>
      <c r="BD45" s="44">
        <f t="shared" si="10"/>
        <v>0</v>
      </c>
      <c r="BE45" s="44">
        <f t="shared" si="11"/>
        <v>0</v>
      </c>
      <c r="BF45" s="44">
        <f t="shared" si="12"/>
        <v>0</v>
      </c>
      <c r="BG45" s="44">
        <f t="shared" si="13"/>
        <v>0</v>
      </c>
      <c r="BH45" s="44">
        <f t="shared" si="14"/>
        <v>0</v>
      </c>
      <c r="BI45" s="44">
        <f t="shared" si="15"/>
        <v>0</v>
      </c>
      <c r="BJ45" s="44">
        <f t="shared" si="16"/>
        <v>0</v>
      </c>
      <c r="BK45" s="43"/>
      <c r="BL45" s="43"/>
      <c r="BM45" s="44">
        <f t="shared" si="29"/>
        <v>0</v>
      </c>
      <c r="BN45" s="44">
        <f t="shared" si="30"/>
        <v>0</v>
      </c>
      <c r="BO45" s="45">
        <f t="shared" si="31"/>
        <v>24</v>
      </c>
      <c r="BP45" s="118">
        <f t="shared" si="17"/>
        <v>24</v>
      </c>
      <c r="BQ45" s="47">
        <f t="shared" si="18"/>
        <v>0</v>
      </c>
      <c r="BR45" s="47">
        <f t="shared" si="19"/>
        <v>0</v>
      </c>
      <c r="BS45" s="48"/>
      <c r="BU45" s="49">
        <f t="shared" si="34"/>
        <v>0</v>
      </c>
      <c r="BV45" s="50">
        <f t="shared" si="34"/>
        <v>0</v>
      </c>
      <c r="BW45" s="50">
        <f t="shared" si="34"/>
        <v>0</v>
      </c>
      <c r="BX45" s="50">
        <f t="shared" si="34"/>
        <v>0</v>
      </c>
      <c r="BY45" s="50">
        <f t="shared" si="34"/>
        <v>0</v>
      </c>
      <c r="BZ45" s="50">
        <f t="shared" si="34"/>
        <v>0</v>
      </c>
      <c r="CA45" s="50">
        <f t="shared" si="34"/>
        <v>0</v>
      </c>
      <c r="CB45" s="50">
        <f t="shared" si="34"/>
        <v>0</v>
      </c>
      <c r="CC45" s="50">
        <f t="shared" si="34"/>
        <v>0</v>
      </c>
      <c r="CD45" s="50">
        <f t="shared" si="34"/>
        <v>0</v>
      </c>
      <c r="CE45" s="50">
        <f t="shared" si="34"/>
        <v>0</v>
      </c>
      <c r="CF45" s="50">
        <f t="shared" si="34"/>
        <v>0</v>
      </c>
      <c r="CG45" s="50">
        <f t="shared" si="34"/>
        <v>0</v>
      </c>
      <c r="CH45" s="50">
        <f t="shared" si="34"/>
        <v>0</v>
      </c>
      <c r="CI45" s="50">
        <f t="shared" si="34"/>
        <v>0</v>
      </c>
      <c r="CJ45" s="50">
        <f t="shared" si="34"/>
        <v>0</v>
      </c>
      <c r="CK45" s="50">
        <f t="shared" ref="CJ45:CW61" si="40">IF(OR(COUNTIFS(W45:AC45,"W/O")&gt;0,COUNTIFS(W45:AC45,"")&gt;0),0,1)</f>
        <v>0</v>
      </c>
      <c r="CL45" s="50">
        <f t="shared" si="40"/>
        <v>0</v>
      </c>
      <c r="CM45" s="50">
        <f t="shared" si="40"/>
        <v>0</v>
      </c>
      <c r="CN45" s="50">
        <f t="shared" si="40"/>
        <v>0</v>
      </c>
      <c r="CO45" s="50">
        <f t="shared" si="40"/>
        <v>0</v>
      </c>
      <c r="CP45" s="50">
        <f t="shared" si="40"/>
        <v>0</v>
      </c>
      <c r="CQ45" s="50">
        <f t="shared" si="40"/>
        <v>0</v>
      </c>
      <c r="CR45" s="50">
        <f t="shared" si="40"/>
        <v>0</v>
      </c>
      <c r="CS45" s="50">
        <f t="shared" si="40"/>
        <v>0</v>
      </c>
      <c r="CT45" s="50">
        <f t="shared" si="40"/>
        <v>0</v>
      </c>
      <c r="CU45" s="50">
        <f t="shared" si="40"/>
        <v>0</v>
      </c>
      <c r="CV45" s="50">
        <f t="shared" si="40"/>
        <v>0</v>
      </c>
      <c r="CW45" s="50">
        <f t="shared" si="40"/>
        <v>0</v>
      </c>
      <c r="CX45" s="50">
        <f t="shared" si="38"/>
        <v>0</v>
      </c>
      <c r="CY45" s="50">
        <f t="shared" si="38"/>
        <v>0</v>
      </c>
      <c r="CZ45" s="50">
        <f t="shared" si="35"/>
        <v>0</v>
      </c>
      <c r="DA45" s="50">
        <f t="shared" si="35"/>
        <v>0</v>
      </c>
      <c r="DB45" s="50">
        <f t="shared" si="35"/>
        <v>0</v>
      </c>
      <c r="DC45" s="50">
        <f t="shared" si="35"/>
        <v>0</v>
      </c>
      <c r="DD45" s="50">
        <f t="shared" si="35"/>
        <v>0</v>
      </c>
      <c r="DE45" s="50">
        <f t="shared" si="35"/>
        <v>0</v>
      </c>
      <c r="DF45" s="50">
        <f t="shared" si="35"/>
        <v>0</v>
      </c>
      <c r="DG45" s="50">
        <f t="shared" si="35"/>
        <v>0</v>
      </c>
      <c r="DH45" s="50">
        <f t="shared" si="35"/>
        <v>0</v>
      </c>
      <c r="DI45" s="51">
        <f t="shared" si="35"/>
        <v>0</v>
      </c>
      <c r="DK45" s="49">
        <f t="shared" si="36"/>
        <v>0</v>
      </c>
      <c r="DL45" s="50">
        <f t="shared" si="36"/>
        <v>0</v>
      </c>
      <c r="DM45" s="50">
        <f t="shared" si="36"/>
        <v>0</v>
      </c>
      <c r="DN45" s="50">
        <f t="shared" si="36"/>
        <v>0</v>
      </c>
      <c r="DO45" s="50">
        <f t="shared" si="36"/>
        <v>0</v>
      </c>
      <c r="DP45" s="50">
        <f t="shared" si="36"/>
        <v>0</v>
      </c>
      <c r="DQ45" s="50">
        <f t="shared" si="36"/>
        <v>0</v>
      </c>
      <c r="DR45" s="50">
        <f t="shared" si="36"/>
        <v>0</v>
      </c>
      <c r="DS45" s="50">
        <f t="shared" si="36"/>
        <v>0</v>
      </c>
      <c r="DT45" s="50">
        <f t="shared" si="36"/>
        <v>0</v>
      </c>
      <c r="DU45" s="50">
        <f t="shared" si="36"/>
        <v>0</v>
      </c>
      <c r="DV45" s="50">
        <f t="shared" si="36"/>
        <v>0</v>
      </c>
      <c r="DW45" s="50">
        <f t="shared" si="36"/>
        <v>0</v>
      </c>
      <c r="DX45" s="50">
        <f t="shared" si="36"/>
        <v>0</v>
      </c>
      <c r="DY45" s="50">
        <f t="shared" si="36"/>
        <v>0</v>
      </c>
      <c r="DZ45" s="50">
        <f t="shared" si="36"/>
        <v>0</v>
      </c>
      <c r="EA45" s="50">
        <f t="shared" ref="DZ45:EM61" si="41">IF(OR(COUNTIFS(W45:AF45,"W/O")&gt;0,COUNTIFS(W45:AF45,"A")&gt;0,COUNTIFS(W45:AF45,"")&gt;0,COUNTIF(W45:AF45,"N/O")),0,1)</f>
        <v>0</v>
      </c>
      <c r="EB45" s="50">
        <f t="shared" si="41"/>
        <v>0</v>
      </c>
      <c r="EC45" s="50">
        <f t="shared" si="41"/>
        <v>0</v>
      </c>
      <c r="ED45" s="50">
        <f t="shared" si="41"/>
        <v>0</v>
      </c>
      <c r="EE45" s="50">
        <f t="shared" si="41"/>
        <v>0</v>
      </c>
      <c r="EF45" s="50">
        <f t="shared" si="41"/>
        <v>0</v>
      </c>
      <c r="EG45" s="50">
        <f t="shared" si="41"/>
        <v>0</v>
      </c>
      <c r="EH45" s="50">
        <f t="shared" si="41"/>
        <v>0</v>
      </c>
      <c r="EI45" s="50">
        <f t="shared" si="41"/>
        <v>0</v>
      </c>
      <c r="EJ45" s="50">
        <f t="shared" si="41"/>
        <v>0</v>
      </c>
      <c r="EK45" s="50">
        <f t="shared" si="41"/>
        <v>0</v>
      </c>
      <c r="EL45" s="50">
        <f t="shared" si="41"/>
        <v>0</v>
      </c>
      <c r="EM45" s="50">
        <f t="shared" si="41"/>
        <v>0</v>
      </c>
      <c r="EN45" s="50">
        <f t="shared" si="39"/>
        <v>0</v>
      </c>
      <c r="EO45" s="50">
        <f t="shared" si="39"/>
        <v>0</v>
      </c>
      <c r="EP45" s="50">
        <f t="shared" si="37"/>
        <v>0</v>
      </c>
      <c r="EQ45" s="50">
        <f t="shared" si="37"/>
        <v>0</v>
      </c>
      <c r="ER45" s="50">
        <f t="shared" si="37"/>
        <v>0</v>
      </c>
      <c r="ES45" s="50">
        <f t="shared" si="37"/>
        <v>0</v>
      </c>
      <c r="ET45" s="50">
        <f t="shared" si="37"/>
        <v>0</v>
      </c>
      <c r="EU45" s="50">
        <f t="shared" si="37"/>
        <v>0</v>
      </c>
      <c r="EV45" s="50">
        <f t="shared" si="37"/>
        <v>0</v>
      </c>
      <c r="EW45" s="50">
        <f t="shared" si="37"/>
        <v>0</v>
      </c>
      <c r="EX45" s="50">
        <f t="shared" si="37"/>
        <v>0</v>
      </c>
      <c r="EY45" s="51">
        <f t="shared" si="37"/>
        <v>0</v>
      </c>
      <c r="FA45" s="52" t="str">
        <f t="shared" si="26"/>
        <v>Compliance</v>
      </c>
      <c r="FB45" s="52" t="str">
        <f t="shared" si="27"/>
        <v>Compliance</v>
      </c>
      <c r="FC45" s="52" t="str">
        <f t="shared" si="28"/>
        <v>Compliance</v>
      </c>
    </row>
    <row r="46" spans="2:159" ht="20.100000000000001" customHeight="1" thickBot="1" x14ac:dyDescent="0.3">
      <c r="B46" s="53">
        <v>33</v>
      </c>
      <c r="C46" s="125">
        <v>5334</v>
      </c>
      <c r="D46" s="109" t="s">
        <v>71</v>
      </c>
      <c r="E46" s="87" t="s">
        <v>135</v>
      </c>
      <c r="F46" s="41" t="str">
        <f>IFERROR(VLOOKUP(E46,'[1]Designation with Pershift Cost'!$B$3:$C$25,2,0),"")</f>
        <v/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4">
        <f t="shared" si="3"/>
        <v>0</v>
      </c>
      <c r="AX46" s="44">
        <f t="shared" si="4"/>
        <v>0</v>
      </c>
      <c r="AY46" s="44">
        <f t="shared" si="5"/>
        <v>0</v>
      </c>
      <c r="AZ46" s="44">
        <f t="shared" si="6"/>
        <v>0</v>
      </c>
      <c r="BA46" s="44">
        <f t="shared" si="7"/>
        <v>0</v>
      </c>
      <c r="BB46" s="44">
        <f t="shared" si="8"/>
        <v>0</v>
      </c>
      <c r="BC46" s="44">
        <f t="shared" si="9"/>
        <v>0</v>
      </c>
      <c r="BD46" s="44">
        <f t="shared" si="10"/>
        <v>0</v>
      </c>
      <c r="BE46" s="44">
        <f t="shared" si="11"/>
        <v>0</v>
      </c>
      <c r="BF46" s="44">
        <f t="shared" si="12"/>
        <v>0</v>
      </c>
      <c r="BG46" s="44">
        <f t="shared" si="13"/>
        <v>0</v>
      </c>
      <c r="BH46" s="44">
        <f t="shared" si="14"/>
        <v>0</v>
      </c>
      <c r="BI46" s="44">
        <f t="shared" si="15"/>
        <v>0</v>
      </c>
      <c r="BJ46" s="44">
        <f t="shared" si="16"/>
        <v>0</v>
      </c>
      <c r="BK46" s="43"/>
      <c r="BL46" s="43"/>
      <c r="BM46" s="44">
        <f t="shared" si="29"/>
        <v>0</v>
      </c>
      <c r="BN46" s="44">
        <f t="shared" si="30"/>
        <v>0</v>
      </c>
      <c r="BO46" s="45">
        <f t="shared" si="31"/>
        <v>0</v>
      </c>
      <c r="BP46" s="46">
        <f t="shared" si="17"/>
        <v>0</v>
      </c>
      <c r="BQ46" s="47">
        <f t="shared" si="18"/>
        <v>0</v>
      </c>
      <c r="BR46" s="47">
        <f t="shared" si="19"/>
        <v>0</v>
      </c>
      <c r="BS46" s="48"/>
      <c r="BU46" s="49">
        <f t="shared" si="34"/>
        <v>0</v>
      </c>
      <c r="BV46" s="50">
        <f t="shared" si="34"/>
        <v>0</v>
      </c>
      <c r="BW46" s="50">
        <f t="shared" si="34"/>
        <v>0</v>
      </c>
      <c r="BX46" s="50">
        <f t="shared" si="34"/>
        <v>0</v>
      </c>
      <c r="BY46" s="50">
        <f t="shared" si="34"/>
        <v>0</v>
      </c>
      <c r="BZ46" s="50">
        <f t="shared" si="34"/>
        <v>0</v>
      </c>
      <c r="CA46" s="50">
        <f t="shared" si="34"/>
        <v>0</v>
      </c>
      <c r="CB46" s="50">
        <f t="shared" si="34"/>
        <v>0</v>
      </c>
      <c r="CC46" s="50">
        <f t="shared" si="34"/>
        <v>0</v>
      </c>
      <c r="CD46" s="50">
        <f t="shared" si="34"/>
        <v>0</v>
      </c>
      <c r="CE46" s="50">
        <f t="shared" si="34"/>
        <v>0</v>
      </c>
      <c r="CF46" s="50">
        <f t="shared" si="34"/>
        <v>0</v>
      </c>
      <c r="CG46" s="50">
        <f t="shared" si="34"/>
        <v>0</v>
      </c>
      <c r="CH46" s="50">
        <f t="shared" si="34"/>
        <v>0</v>
      </c>
      <c r="CI46" s="50">
        <f t="shared" ref="BU46:CJ61" si="42">IF(OR(COUNTIFS(U46:AA46,"W/O")&gt;0,COUNTIFS(U46:AA46,"")&gt;0),0,1)</f>
        <v>0</v>
      </c>
      <c r="CJ46" s="50">
        <f t="shared" si="40"/>
        <v>0</v>
      </c>
      <c r="CK46" s="50">
        <f t="shared" si="40"/>
        <v>0</v>
      </c>
      <c r="CL46" s="50">
        <f t="shared" si="40"/>
        <v>0</v>
      </c>
      <c r="CM46" s="50">
        <f t="shared" si="40"/>
        <v>0</v>
      </c>
      <c r="CN46" s="50">
        <f t="shared" si="40"/>
        <v>0</v>
      </c>
      <c r="CO46" s="50">
        <f t="shared" si="40"/>
        <v>0</v>
      </c>
      <c r="CP46" s="50">
        <f t="shared" si="40"/>
        <v>0</v>
      </c>
      <c r="CQ46" s="50">
        <f t="shared" si="40"/>
        <v>0</v>
      </c>
      <c r="CR46" s="50">
        <f t="shared" si="40"/>
        <v>0</v>
      </c>
      <c r="CS46" s="50">
        <f t="shared" si="40"/>
        <v>0</v>
      </c>
      <c r="CT46" s="50">
        <f t="shared" si="40"/>
        <v>0</v>
      </c>
      <c r="CU46" s="50">
        <f t="shared" si="40"/>
        <v>0</v>
      </c>
      <c r="CV46" s="50">
        <f t="shared" si="40"/>
        <v>0</v>
      </c>
      <c r="CW46" s="50">
        <f t="shared" si="40"/>
        <v>0</v>
      </c>
      <c r="CX46" s="50">
        <f t="shared" si="38"/>
        <v>0</v>
      </c>
      <c r="CY46" s="50">
        <f t="shared" si="38"/>
        <v>0</v>
      </c>
      <c r="CZ46" s="50">
        <f t="shared" si="35"/>
        <v>0</v>
      </c>
      <c r="DA46" s="50">
        <f t="shared" si="35"/>
        <v>0</v>
      </c>
      <c r="DB46" s="50">
        <f t="shared" si="35"/>
        <v>0</v>
      </c>
      <c r="DC46" s="50">
        <f t="shared" si="35"/>
        <v>0</v>
      </c>
      <c r="DD46" s="50">
        <f t="shared" si="35"/>
        <v>0</v>
      </c>
      <c r="DE46" s="50">
        <f t="shared" si="35"/>
        <v>0</v>
      </c>
      <c r="DF46" s="50">
        <f t="shared" si="35"/>
        <v>0</v>
      </c>
      <c r="DG46" s="50">
        <f t="shared" si="35"/>
        <v>0</v>
      </c>
      <c r="DH46" s="50">
        <f t="shared" si="35"/>
        <v>0</v>
      </c>
      <c r="DI46" s="51">
        <f t="shared" si="35"/>
        <v>0</v>
      </c>
      <c r="DK46" s="49">
        <f t="shared" si="36"/>
        <v>0</v>
      </c>
      <c r="DL46" s="50">
        <f t="shared" si="36"/>
        <v>0</v>
      </c>
      <c r="DM46" s="50">
        <f t="shared" si="36"/>
        <v>0</v>
      </c>
      <c r="DN46" s="50">
        <f t="shared" si="36"/>
        <v>0</v>
      </c>
      <c r="DO46" s="50">
        <f t="shared" si="36"/>
        <v>0</v>
      </c>
      <c r="DP46" s="50">
        <f t="shared" si="36"/>
        <v>0</v>
      </c>
      <c r="DQ46" s="50">
        <f t="shared" si="36"/>
        <v>0</v>
      </c>
      <c r="DR46" s="50">
        <f t="shared" si="36"/>
        <v>0</v>
      </c>
      <c r="DS46" s="50">
        <f t="shared" si="36"/>
        <v>0</v>
      </c>
      <c r="DT46" s="50">
        <f t="shared" si="36"/>
        <v>0</v>
      </c>
      <c r="DU46" s="50">
        <f t="shared" si="36"/>
        <v>0</v>
      </c>
      <c r="DV46" s="50">
        <f t="shared" si="36"/>
        <v>0</v>
      </c>
      <c r="DW46" s="50">
        <f t="shared" si="36"/>
        <v>0</v>
      </c>
      <c r="DX46" s="50">
        <f t="shared" si="36"/>
        <v>0</v>
      </c>
      <c r="DY46" s="50">
        <f t="shared" ref="DK46:DZ61" si="43">IF(OR(COUNTIFS(U46:AD46,"W/O")&gt;0,COUNTIFS(U46:AD46,"A")&gt;0,COUNTIFS(U46:AD46,"")&gt;0,COUNTIF(U46:AD46,"N/O")),0,1)</f>
        <v>0</v>
      </c>
      <c r="DZ46" s="50">
        <f t="shared" si="41"/>
        <v>0</v>
      </c>
      <c r="EA46" s="50">
        <f t="shared" si="41"/>
        <v>0</v>
      </c>
      <c r="EB46" s="50">
        <f t="shared" si="41"/>
        <v>0</v>
      </c>
      <c r="EC46" s="50">
        <f t="shared" si="41"/>
        <v>0</v>
      </c>
      <c r="ED46" s="50">
        <f t="shared" si="41"/>
        <v>0</v>
      </c>
      <c r="EE46" s="50">
        <f t="shared" si="41"/>
        <v>0</v>
      </c>
      <c r="EF46" s="50">
        <f t="shared" si="41"/>
        <v>0</v>
      </c>
      <c r="EG46" s="50">
        <f t="shared" si="41"/>
        <v>0</v>
      </c>
      <c r="EH46" s="50">
        <f t="shared" si="41"/>
        <v>0</v>
      </c>
      <c r="EI46" s="50">
        <f t="shared" si="41"/>
        <v>0</v>
      </c>
      <c r="EJ46" s="50">
        <f t="shared" si="41"/>
        <v>0</v>
      </c>
      <c r="EK46" s="50">
        <f t="shared" si="41"/>
        <v>0</v>
      </c>
      <c r="EL46" s="50">
        <f t="shared" si="41"/>
        <v>0</v>
      </c>
      <c r="EM46" s="50">
        <f t="shared" si="41"/>
        <v>0</v>
      </c>
      <c r="EN46" s="50">
        <f t="shared" si="39"/>
        <v>0</v>
      </c>
      <c r="EO46" s="50">
        <f t="shared" si="39"/>
        <v>0</v>
      </c>
      <c r="EP46" s="50">
        <f t="shared" si="37"/>
        <v>0</v>
      </c>
      <c r="EQ46" s="50">
        <f t="shared" si="37"/>
        <v>0</v>
      </c>
      <c r="ER46" s="50">
        <f t="shared" si="37"/>
        <v>0</v>
      </c>
      <c r="ES46" s="50">
        <f t="shared" si="37"/>
        <v>0</v>
      </c>
      <c r="ET46" s="50">
        <f t="shared" si="37"/>
        <v>0</v>
      </c>
      <c r="EU46" s="50">
        <f t="shared" si="37"/>
        <v>0</v>
      </c>
      <c r="EV46" s="50">
        <f t="shared" si="37"/>
        <v>0</v>
      </c>
      <c r="EW46" s="50">
        <f t="shared" si="37"/>
        <v>0</v>
      </c>
      <c r="EX46" s="50">
        <f t="shared" si="37"/>
        <v>0</v>
      </c>
      <c r="EY46" s="51">
        <f t="shared" si="37"/>
        <v>0</v>
      </c>
      <c r="FA46" s="52" t="str">
        <f t="shared" si="26"/>
        <v>Compliance</v>
      </c>
      <c r="FB46" s="52" t="str">
        <f t="shared" si="27"/>
        <v>Compliance</v>
      </c>
      <c r="FC46" s="52" t="str">
        <f t="shared" si="28"/>
        <v>Compliance</v>
      </c>
    </row>
    <row r="47" spans="2:159" ht="20.100000000000001" customHeight="1" thickBot="1" x14ac:dyDescent="0.3">
      <c r="B47" s="53">
        <v>34</v>
      </c>
      <c r="C47" s="125">
        <v>5379</v>
      </c>
      <c r="D47" s="109" t="s">
        <v>72</v>
      </c>
      <c r="E47" s="87" t="s">
        <v>135</v>
      </c>
      <c r="F47" s="41" t="str">
        <f>IFERROR(VLOOKUP(E47,'[1]Designation with Pershift Cost'!$B$3:$C$25,2,0),"")</f>
        <v/>
      </c>
      <c r="G47" s="42" t="s">
        <v>10</v>
      </c>
      <c r="H47" s="42" t="s">
        <v>10</v>
      </c>
      <c r="I47" s="42" t="s">
        <v>10</v>
      </c>
      <c r="J47" s="42" t="s">
        <v>10</v>
      </c>
      <c r="K47" s="42"/>
      <c r="L47" s="42" t="s">
        <v>10</v>
      </c>
      <c r="M47" s="42" t="s">
        <v>10</v>
      </c>
      <c r="N47" s="42" t="s">
        <v>10</v>
      </c>
      <c r="O47" s="42" t="s">
        <v>10</v>
      </c>
      <c r="P47" s="42" t="s">
        <v>10</v>
      </c>
      <c r="Q47" s="43" t="s">
        <v>10</v>
      </c>
      <c r="R47" s="43"/>
      <c r="S47" s="43" t="s">
        <v>10</v>
      </c>
      <c r="T47" s="43" t="s">
        <v>10</v>
      </c>
      <c r="U47" s="43" t="s">
        <v>10</v>
      </c>
      <c r="V47" s="43" t="s">
        <v>10</v>
      </c>
      <c r="W47" s="43" t="s">
        <v>10</v>
      </c>
      <c r="X47" s="43" t="s">
        <v>10</v>
      </c>
      <c r="Y47" s="43"/>
      <c r="Z47" s="43"/>
      <c r="AA47" s="90" t="s">
        <v>10</v>
      </c>
      <c r="AB47" s="43" t="s">
        <v>10</v>
      </c>
      <c r="AC47" s="43" t="s">
        <v>10</v>
      </c>
      <c r="AD47" s="43" t="s">
        <v>10</v>
      </c>
      <c r="AE47" s="43" t="s">
        <v>10</v>
      </c>
      <c r="AF47" s="43"/>
      <c r="AG47" s="43" t="s">
        <v>10</v>
      </c>
      <c r="AH47" s="43" t="s">
        <v>10</v>
      </c>
      <c r="AI47" s="43" t="s">
        <v>10</v>
      </c>
      <c r="AJ47" s="43" t="s">
        <v>10</v>
      </c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4">
        <f t="shared" si="3"/>
        <v>25</v>
      </c>
      <c r="AX47" s="44">
        <f t="shared" si="4"/>
        <v>0</v>
      </c>
      <c r="AY47" s="44">
        <f t="shared" si="5"/>
        <v>0</v>
      </c>
      <c r="AZ47" s="44">
        <f t="shared" si="6"/>
        <v>0</v>
      </c>
      <c r="BA47" s="44">
        <f t="shared" si="7"/>
        <v>0</v>
      </c>
      <c r="BB47" s="44">
        <f t="shared" si="8"/>
        <v>0</v>
      </c>
      <c r="BC47" s="44">
        <f t="shared" si="9"/>
        <v>0</v>
      </c>
      <c r="BD47" s="44">
        <f t="shared" si="10"/>
        <v>0</v>
      </c>
      <c r="BE47" s="44">
        <f t="shared" si="11"/>
        <v>0</v>
      </c>
      <c r="BF47" s="44">
        <f t="shared" si="12"/>
        <v>0</v>
      </c>
      <c r="BG47" s="44">
        <f t="shared" si="13"/>
        <v>0</v>
      </c>
      <c r="BH47" s="44">
        <f t="shared" si="14"/>
        <v>0</v>
      </c>
      <c r="BI47" s="44">
        <f t="shared" si="15"/>
        <v>0</v>
      </c>
      <c r="BJ47" s="44">
        <f t="shared" si="16"/>
        <v>0</v>
      </c>
      <c r="BK47" s="43"/>
      <c r="BL47" s="43"/>
      <c r="BM47" s="44">
        <f t="shared" si="29"/>
        <v>0</v>
      </c>
      <c r="BN47" s="44">
        <f t="shared" si="30"/>
        <v>0</v>
      </c>
      <c r="BO47" s="45">
        <f t="shared" si="31"/>
        <v>25</v>
      </c>
      <c r="BP47" s="118">
        <f t="shared" si="17"/>
        <v>25</v>
      </c>
      <c r="BQ47" s="47">
        <f t="shared" si="18"/>
        <v>0</v>
      </c>
      <c r="BR47" s="47">
        <f t="shared" si="19"/>
        <v>0</v>
      </c>
      <c r="BS47" s="48"/>
      <c r="BU47" s="49">
        <f t="shared" si="42"/>
        <v>0</v>
      </c>
      <c r="BV47" s="50">
        <f t="shared" si="42"/>
        <v>0</v>
      </c>
      <c r="BW47" s="50">
        <f t="shared" si="42"/>
        <v>0</v>
      </c>
      <c r="BX47" s="50">
        <f t="shared" si="42"/>
        <v>0</v>
      </c>
      <c r="BY47" s="50">
        <f t="shared" si="42"/>
        <v>0</v>
      </c>
      <c r="BZ47" s="50">
        <f t="shared" si="42"/>
        <v>0</v>
      </c>
      <c r="CA47" s="50">
        <f t="shared" si="42"/>
        <v>0</v>
      </c>
      <c r="CB47" s="50">
        <f t="shared" si="42"/>
        <v>0</v>
      </c>
      <c r="CC47" s="50">
        <f t="shared" si="42"/>
        <v>0</v>
      </c>
      <c r="CD47" s="50">
        <f t="shared" si="42"/>
        <v>0</v>
      </c>
      <c r="CE47" s="50">
        <f t="shared" si="42"/>
        <v>0</v>
      </c>
      <c r="CF47" s="50">
        <f t="shared" si="42"/>
        <v>0</v>
      </c>
      <c r="CG47" s="50">
        <f t="shared" si="42"/>
        <v>0</v>
      </c>
      <c r="CH47" s="50">
        <f t="shared" si="42"/>
        <v>0</v>
      </c>
      <c r="CI47" s="50">
        <f t="shared" si="42"/>
        <v>0</v>
      </c>
      <c r="CJ47" s="50">
        <f t="shared" si="40"/>
        <v>0</v>
      </c>
      <c r="CK47" s="50">
        <f t="shared" si="40"/>
        <v>0</v>
      </c>
      <c r="CL47" s="50">
        <f t="shared" si="40"/>
        <v>0</v>
      </c>
      <c r="CM47" s="50">
        <f t="shared" si="40"/>
        <v>0</v>
      </c>
      <c r="CN47" s="50">
        <f t="shared" si="40"/>
        <v>0</v>
      </c>
      <c r="CO47" s="50">
        <f t="shared" si="40"/>
        <v>0</v>
      </c>
      <c r="CP47" s="50">
        <f t="shared" si="40"/>
        <v>0</v>
      </c>
      <c r="CQ47" s="50">
        <f t="shared" si="40"/>
        <v>0</v>
      </c>
      <c r="CR47" s="50">
        <f t="shared" si="40"/>
        <v>0</v>
      </c>
      <c r="CS47" s="50">
        <f t="shared" si="40"/>
        <v>0</v>
      </c>
      <c r="CT47" s="50">
        <f t="shared" si="40"/>
        <v>0</v>
      </c>
      <c r="CU47" s="50">
        <f t="shared" si="40"/>
        <v>0</v>
      </c>
      <c r="CV47" s="50">
        <f t="shared" si="40"/>
        <v>0</v>
      </c>
      <c r="CW47" s="50">
        <f t="shared" si="40"/>
        <v>0</v>
      </c>
      <c r="CX47" s="50">
        <f t="shared" si="38"/>
        <v>0</v>
      </c>
      <c r="CY47" s="50">
        <f t="shared" si="38"/>
        <v>0</v>
      </c>
      <c r="CZ47" s="50">
        <f t="shared" si="35"/>
        <v>0</v>
      </c>
      <c r="DA47" s="50">
        <f t="shared" si="35"/>
        <v>0</v>
      </c>
      <c r="DB47" s="50">
        <f t="shared" si="35"/>
        <v>0</v>
      </c>
      <c r="DC47" s="50">
        <f t="shared" si="35"/>
        <v>0</v>
      </c>
      <c r="DD47" s="50">
        <f t="shared" si="35"/>
        <v>0</v>
      </c>
      <c r="DE47" s="50">
        <f t="shared" si="35"/>
        <v>0</v>
      </c>
      <c r="DF47" s="50">
        <f t="shared" si="35"/>
        <v>0</v>
      </c>
      <c r="DG47" s="50">
        <f t="shared" si="35"/>
        <v>0</v>
      </c>
      <c r="DH47" s="50">
        <f t="shared" si="35"/>
        <v>0</v>
      </c>
      <c r="DI47" s="51">
        <f t="shared" si="35"/>
        <v>0</v>
      </c>
      <c r="DK47" s="49">
        <f t="shared" si="43"/>
        <v>0</v>
      </c>
      <c r="DL47" s="50">
        <f t="shared" si="43"/>
        <v>0</v>
      </c>
      <c r="DM47" s="50">
        <f t="shared" si="43"/>
        <v>0</v>
      </c>
      <c r="DN47" s="50">
        <f t="shared" si="43"/>
        <v>0</v>
      </c>
      <c r="DO47" s="50">
        <f t="shared" si="43"/>
        <v>0</v>
      </c>
      <c r="DP47" s="50">
        <f t="shared" si="43"/>
        <v>0</v>
      </c>
      <c r="DQ47" s="50">
        <f t="shared" si="43"/>
        <v>0</v>
      </c>
      <c r="DR47" s="50">
        <f t="shared" si="43"/>
        <v>0</v>
      </c>
      <c r="DS47" s="50">
        <f t="shared" si="43"/>
        <v>0</v>
      </c>
      <c r="DT47" s="50">
        <f t="shared" si="43"/>
        <v>0</v>
      </c>
      <c r="DU47" s="50">
        <f t="shared" si="43"/>
        <v>0</v>
      </c>
      <c r="DV47" s="50">
        <f t="shared" si="43"/>
        <v>0</v>
      </c>
      <c r="DW47" s="50">
        <f t="shared" si="43"/>
        <v>0</v>
      </c>
      <c r="DX47" s="50">
        <f t="shared" si="43"/>
        <v>0</v>
      </c>
      <c r="DY47" s="50">
        <f t="shared" si="43"/>
        <v>0</v>
      </c>
      <c r="DZ47" s="50">
        <f t="shared" si="41"/>
        <v>0</v>
      </c>
      <c r="EA47" s="50">
        <f t="shared" si="41"/>
        <v>0</v>
      </c>
      <c r="EB47" s="50">
        <f t="shared" si="41"/>
        <v>0</v>
      </c>
      <c r="EC47" s="50">
        <f t="shared" si="41"/>
        <v>0</v>
      </c>
      <c r="ED47" s="50">
        <f t="shared" si="41"/>
        <v>0</v>
      </c>
      <c r="EE47" s="50">
        <f t="shared" si="41"/>
        <v>0</v>
      </c>
      <c r="EF47" s="50">
        <f t="shared" si="41"/>
        <v>0</v>
      </c>
      <c r="EG47" s="50">
        <f t="shared" si="41"/>
        <v>0</v>
      </c>
      <c r="EH47" s="50">
        <f t="shared" si="41"/>
        <v>0</v>
      </c>
      <c r="EI47" s="50">
        <f t="shared" si="41"/>
        <v>0</v>
      </c>
      <c r="EJ47" s="50">
        <f t="shared" si="41"/>
        <v>0</v>
      </c>
      <c r="EK47" s="50">
        <f t="shared" si="41"/>
        <v>0</v>
      </c>
      <c r="EL47" s="50">
        <f t="shared" si="41"/>
        <v>0</v>
      </c>
      <c r="EM47" s="50">
        <f t="shared" si="41"/>
        <v>0</v>
      </c>
      <c r="EN47" s="50">
        <f t="shared" si="39"/>
        <v>0</v>
      </c>
      <c r="EO47" s="50">
        <f t="shared" si="39"/>
        <v>0</v>
      </c>
      <c r="EP47" s="50">
        <f t="shared" si="37"/>
        <v>0</v>
      </c>
      <c r="EQ47" s="50">
        <f t="shared" si="37"/>
        <v>0</v>
      </c>
      <c r="ER47" s="50">
        <f t="shared" si="37"/>
        <v>0</v>
      </c>
      <c r="ES47" s="50">
        <f t="shared" si="37"/>
        <v>0</v>
      </c>
      <c r="ET47" s="50">
        <f t="shared" si="37"/>
        <v>0</v>
      </c>
      <c r="EU47" s="50">
        <f t="shared" si="37"/>
        <v>0</v>
      </c>
      <c r="EV47" s="50">
        <f t="shared" si="37"/>
        <v>0</v>
      </c>
      <c r="EW47" s="50">
        <f t="shared" si="37"/>
        <v>0</v>
      </c>
      <c r="EX47" s="50">
        <f t="shared" si="37"/>
        <v>0</v>
      </c>
      <c r="EY47" s="51">
        <f t="shared" si="37"/>
        <v>0</v>
      </c>
      <c r="FA47" s="52" t="str">
        <f t="shared" si="26"/>
        <v>Compliance</v>
      </c>
      <c r="FB47" s="52" t="str">
        <f t="shared" si="27"/>
        <v>Compliance</v>
      </c>
      <c r="FC47" s="52" t="str">
        <f t="shared" si="28"/>
        <v>Compliance</v>
      </c>
    </row>
    <row r="48" spans="2:159" ht="20.100000000000001" customHeight="1" thickBot="1" x14ac:dyDescent="0.3">
      <c r="B48" s="53">
        <v>35</v>
      </c>
      <c r="C48" s="125">
        <v>5363</v>
      </c>
      <c r="D48" s="109" t="s">
        <v>73</v>
      </c>
      <c r="E48" s="87" t="s">
        <v>135</v>
      </c>
      <c r="F48" s="41" t="str">
        <f>IFERROR(VLOOKUP(E48,'[1]Designation with Pershift Cost'!$B$3:$C$25,2,0),"")</f>
        <v/>
      </c>
      <c r="G48" s="42" t="s">
        <v>12</v>
      </c>
      <c r="H48" s="42" t="s">
        <v>12</v>
      </c>
      <c r="I48" s="42"/>
      <c r="J48" s="42" t="s">
        <v>12</v>
      </c>
      <c r="K48" s="42" t="s">
        <v>12</v>
      </c>
      <c r="L48" s="42" t="s">
        <v>12</v>
      </c>
      <c r="M48" s="42" t="s">
        <v>12</v>
      </c>
      <c r="N48" s="42" t="s">
        <v>12</v>
      </c>
      <c r="O48" s="42" t="s">
        <v>12</v>
      </c>
      <c r="P48" s="42"/>
      <c r="Q48" s="43" t="s">
        <v>12</v>
      </c>
      <c r="R48" s="43" t="s">
        <v>12</v>
      </c>
      <c r="S48" s="43" t="s">
        <v>12</v>
      </c>
      <c r="T48" s="43" t="s">
        <v>12</v>
      </c>
      <c r="U48" s="43" t="s">
        <v>12</v>
      </c>
      <c r="V48" s="43" t="s">
        <v>12</v>
      </c>
      <c r="W48" s="43"/>
      <c r="X48" s="43" t="s">
        <v>12</v>
      </c>
      <c r="Y48" s="43" t="s">
        <v>12</v>
      </c>
      <c r="Z48" s="90" t="s">
        <v>12</v>
      </c>
      <c r="AA48" s="43" t="s">
        <v>12</v>
      </c>
      <c r="AB48" s="43" t="s">
        <v>12</v>
      </c>
      <c r="AC48" s="43" t="s">
        <v>12</v>
      </c>
      <c r="AD48" s="43"/>
      <c r="AE48" s="43" t="s">
        <v>12</v>
      </c>
      <c r="AF48" s="43" t="s">
        <v>12</v>
      </c>
      <c r="AG48" s="43" t="s">
        <v>12</v>
      </c>
      <c r="AH48" s="43" t="s">
        <v>12</v>
      </c>
      <c r="AI48" s="43" t="s">
        <v>12</v>
      </c>
      <c r="AJ48" s="43" t="s">
        <v>12</v>
      </c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4">
        <f t="shared" si="3"/>
        <v>0</v>
      </c>
      <c r="AX48" s="44">
        <f t="shared" si="4"/>
        <v>0</v>
      </c>
      <c r="AY48" s="44">
        <f t="shared" si="5"/>
        <v>26</v>
      </c>
      <c r="AZ48" s="44">
        <f t="shared" si="6"/>
        <v>0</v>
      </c>
      <c r="BA48" s="44">
        <f t="shared" si="7"/>
        <v>0</v>
      </c>
      <c r="BB48" s="44">
        <f t="shared" si="8"/>
        <v>0</v>
      </c>
      <c r="BC48" s="44">
        <f t="shared" si="9"/>
        <v>0</v>
      </c>
      <c r="BD48" s="44">
        <f t="shared" si="10"/>
        <v>0</v>
      </c>
      <c r="BE48" s="44">
        <f t="shared" si="11"/>
        <v>0</v>
      </c>
      <c r="BF48" s="44">
        <f t="shared" si="12"/>
        <v>0</v>
      </c>
      <c r="BG48" s="44">
        <f t="shared" si="13"/>
        <v>0</v>
      </c>
      <c r="BH48" s="44">
        <f t="shared" si="14"/>
        <v>0</v>
      </c>
      <c r="BI48" s="44">
        <f t="shared" si="15"/>
        <v>0</v>
      </c>
      <c r="BJ48" s="44">
        <f t="shared" si="16"/>
        <v>0</v>
      </c>
      <c r="BK48" s="43"/>
      <c r="BL48" s="43"/>
      <c r="BM48" s="44">
        <f t="shared" si="29"/>
        <v>0</v>
      </c>
      <c r="BN48" s="44">
        <f t="shared" si="30"/>
        <v>0</v>
      </c>
      <c r="BO48" s="45">
        <f t="shared" si="31"/>
        <v>26</v>
      </c>
      <c r="BP48" s="118">
        <f t="shared" si="17"/>
        <v>26</v>
      </c>
      <c r="BQ48" s="47">
        <f t="shared" si="18"/>
        <v>0</v>
      </c>
      <c r="BR48" s="47">
        <f t="shared" si="19"/>
        <v>0</v>
      </c>
      <c r="BS48" s="48"/>
      <c r="BU48" s="49">
        <f t="shared" si="42"/>
        <v>0</v>
      </c>
      <c r="BV48" s="50">
        <f t="shared" si="42"/>
        <v>0</v>
      </c>
      <c r="BW48" s="50">
        <f t="shared" si="42"/>
        <v>0</v>
      </c>
      <c r="BX48" s="50">
        <f t="shared" si="42"/>
        <v>0</v>
      </c>
      <c r="BY48" s="50">
        <f t="shared" si="42"/>
        <v>0</v>
      </c>
      <c r="BZ48" s="50">
        <f t="shared" si="42"/>
        <v>0</v>
      </c>
      <c r="CA48" s="50">
        <f t="shared" si="42"/>
        <v>0</v>
      </c>
      <c r="CB48" s="50">
        <f t="shared" si="42"/>
        <v>0</v>
      </c>
      <c r="CC48" s="50">
        <f t="shared" si="42"/>
        <v>0</v>
      </c>
      <c r="CD48" s="50">
        <f t="shared" si="42"/>
        <v>0</v>
      </c>
      <c r="CE48" s="50">
        <f t="shared" si="42"/>
        <v>0</v>
      </c>
      <c r="CF48" s="50">
        <f t="shared" si="42"/>
        <v>0</v>
      </c>
      <c r="CG48" s="50">
        <f t="shared" si="42"/>
        <v>0</v>
      </c>
      <c r="CH48" s="50">
        <f t="shared" si="42"/>
        <v>0</v>
      </c>
      <c r="CI48" s="50">
        <f t="shared" si="42"/>
        <v>0</v>
      </c>
      <c r="CJ48" s="50">
        <f t="shared" si="40"/>
        <v>0</v>
      </c>
      <c r="CK48" s="50">
        <f t="shared" si="40"/>
        <v>0</v>
      </c>
      <c r="CL48" s="50">
        <f t="shared" si="40"/>
        <v>0</v>
      </c>
      <c r="CM48" s="50">
        <f t="shared" si="40"/>
        <v>0</v>
      </c>
      <c r="CN48" s="50">
        <f t="shared" si="40"/>
        <v>0</v>
      </c>
      <c r="CO48" s="50">
        <f t="shared" si="40"/>
        <v>0</v>
      </c>
      <c r="CP48" s="50">
        <f t="shared" si="40"/>
        <v>0</v>
      </c>
      <c r="CQ48" s="50">
        <f t="shared" si="40"/>
        <v>0</v>
      </c>
      <c r="CR48" s="50">
        <f t="shared" si="40"/>
        <v>0</v>
      </c>
      <c r="CS48" s="50">
        <f t="shared" si="40"/>
        <v>0</v>
      </c>
      <c r="CT48" s="50">
        <f t="shared" si="40"/>
        <v>0</v>
      </c>
      <c r="CU48" s="50">
        <f t="shared" si="40"/>
        <v>0</v>
      </c>
      <c r="CV48" s="50">
        <f t="shared" si="40"/>
        <v>0</v>
      </c>
      <c r="CW48" s="50">
        <f t="shared" si="40"/>
        <v>0</v>
      </c>
      <c r="CX48" s="50">
        <f t="shared" si="38"/>
        <v>0</v>
      </c>
      <c r="CY48" s="50">
        <f t="shared" si="38"/>
        <v>0</v>
      </c>
      <c r="CZ48" s="50">
        <f t="shared" si="35"/>
        <v>0</v>
      </c>
      <c r="DA48" s="50">
        <f t="shared" si="35"/>
        <v>0</v>
      </c>
      <c r="DB48" s="50">
        <f t="shared" si="35"/>
        <v>0</v>
      </c>
      <c r="DC48" s="50">
        <f t="shared" si="35"/>
        <v>0</v>
      </c>
      <c r="DD48" s="50">
        <f t="shared" si="35"/>
        <v>0</v>
      </c>
      <c r="DE48" s="50">
        <f t="shared" si="35"/>
        <v>0</v>
      </c>
      <c r="DF48" s="50">
        <f t="shared" si="35"/>
        <v>0</v>
      </c>
      <c r="DG48" s="50">
        <f t="shared" si="35"/>
        <v>0</v>
      </c>
      <c r="DH48" s="50">
        <f t="shared" si="35"/>
        <v>0</v>
      </c>
      <c r="DI48" s="51">
        <f t="shared" si="35"/>
        <v>0</v>
      </c>
      <c r="DK48" s="49">
        <f t="shared" si="43"/>
        <v>0</v>
      </c>
      <c r="DL48" s="50">
        <f t="shared" si="43"/>
        <v>0</v>
      </c>
      <c r="DM48" s="50">
        <f t="shared" si="43"/>
        <v>0</v>
      </c>
      <c r="DN48" s="50">
        <f t="shared" si="43"/>
        <v>0</v>
      </c>
      <c r="DO48" s="50">
        <f t="shared" si="43"/>
        <v>0</v>
      </c>
      <c r="DP48" s="50">
        <f t="shared" si="43"/>
        <v>0</v>
      </c>
      <c r="DQ48" s="50">
        <f t="shared" si="43"/>
        <v>0</v>
      </c>
      <c r="DR48" s="50">
        <f t="shared" si="43"/>
        <v>0</v>
      </c>
      <c r="DS48" s="50">
        <f t="shared" si="43"/>
        <v>0</v>
      </c>
      <c r="DT48" s="50">
        <f t="shared" si="43"/>
        <v>0</v>
      </c>
      <c r="DU48" s="50">
        <f t="shared" si="43"/>
        <v>0</v>
      </c>
      <c r="DV48" s="50">
        <f t="shared" si="43"/>
        <v>0</v>
      </c>
      <c r="DW48" s="50">
        <f t="shared" si="43"/>
        <v>0</v>
      </c>
      <c r="DX48" s="50">
        <f t="shared" si="43"/>
        <v>0</v>
      </c>
      <c r="DY48" s="50">
        <f t="shared" si="43"/>
        <v>0</v>
      </c>
      <c r="DZ48" s="50">
        <f t="shared" si="41"/>
        <v>0</v>
      </c>
      <c r="EA48" s="50">
        <f t="shared" si="41"/>
        <v>0</v>
      </c>
      <c r="EB48" s="50">
        <f t="shared" si="41"/>
        <v>0</v>
      </c>
      <c r="EC48" s="50">
        <f t="shared" si="41"/>
        <v>0</v>
      </c>
      <c r="ED48" s="50">
        <f t="shared" si="41"/>
        <v>0</v>
      </c>
      <c r="EE48" s="50">
        <f t="shared" si="41"/>
        <v>0</v>
      </c>
      <c r="EF48" s="50">
        <f t="shared" si="41"/>
        <v>0</v>
      </c>
      <c r="EG48" s="50">
        <f t="shared" si="41"/>
        <v>0</v>
      </c>
      <c r="EH48" s="50">
        <f t="shared" si="41"/>
        <v>0</v>
      </c>
      <c r="EI48" s="50">
        <f t="shared" si="41"/>
        <v>0</v>
      </c>
      <c r="EJ48" s="50">
        <f t="shared" si="41"/>
        <v>0</v>
      </c>
      <c r="EK48" s="50">
        <f t="shared" si="41"/>
        <v>0</v>
      </c>
      <c r="EL48" s="50">
        <f t="shared" si="41"/>
        <v>0</v>
      </c>
      <c r="EM48" s="50">
        <f t="shared" si="41"/>
        <v>0</v>
      </c>
      <c r="EN48" s="50">
        <f t="shared" si="39"/>
        <v>0</v>
      </c>
      <c r="EO48" s="50">
        <f t="shared" si="39"/>
        <v>0</v>
      </c>
      <c r="EP48" s="50">
        <f t="shared" si="37"/>
        <v>0</v>
      </c>
      <c r="EQ48" s="50">
        <f t="shared" si="37"/>
        <v>0</v>
      </c>
      <c r="ER48" s="50">
        <f t="shared" si="37"/>
        <v>0</v>
      </c>
      <c r="ES48" s="50">
        <f t="shared" si="37"/>
        <v>0</v>
      </c>
      <c r="ET48" s="50">
        <f t="shared" si="37"/>
        <v>0</v>
      </c>
      <c r="EU48" s="50">
        <f t="shared" si="37"/>
        <v>0</v>
      </c>
      <c r="EV48" s="50">
        <f t="shared" si="37"/>
        <v>0</v>
      </c>
      <c r="EW48" s="50">
        <f t="shared" si="37"/>
        <v>0</v>
      </c>
      <c r="EX48" s="50">
        <f t="shared" si="37"/>
        <v>0</v>
      </c>
      <c r="EY48" s="51">
        <f t="shared" si="37"/>
        <v>0</v>
      </c>
      <c r="FA48" s="52" t="str">
        <f t="shared" si="26"/>
        <v>Compliance</v>
      </c>
      <c r="FB48" s="52" t="str">
        <f t="shared" si="27"/>
        <v>Compliance</v>
      </c>
      <c r="FC48" s="52" t="str">
        <f t="shared" si="28"/>
        <v>Compliance</v>
      </c>
    </row>
    <row r="49" spans="2:159" ht="20.100000000000001" customHeight="1" thickBot="1" x14ac:dyDescent="0.3">
      <c r="B49" s="53">
        <v>36</v>
      </c>
      <c r="C49" s="125">
        <v>5341</v>
      </c>
      <c r="D49" s="109" t="s">
        <v>74</v>
      </c>
      <c r="E49" s="87" t="s">
        <v>135</v>
      </c>
      <c r="F49" s="41" t="str">
        <f>IFERROR(VLOOKUP(E49,'[1]Designation with Pershift Cost'!$B$3:$C$25,2,0),"")</f>
        <v/>
      </c>
      <c r="G49" s="42" t="s">
        <v>11</v>
      </c>
      <c r="H49" s="42" t="s">
        <v>11</v>
      </c>
      <c r="I49" s="42" t="s">
        <v>11</v>
      </c>
      <c r="J49" s="42" t="s">
        <v>11</v>
      </c>
      <c r="K49" s="42" t="s">
        <v>11</v>
      </c>
      <c r="L49" s="42"/>
      <c r="M49" s="42" t="s">
        <v>11</v>
      </c>
      <c r="N49" s="42" t="s">
        <v>11</v>
      </c>
      <c r="O49" s="42" t="s">
        <v>11</v>
      </c>
      <c r="P49" s="42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 t="s">
        <v>11</v>
      </c>
      <c r="AI49" s="43" t="s">
        <v>11</v>
      </c>
      <c r="AJ49" s="43" t="s">
        <v>11</v>
      </c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4">
        <f t="shared" si="3"/>
        <v>0</v>
      </c>
      <c r="AX49" s="44">
        <f t="shared" si="4"/>
        <v>11</v>
      </c>
      <c r="AY49" s="44">
        <f t="shared" si="5"/>
        <v>0</v>
      </c>
      <c r="AZ49" s="44">
        <f t="shared" si="6"/>
        <v>0</v>
      </c>
      <c r="BA49" s="44">
        <f t="shared" si="7"/>
        <v>0</v>
      </c>
      <c r="BB49" s="44">
        <f t="shared" si="8"/>
        <v>0</v>
      </c>
      <c r="BC49" s="44">
        <f t="shared" si="9"/>
        <v>0</v>
      </c>
      <c r="BD49" s="44">
        <f t="shared" si="10"/>
        <v>0</v>
      </c>
      <c r="BE49" s="44">
        <f t="shared" si="11"/>
        <v>0</v>
      </c>
      <c r="BF49" s="44">
        <f t="shared" si="12"/>
        <v>0</v>
      </c>
      <c r="BG49" s="44">
        <f t="shared" si="13"/>
        <v>0</v>
      </c>
      <c r="BH49" s="44">
        <f t="shared" si="14"/>
        <v>0</v>
      </c>
      <c r="BI49" s="44">
        <f t="shared" si="15"/>
        <v>0</v>
      </c>
      <c r="BJ49" s="44">
        <f t="shared" si="16"/>
        <v>0</v>
      </c>
      <c r="BK49" s="43"/>
      <c r="BL49" s="43"/>
      <c r="BM49" s="44">
        <f t="shared" si="29"/>
        <v>0</v>
      </c>
      <c r="BN49" s="44">
        <f t="shared" si="30"/>
        <v>0</v>
      </c>
      <c r="BO49" s="45">
        <f t="shared" si="31"/>
        <v>11</v>
      </c>
      <c r="BP49" s="118">
        <f t="shared" si="17"/>
        <v>11</v>
      </c>
      <c r="BQ49" s="47">
        <f t="shared" si="18"/>
        <v>0</v>
      </c>
      <c r="BR49" s="47">
        <f t="shared" si="19"/>
        <v>0</v>
      </c>
      <c r="BS49" s="48"/>
      <c r="BU49" s="49">
        <f t="shared" si="42"/>
        <v>0</v>
      </c>
      <c r="BV49" s="50">
        <f t="shared" si="42"/>
        <v>0</v>
      </c>
      <c r="BW49" s="50">
        <f t="shared" si="42"/>
        <v>0</v>
      </c>
      <c r="BX49" s="50">
        <f t="shared" si="42"/>
        <v>0</v>
      </c>
      <c r="BY49" s="50">
        <f t="shared" si="42"/>
        <v>0</v>
      </c>
      <c r="BZ49" s="50">
        <f t="shared" si="42"/>
        <v>0</v>
      </c>
      <c r="CA49" s="50">
        <f t="shared" si="42"/>
        <v>0</v>
      </c>
      <c r="CB49" s="50">
        <f t="shared" si="42"/>
        <v>0</v>
      </c>
      <c r="CC49" s="50">
        <f t="shared" si="42"/>
        <v>0</v>
      </c>
      <c r="CD49" s="50">
        <f t="shared" si="42"/>
        <v>0</v>
      </c>
      <c r="CE49" s="50">
        <f t="shared" si="42"/>
        <v>0</v>
      </c>
      <c r="CF49" s="50">
        <f t="shared" si="42"/>
        <v>0</v>
      </c>
      <c r="CG49" s="50">
        <f t="shared" si="42"/>
        <v>0</v>
      </c>
      <c r="CH49" s="50">
        <f t="shared" si="42"/>
        <v>0</v>
      </c>
      <c r="CI49" s="50">
        <f t="shared" si="42"/>
        <v>0</v>
      </c>
      <c r="CJ49" s="50">
        <f t="shared" si="40"/>
        <v>0</v>
      </c>
      <c r="CK49" s="50">
        <f t="shared" si="40"/>
        <v>0</v>
      </c>
      <c r="CL49" s="50">
        <f t="shared" si="40"/>
        <v>0</v>
      </c>
      <c r="CM49" s="50">
        <f t="shared" si="40"/>
        <v>0</v>
      </c>
      <c r="CN49" s="50">
        <f t="shared" si="40"/>
        <v>0</v>
      </c>
      <c r="CO49" s="50">
        <f t="shared" si="40"/>
        <v>0</v>
      </c>
      <c r="CP49" s="50">
        <f t="shared" si="40"/>
        <v>0</v>
      </c>
      <c r="CQ49" s="50">
        <f t="shared" si="40"/>
        <v>0</v>
      </c>
      <c r="CR49" s="50">
        <f t="shared" si="40"/>
        <v>0</v>
      </c>
      <c r="CS49" s="50">
        <f t="shared" si="40"/>
        <v>0</v>
      </c>
      <c r="CT49" s="50">
        <f t="shared" si="40"/>
        <v>0</v>
      </c>
      <c r="CU49" s="50">
        <f t="shared" si="40"/>
        <v>0</v>
      </c>
      <c r="CV49" s="50">
        <f t="shared" si="40"/>
        <v>0</v>
      </c>
      <c r="CW49" s="50">
        <f t="shared" si="40"/>
        <v>0</v>
      </c>
      <c r="CX49" s="50">
        <f t="shared" si="38"/>
        <v>0</v>
      </c>
      <c r="CY49" s="50">
        <f t="shared" si="38"/>
        <v>0</v>
      </c>
      <c r="CZ49" s="50">
        <f t="shared" si="35"/>
        <v>0</v>
      </c>
      <c r="DA49" s="50">
        <f t="shared" si="35"/>
        <v>0</v>
      </c>
      <c r="DB49" s="50">
        <f t="shared" si="35"/>
        <v>0</v>
      </c>
      <c r="DC49" s="50">
        <f t="shared" si="35"/>
        <v>0</v>
      </c>
      <c r="DD49" s="50">
        <f t="shared" si="35"/>
        <v>0</v>
      </c>
      <c r="DE49" s="50">
        <f t="shared" si="35"/>
        <v>0</v>
      </c>
      <c r="DF49" s="50">
        <f t="shared" si="35"/>
        <v>0</v>
      </c>
      <c r="DG49" s="50">
        <f t="shared" si="35"/>
        <v>0</v>
      </c>
      <c r="DH49" s="50">
        <f t="shared" si="35"/>
        <v>0</v>
      </c>
      <c r="DI49" s="51">
        <f t="shared" si="35"/>
        <v>0</v>
      </c>
      <c r="DK49" s="49">
        <f t="shared" si="43"/>
        <v>0</v>
      </c>
      <c r="DL49" s="50">
        <f t="shared" si="43"/>
        <v>0</v>
      </c>
      <c r="DM49" s="50">
        <f t="shared" si="43"/>
        <v>0</v>
      </c>
      <c r="DN49" s="50">
        <f t="shared" si="43"/>
        <v>0</v>
      </c>
      <c r="DO49" s="50">
        <f t="shared" si="43"/>
        <v>0</v>
      </c>
      <c r="DP49" s="50">
        <f t="shared" si="43"/>
        <v>0</v>
      </c>
      <c r="DQ49" s="50">
        <f t="shared" si="43"/>
        <v>0</v>
      </c>
      <c r="DR49" s="50">
        <f t="shared" si="43"/>
        <v>0</v>
      </c>
      <c r="DS49" s="50">
        <f t="shared" si="43"/>
        <v>0</v>
      </c>
      <c r="DT49" s="50">
        <f t="shared" si="43"/>
        <v>0</v>
      </c>
      <c r="DU49" s="50">
        <f t="shared" si="43"/>
        <v>0</v>
      </c>
      <c r="DV49" s="50">
        <f t="shared" si="43"/>
        <v>0</v>
      </c>
      <c r="DW49" s="50">
        <f t="shared" si="43"/>
        <v>0</v>
      </c>
      <c r="DX49" s="50">
        <f t="shared" si="43"/>
        <v>0</v>
      </c>
      <c r="DY49" s="50">
        <f t="shared" si="43"/>
        <v>0</v>
      </c>
      <c r="DZ49" s="50">
        <f t="shared" si="41"/>
        <v>0</v>
      </c>
      <c r="EA49" s="50">
        <f t="shared" si="41"/>
        <v>0</v>
      </c>
      <c r="EB49" s="50">
        <f t="shared" si="41"/>
        <v>0</v>
      </c>
      <c r="EC49" s="50">
        <f t="shared" si="41"/>
        <v>0</v>
      </c>
      <c r="ED49" s="50">
        <f t="shared" si="41"/>
        <v>0</v>
      </c>
      <c r="EE49" s="50">
        <f t="shared" si="41"/>
        <v>0</v>
      </c>
      <c r="EF49" s="50">
        <f t="shared" si="41"/>
        <v>0</v>
      </c>
      <c r="EG49" s="50">
        <f t="shared" si="41"/>
        <v>0</v>
      </c>
      <c r="EH49" s="50">
        <f t="shared" si="41"/>
        <v>0</v>
      </c>
      <c r="EI49" s="50">
        <f t="shared" si="41"/>
        <v>0</v>
      </c>
      <c r="EJ49" s="50">
        <f t="shared" si="41"/>
        <v>0</v>
      </c>
      <c r="EK49" s="50">
        <f t="shared" si="41"/>
        <v>0</v>
      </c>
      <c r="EL49" s="50">
        <f t="shared" si="41"/>
        <v>0</v>
      </c>
      <c r="EM49" s="50">
        <f t="shared" si="41"/>
        <v>0</v>
      </c>
      <c r="EN49" s="50">
        <f t="shared" si="39"/>
        <v>0</v>
      </c>
      <c r="EO49" s="50">
        <f t="shared" si="39"/>
        <v>0</v>
      </c>
      <c r="EP49" s="50">
        <f t="shared" si="37"/>
        <v>0</v>
      </c>
      <c r="EQ49" s="50">
        <f t="shared" si="37"/>
        <v>0</v>
      </c>
      <c r="ER49" s="50">
        <f t="shared" si="37"/>
        <v>0</v>
      </c>
      <c r="ES49" s="50">
        <f t="shared" si="37"/>
        <v>0</v>
      </c>
      <c r="ET49" s="50">
        <f t="shared" si="37"/>
        <v>0</v>
      </c>
      <c r="EU49" s="50">
        <f t="shared" si="37"/>
        <v>0</v>
      </c>
      <c r="EV49" s="50">
        <f t="shared" si="37"/>
        <v>0</v>
      </c>
      <c r="EW49" s="50">
        <f t="shared" si="37"/>
        <v>0</v>
      </c>
      <c r="EX49" s="50">
        <f t="shared" si="37"/>
        <v>0</v>
      </c>
      <c r="EY49" s="51">
        <f t="shared" si="37"/>
        <v>0</v>
      </c>
      <c r="FA49" s="52" t="str">
        <f t="shared" si="26"/>
        <v>Compliance</v>
      </c>
      <c r="FB49" s="52" t="str">
        <f t="shared" si="27"/>
        <v>Compliance</v>
      </c>
      <c r="FC49" s="52" t="str">
        <f t="shared" si="28"/>
        <v>Compliance</v>
      </c>
    </row>
    <row r="50" spans="2:159" ht="20.100000000000001" customHeight="1" thickBot="1" x14ac:dyDescent="0.3">
      <c r="B50" s="53">
        <v>37</v>
      </c>
      <c r="C50" s="126">
        <v>5387</v>
      </c>
      <c r="D50" s="109" t="s">
        <v>75</v>
      </c>
      <c r="E50" s="87" t="s">
        <v>135</v>
      </c>
      <c r="F50" s="41" t="str">
        <f>IFERROR(VLOOKUP(E50,'[1]Designation with Pershift Cost'!$B$3:$C$25,2,0),"")</f>
        <v/>
      </c>
      <c r="G50" s="42" t="s">
        <v>11</v>
      </c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43"/>
      <c r="S50" s="43"/>
      <c r="T50" s="43"/>
      <c r="U50" s="43"/>
      <c r="V50" s="43" t="s">
        <v>11</v>
      </c>
      <c r="W50" s="43" t="s">
        <v>11</v>
      </c>
      <c r="X50" s="43" t="s">
        <v>11</v>
      </c>
      <c r="Y50" s="43" t="s">
        <v>11</v>
      </c>
      <c r="Z50" s="43" t="s">
        <v>11</v>
      </c>
      <c r="AA50" s="43" t="s">
        <v>11</v>
      </c>
      <c r="AB50" s="43"/>
      <c r="AC50" s="43" t="s">
        <v>12</v>
      </c>
      <c r="AD50" s="43" t="s">
        <v>12</v>
      </c>
      <c r="AE50" s="43" t="s">
        <v>12</v>
      </c>
      <c r="AF50" s="43" t="s">
        <v>11</v>
      </c>
      <c r="AG50" s="43" t="s">
        <v>11</v>
      </c>
      <c r="AH50" s="43" t="s">
        <v>11</v>
      </c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4">
        <f t="shared" si="3"/>
        <v>0</v>
      </c>
      <c r="AX50" s="44">
        <f t="shared" si="4"/>
        <v>10</v>
      </c>
      <c r="AY50" s="44">
        <f t="shared" si="5"/>
        <v>3</v>
      </c>
      <c r="AZ50" s="44">
        <f t="shared" si="6"/>
        <v>0</v>
      </c>
      <c r="BA50" s="44">
        <f t="shared" si="7"/>
        <v>0</v>
      </c>
      <c r="BB50" s="44">
        <f t="shared" si="8"/>
        <v>0</v>
      </c>
      <c r="BC50" s="44">
        <f t="shared" si="9"/>
        <v>0</v>
      </c>
      <c r="BD50" s="44">
        <f t="shared" si="10"/>
        <v>0</v>
      </c>
      <c r="BE50" s="44">
        <f t="shared" si="11"/>
        <v>0</v>
      </c>
      <c r="BF50" s="44">
        <f t="shared" si="12"/>
        <v>0</v>
      </c>
      <c r="BG50" s="44">
        <f t="shared" si="13"/>
        <v>0</v>
      </c>
      <c r="BH50" s="44">
        <f t="shared" si="14"/>
        <v>0</v>
      </c>
      <c r="BI50" s="44">
        <f t="shared" si="15"/>
        <v>0</v>
      </c>
      <c r="BJ50" s="44">
        <f t="shared" si="16"/>
        <v>0</v>
      </c>
      <c r="BK50" s="43"/>
      <c r="BL50" s="43"/>
      <c r="BM50" s="44">
        <f t="shared" si="29"/>
        <v>0</v>
      </c>
      <c r="BN50" s="44">
        <f t="shared" si="30"/>
        <v>0</v>
      </c>
      <c r="BO50" s="45">
        <f t="shared" si="31"/>
        <v>13</v>
      </c>
      <c r="BP50" s="118">
        <f t="shared" si="17"/>
        <v>13</v>
      </c>
      <c r="BQ50" s="47">
        <f t="shared" si="18"/>
        <v>0</v>
      </c>
      <c r="BR50" s="47">
        <f t="shared" si="19"/>
        <v>0</v>
      </c>
      <c r="BS50" s="48"/>
      <c r="BU50" s="49">
        <f t="shared" si="42"/>
        <v>0</v>
      </c>
      <c r="BV50" s="50">
        <f t="shared" si="42"/>
        <v>0</v>
      </c>
      <c r="BW50" s="50">
        <f t="shared" si="42"/>
        <v>0</v>
      </c>
      <c r="BX50" s="50">
        <f t="shared" si="42"/>
        <v>0</v>
      </c>
      <c r="BY50" s="50">
        <f t="shared" si="42"/>
        <v>0</v>
      </c>
      <c r="BZ50" s="50">
        <f t="shared" si="42"/>
        <v>0</v>
      </c>
      <c r="CA50" s="50">
        <f t="shared" si="42"/>
        <v>0</v>
      </c>
      <c r="CB50" s="50">
        <f t="shared" si="42"/>
        <v>0</v>
      </c>
      <c r="CC50" s="50">
        <f t="shared" si="42"/>
        <v>0</v>
      </c>
      <c r="CD50" s="50">
        <f t="shared" si="42"/>
        <v>0</v>
      </c>
      <c r="CE50" s="50">
        <f t="shared" si="42"/>
        <v>0</v>
      </c>
      <c r="CF50" s="50">
        <f t="shared" si="42"/>
        <v>0</v>
      </c>
      <c r="CG50" s="50">
        <f t="shared" si="42"/>
        <v>0</v>
      </c>
      <c r="CH50" s="50">
        <f t="shared" si="42"/>
        <v>0</v>
      </c>
      <c r="CI50" s="50">
        <f t="shared" si="42"/>
        <v>0</v>
      </c>
      <c r="CJ50" s="50">
        <f t="shared" si="40"/>
        <v>0</v>
      </c>
      <c r="CK50" s="50">
        <f t="shared" si="40"/>
        <v>0</v>
      </c>
      <c r="CL50" s="50">
        <f t="shared" si="40"/>
        <v>0</v>
      </c>
      <c r="CM50" s="50">
        <f t="shared" si="40"/>
        <v>0</v>
      </c>
      <c r="CN50" s="50">
        <f t="shared" si="40"/>
        <v>0</v>
      </c>
      <c r="CO50" s="50">
        <f t="shared" si="40"/>
        <v>0</v>
      </c>
      <c r="CP50" s="50">
        <f t="shared" si="40"/>
        <v>0</v>
      </c>
      <c r="CQ50" s="50">
        <f t="shared" si="40"/>
        <v>0</v>
      </c>
      <c r="CR50" s="50">
        <f t="shared" si="40"/>
        <v>0</v>
      </c>
      <c r="CS50" s="50">
        <f t="shared" si="40"/>
        <v>0</v>
      </c>
      <c r="CT50" s="50">
        <f t="shared" si="40"/>
        <v>0</v>
      </c>
      <c r="CU50" s="50">
        <f t="shared" si="40"/>
        <v>0</v>
      </c>
      <c r="CV50" s="50">
        <f t="shared" si="40"/>
        <v>0</v>
      </c>
      <c r="CW50" s="50">
        <f t="shared" si="40"/>
        <v>0</v>
      </c>
      <c r="CX50" s="50">
        <f t="shared" si="38"/>
        <v>0</v>
      </c>
      <c r="CY50" s="50">
        <f t="shared" si="38"/>
        <v>0</v>
      </c>
      <c r="CZ50" s="50">
        <f t="shared" si="35"/>
        <v>0</v>
      </c>
      <c r="DA50" s="50">
        <f t="shared" si="35"/>
        <v>0</v>
      </c>
      <c r="DB50" s="50">
        <f t="shared" si="35"/>
        <v>0</v>
      </c>
      <c r="DC50" s="50">
        <f t="shared" si="35"/>
        <v>0</v>
      </c>
      <c r="DD50" s="50">
        <f t="shared" si="35"/>
        <v>0</v>
      </c>
      <c r="DE50" s="50">
        <f t="shared" si="35"/>
        <v>0</v>
      </c>
      <c r="DF50" s="50">
        <f t="shared" si="35"/>
        <v>0</v>
      </c>
      <c r="DG50" s="50">
        <f t="shared" si="35"/>
        <v>0</v>
      </c>
      <c r="DH50" s="50">
        <f t="shared" si="35"/>
        <v>0</v>
      </c>
      <c r="DI50" s="51">
        <f t="shared" si="35"/>
        <v>0</v>
      </c>
      <c r="DK50" s="49">
        <f t="shared" si="43"/>
        <v>0</v>
      </c>
      <c r="DL50" s="50">
        <f t="shared" si="43"/>
        <v>0</v>
      </c>
      <c r="DM50" s="50">
        <f t="shared" si="43"/>
        <v>0</v>
      </c>
      <c r="DN50" s="50">
        <f t="shared" si="43"/>
        <v>0</v>
      </c>
      <c r="DO50" s="50">
        <f t="shared" si="43"/>
        <v>0</v>
      </c>
      <c r="DP50" s="50">
        <f t="shared" si="43"/>
        <v>0</v>
      </c>
      <c r="DQ50" s="50">
        <f t="shared" si="43"/>
        <v>0</v>
      </c>
      <c r="DR50" s="50">
        <f t="shared" si="43"/>
        <v>0</v>
      </c>
      <c r="DS50" s="50">
        <f t="shared" si="43"/>
        <v>0</v>
      </c>
      <c r="DT50" s="50">
        <f t="shared" si="43"/>
        <v>0</v>
      </c>
      <c r="DU50" s="50">
        <f t="shared" si="43"/>
        <v>0</v>
      </c>
      <c r="DV50" s="50">
        <f t="shared" si="43"/>
        <v>0</v>
      </c>
      <c r="DW50" s="50">
        <f t="shared" si="43"/>
        <v>0</v>
      </c>
      <c r="DX50" s="50">
        <f t="shared" si="43"/>
        <v>0</v>
      </c>
      <c r="DY50" s="50">
        <f t="shared" si="43"/>
        <v>0</v>
      </c>
      <c r="DZ50" s="50">
        <f t="shared" si="41"/>
        <v>0</v>
      </c>
      <c r="EA50" s="50">
        <f t="shared" si="41"/>
        <v>0</v>
      </c>
      <c r="EB50" s="50">
        <f t="shared" si="41"/>
        <v>0</v>
      </c>
      <c r="EC50" s="50">
        <f t="shared" si="41"/>
        <v>0</v>
      </c>
      <c r="ED50" s="50">
        <f t="shared" si="41"/>
        <v>0</v>
      </c>
      <c r="EE50" s="50">
        <f t="shared" si="41"/>
        <v>0</v>
      </c>
      <c r="EF50" s="50">
        <f t="shared" si="41"/>
        <v>0</v>
      </c>
      <c r="EG50" s="50">
        <f t="shared" si="41"/>
        <v>0</v>
      </c>
      <c r="EH50" s="50">
        <f t="shared" si="41"/>
        <v>0</v>
      </c>
      <c r="EI50" s="50">
        <f t="shared" si="41"/>
        <v>0</v>
      </c>
      <c r="EJ50" s="50">
        <f t="shared" si="41"/>
        <v>0</v>
      </c>
      <c r="EK50" s="50">
        <f t="shared" si="41"/>
        <v>0</v>
      </c>
      <c r="EL50" s="50">
        <f t="shared" si="41"/>
        <v>0</v>
      </c>
      <c r="EM50" s="50">
        <f t="shared" si="41"/>
        <v>0</v>
      </c>
      <c r="EN50" s="50">
        <f t="shared" si="39"/>
        <v>0</v>
      </c>
      <c r="EO50" s="50">
        <f t="shared" si="39"/>
        <v>0</v>
      </c>
      <c r="EP50" s="50">
        <f t="shared" si="37"/>
        <v>0</v>
      </c>
      <c r="EQ50" s="50">
        <f t="shared" si="37"/>
        <v>0</v>
      </c>
      <c r="ER50" s="50">
        <f t="shared" si="37"/>
        <v>0</v>
      </c>
      <c r="ES50" s="50">
        <f t="shared" si="37"/>
        <v>0</v>
      </c>
      <c r="ET50" s="50">
        <f t="shared" si="37"/>
        <v>0</v>
      </c>
      <c r="EU50" s="50">
        <f t="shared" si="37"/>
        <v>0</v>
      </c>
      <c r="EV50" s="50">
        <f t="shared" si="37"/>
        <v>0</v>
      </c>
      <c r="EW50" s="50">
        <f t="shared" si="37"/>
        <v>0</v>
      </c>
      <c r="EX50" s="50">
        <f t="shared" si="37"/>
        <v>0</v>
      </c>
      <c r="EY50" s="51">
        <f t="shared" si="37"/>
        <v>0</v>
      </c>
      <c r="FA50" s="52" t="str">
        <f t="shared" si="26"/>
        <v>Compliance</v>
      </c>
      <c r="FB50" s="52" t="str">
        <f t="shared" si="27"/>
        <v>Compliance</v>
      </c>
      <c r="FC50" s="52" t="str">
        <f t="shared" si="28"/>
        <v>Compliance</v>
      </c>
    </row>
    <row r="51" spans="2:159" ht="20.100000000000001" customHeight="1" thickBot="1" x14ac:dyDescent="0.3">
      <c r="B51" s="53">
        <v>38</v>
      </c>
      <c r="C51" s="125">
        <v>5397</v>
      </c>
      <c r="D51" s="109" t="s">
        <v>76</v>
      </c>
      <c r="E51" s="87" t="s">
        <v>135</v>
      </c>
      <c r="F51" s="41" t="str">
        <f>IFERROR(VLOOKUP(E51,'[1]Designation with Pershift Cost'!$B$3:$C$25,2,0),"")</f>
        <v/>
      </c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L51" s="42" t="s">
        <v>10</v>
      </c>
      <c r="M51" s="42"/>
      <c r="N51" s="42" t="s">
        <v>10</v>
      </c>
      <c r="O51" s="42" t="s">
        <v>10</v>
      </c>
      <c r="P51" s="42" t="s">
        <v>10</v>
      </c>
      <c r="Q51" s="43" t="s">
        <v>10</v>
      </c>
      <c r="R51" s="43" t="s">
        <v>10</v>
      </c>
      <c r="S51" s="43" t="s">
        <v>10</v>
      </c>
      <c r="T51" s="43"/>
      <c r="U51" s="43" t="s">
        <v>10</v>
      </c>
      <c r="V51" s="43" t="s">
        <v>10</v>
      </c>
      <c r="W51" s="43" t="s">
        <v>10</v>
      </c>
      <c r="X51" s="43" t="s">
        <v>10</v>
      </c>
      <c r="Y51" s="43" t="s">
        <v>10</v>
      </c>
      <c r="Z51" s="90" t="s">
        <v>10</v>
      </c>
      <c r="AA51" s="43"/>
      <c r="AB51" s="43"/>
      <c r="AC51" s="43"/>
      <c r="AD51" s="43"/>
      <c r="AE51" s="43" t="s">
        <v>10</v>
      </c>
      <c r="AF51" s="43" t="s">
        <v>10</v>
      </c>
      <c r="AG51" s="43" t="s">
        <v>10</v>
      </c>
      <c r="AH51" s="43"/>
      <c r="AI51" s="43" t="s">
        <v>10</v>
      </c>
      <c r="AJ51" s="43" t="s">
        <v>10</v>
      </c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4">
        <f t="shared" si="3"/>
        <v>23</v>
      </c>
      <c r="AX51" s="44">
        <f t="shared" si="4"/>
        <v>0</v>
      </c>
      <c r="AY51" s="44">
        <f t="shared" si="5"/>
        <v>0</v>
      </c>
      <c r="AZ51" s="44">
        <f t="shared" si="6"/>
        <v>0</v>
      </c>
      <c r="BA51" s="44">
        <f t="shared" si="7"/>
        <v>0</v>
      </c>
      <c r="BB51" s="44">
        <f t="shared" si="8"/>
        <v>0</v>
      </c>
      <c r="BC51" s="44">
        <f t="shared" si="9"/>
        <v>0</v>
      </c>
      <c r="BD51" s="44">
        <f t="shared" si="10"/>
        <v>0</v>
      </c>
      <c r="BE51" s="44">
        <f t="shared" si="11"/>
        <v>0</v>
      </c>
      <c r="BF51" s="44">
        <f t="shared" si="12"/>
        <v>0</v>
      </c>
      <c r="BG51" s="44">
        <f t="shared" si="13"/>
        <v>0</v>
      </c>
      <c r="BH51" s="44">
        <f t="shared" si="14"/>
        <v>0</v>
      </c>
      <c r="BI51" s="44">
        <f t="shared" si="15"/>
        <v>0</v>
      </c>
      <c r="BJ51" s="44">
        <f t="shared" si="16"/>
        <v>0</v>
      </c>
      <c r="BK51" s="43"/>
      <c r="BL51" s="43"/>
      <c r="BM51" s="44">
        <f t="shared" si="29"/>
        <v>0</v>
      </c>
      <c r="BN51" s="44">
        <f t="shared" si="30"/>
        <v>0</v>
      </c>
      <c r="BO51" s="45">
        <f t="shared" si="31"/>
        <v>23</v>
      </c>
      <c r="BP51" s="118">
        <f t="shared" si="17"/>
        <v>23</v>
      </c>
      <c r="BQ51" s="47">
        <f t="shared" si="18"/>
        <v>0</v>
      </c>
      <c r="BR51" s="47">
        <f t="shared" si="19"/>
        <v>0</v>
      </c>
      <c r="BS51" s="48"/>
      <c r="BU51" s="49">
        <f t="shared" si="42"/>
        <v>0</v>
      </c>
      <c r="BV51" s="50">
        <f t="shared" si="42"/>
        <v>0</v>
      </c>
      <c r="BW51" s="50">
        <f t="shared" si="42"/>
        <v>0</v>
      </c>
      <c r="BX51" s="50">
        <f t="shared" si="42"/>
        <v>0</v>
      </c>
      <c r="BY51" s="50">
        <f t="shared" si="42"/>
        <v>0</v>
      </c>
      <c r="BZ51" s="50">
        <f t="shared" si="42"/>
        <v>0</v>
      </c>
      <c r="CA51" s="50">
        <f t="shared" si="42"/>
        <v>0</v>
      </c>
      <c r="CB51" s="50">
        <f t="shared" si="42"/>
        <v>0</v>
      </c>
      <c r="CC51" s="50">
        <f t="shared" si="42"/>
        <v>0</v>
      </c>
      <c r="CD51" s="50">
        <f t="shared" si="42"/>
        <v>0</v>
      </c>
      <c r="CE51" s="50">
        <f t="shared" si="42"/>
        <v>0</v>
      </c>
      <c r="CF51" s="50">
        <f t="shared" si="42"/>
        <v>0</v>
      </c>
      <c r="CG51" s="50">
        <f t="shared" si="42"/>
        <v>0</v>
      </c>
      <c r="CH51" s="50">
        <f t="shared" si="42"/>
        <v>0</v>
      </c>
      <c r="CI51" s="50">
        <f t="shared" si="42"/>
        <v>0</v>
      </c>
      <c r="CJ51" s="50">
        <f t="shared" si="40"/>
        <v>0</v>
      </c>
      <c r="CK51" s="50">
        <f t="shared" si="40"/>
        <v>0</v>
      </c>
      <c r="CL51" s="50">
        <f t="shared" si="40"/>
        <v>0</v>
      </c>
      <c r="CM51" s="50">
        <f t="shared" si="40"/>
        <v>0</v>
      </c>
      <c r="CN51" s="50">
        <f t="shared" si="40"/>
        <v>0</v>
      </c>
      <c r="CO51" s="50">
        <f t="shared" si="40"/>
        <v>0</v>
      </c>
      <c r="CP51" s="50">
        <f t="shared" si="40"/>
        <v>0</v>
      </c>
      <c r="CQ51" s="50">
        <f t="shared" si="40"/>
        <v>0</v>
      </c>
      <c r="CR51" s="50">
        <f t="shared" si="40"/>
        <v>0</v>
      </c>
      <c r="CS51" s="50">
        <f t="shared" si="40"/>
        <v>0</v>
      </c>
      <c r="CT51" s="50">
        <f t="shared" si="40"/>
        <v>0</v>
      </c>
      <c r="CU51" s="50">
        <f t="shared" si="40"/>
        <v>0</v>
      </c>
      <c r="CV51" s="50">
        <f t="shared" si="40"/>
        <v>0</v>
      </c>
      <c r="CW51" s="50">
        <f t="shared" si="40"/>
        <v>0</v>
      </c>
      <c r="CX51" s="50">
        <f t="shared" si="38"/>
        <v>0</v>
      </c>
      <c r="CY51" s="50">
        <f t="shared" si="38"/>
        <v>0</v>
      </c>
      <c r="CZ51" s="50">
        <f t="shared" si="35"/>
        <v>0</v>
      </c>
      <c r="DA51" s="50">
        <f t="shared" si="35"/>
        <v>0</v>
      </c>
      <c r="DB51" s="50">
        <f t="shared" si="35"/>
        <v>0</v>
      </c>
      <c r="DC51" s="50">
        <f t="shared" si="35"/>
        <v>0</v>
      </c>
      <c r="DD51" s="50">
        <f t="shared" si="35"/>
        <v>0</v>
      </c>
      <c r="DE51" s="50">
        <f t="shared" si="35"/>
        <v>0</v>
      </c>
      <c r="DF51" s="50">
        <f t="shared" si="35"/>
        <v>0</v>
      </c>
      <c r="DG51" s="50">
        <f t="shared" si="35"/>
        <v>0</v>
      </c>
      <c r="DH51" s="50">
        <f t="shared" si="35"/>
        <v>0</v>
      </c>
      <c r="DI51" s="51">
        <f t="shared" si="35"/>
        <v>0</v>
      </c>
      <c r="DK51" s="49">
        <f t="shared" si="43"/>
        <v>0</v>
      </c>
      <c r="DL51" s="50">
        <f t="shared" si="43"/>
        <v>0</v>
      </c>
      <c r="DM51" s="50">
        <f t="shared" si="43"/>
        <v>0</v>
      </c>
      <c r="DN51" s="50">
        <f t="shared" si="43"/>
        <v>0</v>
      </c>
      <c r="DO51" s="50">
        <f t="shared" si="43"/>
        <v>0</v>
      </c>
      <c r="DP51" s="50">
        <f t="shared" si="43"/>
        <v>0</v>
      </c>
      <c r="DQ51" s="50">
        <f t="shared" si="43"/>
        <v>0</v>
      </c>
      <c r="DR51" s="50">
        <f t="shared" si="43"/>
        <v>0</v>
      </c>
      <c r="DS51" s="50">
        <f t="shared" si="43"/>
        <v>0</v>
      </c>
      <c r="DT51" s="50">
        <f t="shared" si="43"/>
        <v>0</v>
      </c>
      <c r="DU51" s="50">
        <f t="shared" si="43"/>
        <v>0</v>
      </c>
      <c r="DV51" s="50">
        <f t="shared" si="43"/>
        <v>0</v>
      </c>
      <c r="DW51" s="50">
        <f t="shared" si="43"/>
        <v>0</v>
      </c>
      <c r="DX51" s="50">
        <f t="shared" si="43"/>
        <v>0</v>
      </c>
      <c r="DY51" s="50">
        <f t="shared" si="43"/>
        <v>0</v>
      </c>
      <c r="DZ51" s="50">
        <f t="shared" si="41"/>
        <v>0</v>
      </c>
      <c r="EA51" s="50">
        <f t="shared" si="41"/>
        <v>0</v>
      </c>
      <c r="EB51" s="50">
        <f t="shared" si="41"/>
        <v>0</v>
      </c>
      <c r="EC51" s="50">
        <f t="shared" si="41"/>
        <v>0</v>
      </c>
      <c r="ED51" s="50">
        <f t="shared" si="41"/>
        <v>0</v>
      </c>
      <c r="EE51" s="50">
        <f t="shared" si="41"/>
        <v>0</v>
      </c>
      <c r="EF51" s="50">
        <f t="shared" si="41"/>
        <v>0</v>
      </c>
      <c r="EG51" s="50">
        <f t="shared" si="41"/>
        <v>0</v>
      </c>
      <c r="EH51" s="50">
        <f t="shared" si="41"/>
        <v>0</v>
      </c>
      <c r="EI51" s="50">
        <f t="shared" si="41"/>
        <v>0</v>
      </c>
      <c r="EJ51" s="50">
        <f t="shared" si="41"/>
        <v>0</v>
      </c>
      <c r="EK51" s="50">
        <f t="shared" si="41"/>
        <v>0</v>
      </c>
      <c r="EL51" s="50">
        <f t="shared" si="41"/>
        <v>0</v>
      </c>
      <c r="EM51" s="50">
        <f t="shared" si="41"/>
        <v>0</v>
      </c>
      <c r="EN51" s="50">
        <f t="shared" si="39"/>
        <v>0</v>
      </c>
      <c r="EO51" s="50">
        <f t="shared" si="39"/>
        <v>0</v>
      </c>
      <c r="EP51" s="50">
        <f t="shared" si="37"/>
        <v>0</v>
      </c>
      <c r="EQ51" s="50">
        <f t="shared" si="37"/>
        <v>0</v>
      </c>
      <c r="ER51" s="50">
        <f t="shared" si="37"/>
        <v>0</v>
      </c>
      <c r="ES51" s="50">
        <f t="shared" si="37"/>
        <v>0</v>
      </c>
      <c r="ET51" s="50">
        <f t="shared" si="37"/>
        <v>0</v>
      </c>
      <c r="EU51" s="50">
        <f t="shared" si="37"/>
        <v>0</v>
      </c>
      <c r="EV51" s="50">
        <f t="shared" si="37"/>
        <v>0</v>
      </c>
      <c r="EW51" s="50">
        <f t="shared" si="37"/>
        <v>0</v>
      </c>
      <c r="EX51" s="50">
        <f t="shared" si="37"/>
        <v>0</v>
      </c>
      <c r="EY51" s="51">
        <f t="shared" si="37"/>
        <v>0</v>
      </c>
      <c r="FA51" s="52" t="str">
        <f t="shared" si="26"/>
        <v>Compliance</v>
      </c>
      <c r="FB51" s="52" t="str">
        <f t="shared" si="27"/>
        <v>Compliance</v>
      </c>
      <c r="FC51" s="52" t="str">
        <f t="shared" si="28"/>
        <v>Compliance</v>
      </c>
    </row>
    <row r="52" spans="2:159" ht="20.100000000000001" customHeight="1" thickBot="1" x14ac:dyDescent="0.3">
      <c r="B52" s="53">
        <v>39</v>
      </c>
      <c r="C52" s="125">
        <v>5446</v>
      </c>
      <c r="D52" s="109" t="s">
        <v>77</v>
      </c>
      <c r="E52" s="87" t="s">
        <v>135</v>
      </c>
      <c r="F52" s="41" t="str">
        <f>IFERROR(VLOOKUP(E52,'[1]Designation with Pershift Cost'!$B$3:$C$25,2,0),"")</f>
        <v/>
      </c>
      <c r="G52" s="42"/>
      <c r="H52" s="42"/>
      <c r="I52" s="42"/>
      <c r="J52" s="42" t="s">
        <v>11</v>
      </c>
      <c r="K52" s="42" t="s">
        <v>11</v>
      </c>
      <c r="L52" s="42" t="s">
        <v>10</v>
      </c>
      <c r="M52" s="42" t="s">
        <v>10</v>
      </c>
      <c r="N52" s="42"/>
      <c r="O52" s="42" t="s">
        <v>10</v>
      </c>
      <c r="P52" s="42" t="s">
        <v>10</v>
      </c>
      <c r="Q52" s="43" t="s">
        <v>10</v>
      </c>
      <c r="R52" s="43" t="s">
        <v>10</v>
      </c>
      <c r="S52" s="43" t="s">
        <v>10</v>
      </c>
      <c r="T52" s="43" t="s">
        <v>10</v>
      </c>
      <c r="U52" s="43"/>
      <c r="V52" s="43" t="s">
        <v>11</v>
      </c>
      <c r="W52" s="43" t="s">
        <v>12</v>
      </c>
      <c r="X52" s="43" t="s">
        <v>12</v>
      </c>
      <c r="Y52" s="43" t="s">
        <v>12</v>
      </c>
      <c r="Z52" s="90" t="s">
        <v>12</v>
      </c>
      <c r="AA52" s="43" t="s">
        <v>12</v>
      </c>
      <c r="AB52" s="43"/>
      <c r="AC52" s="43" t="s">
        <v>12</v>
      </c>
      <c r="AD52" s="43" t="s">
        <v>12</v>
      </c>
      <c r="AE52" s="43" t="s">
        <v>12</v>
      </c>
      <c r="AF52" s="43" t="s">
        <v>11</v>
      </c>
      <c r="AG52" s="43" t="s">
        <v>11</v>
      </c>
      <c r="AH52" s="43" t="s">
        <v>11</v>
      </c>
      <c r="AI52" s="43" t="s">
        <v>11</v>
      </c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4">
        <f t="shared" si="3"/>
        <v>8</v>
      </c>
      <c r="AX52" s="44">
        <f t="shared" si="4"/>
        <v>7</v>
      </c>
      <c r="AY52" s="44">
        <f t="shared" si="5"/>
        <v>8</v>
      </c>
      <c r="AZ52" s="44">
        <f t="shared" si="6"/>
        <v>0</v>
      </c>
      <c r="BA52" s="44">
        <f t="shared" si="7"/>
        <v>0</v>
      </c>
      <c r="BB52" s="44">
        <f t="shared" si="8"/>
        <v>0</v>
      </c>
      <c r="BC52" s="44">
        <f t="shared" si="9"/>
        <v>0</v>
      </c>
      <c r="BD52" s="44">
        <f t="shared" si="10"/>
        <v>0</v>
      </c>
      <c r="BE52" s="44">
        <f t="shared" si="11"/>
        <v>0</v>
      </c>
      <c r="BF52" s="44">
        <f t="shared" si="12"/>
        <v>0</v>
      </c>
      <c r="BG52" s="44">
        <f t="shared" si="13"/>
        <v>0</v>
      </c>
      <c r="BH52" s="44">
        <f t="shared" si="14"/>
        <v>0</v>
      </c>
      <c r="BI52" s="44">
        <f t="shared" si="15"/>
        <v>0</v>
      </c>
      <c r="BJ52" s="44">
        <f t="shared" si="16"/>
        <v>0</v>
      </c>
      <c r="BK52" s="43"/>
      <c r="BL52" s="43"/>
      <c r="BM52" s="44">
        <f t="shared" si="29"/>
        <v>0</v>
      </c>
      <c r="BN52" s="44">
        <f t="shared" si="30"/>
        <v>0</v>
      </c>
      <c r="BO52" s="45">
        <f t="shared" si="31"/>
        <v>23</v>
      </c>
      <c r="BP52" s="118">
        <f t="shared" si="17"/>
        <v>23</v>
      </c>
      <c r="BQ52" s="47">
        <f t="shared" si="18"/>
        <v>0</v>
      </c>
      <c r="BR52" s="47">
        <f t="shared" si="19"/>
        <v>0</v>
      </c>
      <c r="BS52" s="48"/>
      <c r="BU52" s="49">
        <f t="shared" si="42"/>
        <v>0</v>
      </c>
      <c r="BV52" s="50">
        <f t="shared" si="42"/>
        <v>0</v>
      </c>
      <c r="BW52" s="50">
        <f t="shared" si="42"/>
        <v>0</v>
      </c>
      <c r="BX52" s="50">
        <f t="shared" si="42"/>
        <v>0</v>
      </c>
      <c r="BY52" s="50">
        <f t="shared" si="42"/>
        <v>0</v>
      </c>
      <c r="BZ52" s="50">
        <f t="shared" si="42"/>
        <v>0</v>
      </c>
      <c r="CA52" s="50">
        <f t="shared" si="42"/>
        <v>0</v>
      </c>
      <c r="CB52" s="50">
        <f t="shared" si="42"/>
        <v>0</v>
      </c>
      <c r="CC52" s="50">
        <f t="shared" si="42"/>
        <v>0</v>
      </c>
      <c r="CD52" s="50">
        <f t="shared" si="42"/>
        <v>0</v>
      </c>
      <c r="CE52" s="50">
        <f t="shared" si="42"/>
        <v>0</v>
      </c>
      <c r="CF52" s="50">
        <f t="shared" si="42"/>
        <v>0</v>
      </c>
      <c r="CG52" s="50">
        <f t="shared" si="42"/>
        <v>0</v>
      </c>
      <c r="CH52" s="50">
        <f t="shared" si="42"/>
        <v>0</v>
      </c>
      <c r="CI52" s="50">
        <f t="shared" si="42"/>
        <v>0</v>
      </c>
      <c r="CJ52" s="50">
        <f t="shared" si="40"/>
        <v>0</v>
      </c>
      <c r="CK52" s="50">
        <f t="shared" si="40"/>
        <v>0</v>
      </c>
      <c r="CL52" s="50">
        <f t="shared" si="40"/>
        <v>0</v>
      </c>
      <c r="CM52" s="50">
        <f t="shared" si="40"/>
        <v>0</v>
      </c>
      <c r="CN52" s="50">
        <f t="shared" si="40"/>
        <v>0</v>
      </c>
      <c r="CO52" s="50">
        <f t="shared" si="40"/>
        <v>0</v>
      </c>
      <c r="CP52" s="50">
        <f t="shared" si="40"/>
        <v>0</v>
      </c>
      <c r="CQ52" s="50">
        <f t="shared" si="40"/>
        <v>1</v>
      </c>
      <c r="CR52" s="50">
        <f t="shared" si="40"/>
        <v>0</v>
      </c>
      <c r="CS52" s="50">
        <f t="shared" si="40"/>
        <v>0</v>
      </c>
      <c r="CT52" s="50">
        <f t="shared" si="40"/>
        <v>0</v>
      </c>
      <c r="CU52" s="50">
        <f t="shared" si="40"/>
        <v>0</v>
      </c>
      <c r="CV52" s="50">
        <f t="shared" si="40"/>
        <v>0</v>
      </c>
      <c r="CW52" s="50">
        <f t="shared" si="40"/>
        <v>0</v>
      </c>
      <c r="CX52" s="50">
        <f t="shared" si="38"/>
        <v>0</v>
      </c>
      <c r="CY52" s="50">
        <f t="shared" si="38"/>
        <v>0</v>
      </c>
      <c r="CZ52" s="50">
        <f t="shared" si="35"/>
        <v>0</v>
      </c>
      <c r="DA52" s="50">
        <f t="shared" si="35"/>
        <v>0</v>
      </c>
      <c r="DB52" s="50">
        <f t="shared" si="35"/>
        <v>0</v>
      </c>
      <c r="DC52" s="50">
        <f t="shared" si="35"/>
        <v>0</v>
      </c>
      <c r="DD52" s="50">
        <f t="shared" si="35"/>
        <v>0</v>
      </c>
      <c r="DE52" s="50">
        <f t="shared" si="35"/>
        <v>0</v>
      </c>
      <c r="DF52" s="50">
        <f t="shared" si="35"/>
        <v>0</v>
      </c>
      <c r="DG52" s="50">
        <f t="shared" si="35"/>
        <v>0</v>
      </c>
      <c r="DH52" s="50">
        <f t="shared" si="35"/>
        <v>0</v>
      </c>
      <c r="DI52" s="51">
        <f t="shared" si="35"/>
        <v>0</v>
      </c>
      <c r="DK52" s="49">
        <f t="shared" si="43"/>
        <v>0</v>
      </c>
      <c r="DL52" s="50">
        <f t="shared" si="43"/>
        <v>0</v>
      </c>
      <c r="DM52" s="50">
        <f t="shared" si="43"/>
        <v>0</v>
      </c>
      <c r="DN52" s="50">
        <f t="shared" si="43"/>
        <v>0</v>
      </c>
      <c r="DO52" s="50">
        <f t="shared" si="43"/>
        <v>0</v>
      </c>
      <c r="DP52" s="50">
        <f t="shared" si="43"/>
        <v>0</v>
      </c>
      <c r="DQ52" s="50">
        <f t="shared" si="43"/>
        <v>0</v>
      </c>
      <c r="DR52" s="50">
        <f t="shared" si="43"/>
        <v>0</v>
      </c>
      <c r="DS52" s="50">
        <f t="shared" si="43"/>
        <v>0</v>
      </c>
      <c r="DT52" s="50">
        <f t="shared" si="43"/>
        <v>0</v>
      </c>
      <c r="DU52" s="50">
        <f t="shared" si="43"/>
        <v>0</v>
      </c>
      <c r="DV52" s="50">
        <f t="shared" si="43"/>
        <v>0</v>
      </c>
      <c r="DW52" s="50">
        <f t="shared" si="43"/>
        <v>0</v>
      </c>
      <c r="DX52" s="50">
        <f t="shared" si="43"/>
        <v>0</v>
      </c>
      <c r="DY52" s="50">
        <f t="shared" si="43"/>
        <v>0</v>
      </c>
      <c r="DZ52" s="50">
        <f t="shared" si="41"/>
        <v>0</v>
      </c>
      <c r="EA52" s="50">
        <f t="shared" si="41"/>
        <v>0</v>
      </c>
      <c r="EB52" s="50">
        <f t="shared" si="41"/>
        <v>0</v>
      </c>
      <c r="EC52" s="50">
        <f t="shared" si="41"/>
        <v>0</v>
      </c>
      <c r="ED52" s="50">
        <f t="shared" si="41"/>
        <v>0</v>
      </c>
      <c r="EE52" s="50">
        <f t="shared" si="41"/>
        <v>0</v>
      </c>
      <c r="EF52" s="50">
        <f t="shared" si="41"/>
        <v>0</v>
      </c>
      <c r="EG52" s="50">
        <f t="shared" si="41"/>
        <v>0</v>
      </c>
      <c r="EH52" s="50">
        <f t="shared" si="41"/>
        <v>0</v>
      </c>
      <c r="EI52" s="50">
        <f t="shared" si="41"/>
        <v>0</v>
      </c>
      <c r="EJ52" s="50">
        <f t="shared" si="41"/>
        <v>0</v>
      </c>
      <c r="EK52" s="50">
        <f t="shared" si="41"/>
        <v>0</v>
      </c>
      <c r="EL52" s="50">
        <f t="shared" si="41"/>
        <v>0</v>
      </c>
      <c r="EM52" s="50">
        <f t="shared" si="41"/>
        <v>0</v>
      </c>
      <c r="EN52" s="50">
        <f t="shared" si="39"/>
        <v>0</v>
      </c>
      <c r="EO52" s="50">
        <f t="shared" si="39"/>
        <v>0</v>
      </c>
      <c r="EP52" s="50">
        <f t="shared" si="37"/>
        <v>0</v>
      </c>
      <c r="EQ52" s="50">
        <f t="shared" si="37"/>
        <v>0</v>
      </c>
      <c r="ER52" s="50">
        <f t="shared" si="37"/>
        <v>0</v>
      </c>
      <c r="ES52" s="50">
        <f t="shared" si="37"/>
        <v>0</v>
      </c>
      <c r="ET52" s="50">
        <f t="shared" si="37"/>
        <v>0</v>
      </c>
      <c r="EU52" s="50">
        <f t="shared" si="37"/>
        <v>0</v>
      </c>
      <c r="EV52" s="50">
        <f t="shared" si="37"/>
        <v>0</v>
      </c>
      <c r="EW52" s="50">
        <f t="shared" si="37"/>
        <v>0</v>
      </c>
      <c r="EX52" s="50">
        <f t="shared" si="37"/>
        <v>0</v>
      </c>
      <c r="EY52" s="51">
        <f t="shared" si="37"/>
        <v>0</v>
      </c>
      <c r="FA52" s="52" t="str">
        <f t="shared" si="26"/>
        <v>Non Compliance</v>
      </c>
      <c r="FB52" s="52" t="str">
        <f t="shared" si="27"/>
        <v>Compliance</v>
      </c>
      <c r="FC52" s="52" t="str">
        <f t="shared" si="28"/>
        <v>Compliance</v>
      </c>
    </row>
    <row r="53" spans="2:159" ht="20.100000000000001" customHeight="1" thickBot="1" x14ac:dyDescent="0.3">
      <c r="B53" s="53">
        <v>40</v>
      </c>
      <c r="C53" s="125">
        <v>5456</v>
      </c>
      <c r="D53" s="109" t="s">
        <v>78</v>
      </c>
      <c r="E53" s="87" t="s">
        <v>136</v>
      </c>
      <c r="F53" s="41" t="str">
        <f>IFERROR(VLOOKUP(E53,'[1]Designation with Pershift Cost'!$B$3:$C$25,2,0),"")</f>
        <v/>
      </c>
      <c r="G53" s="42" t="s">
        <v>12</v>
      </c>
      <c r="H53" s="42" t="s">
        <v>12</v>
      </c>
      <c r="I53" s="42"/>
      <c r="J53" s="42" t="s">
        <v>12</v>
      </c>
      <c r="K53" s="42" t="s">
        <v>12</v>
      </c>
      <c r="L53" s="42" t="s">
        <v>11</v>
      </c>
      <c r="M53" s="42" t="s">
        <v>11</v>
      </c>
      <c r="N53" s="42"/>
      <c r="O53" s="42" t="s">
        <v>11</v>
      </c>
      <c r="P53" s="42" t="s">
        <v>11</v>
      </c>
      <c r="Q53" s="43" t="s">
        <v>11</v>
      </c>
      <c r="R53" s="43" t="s">
        <v>11</v>
      </c>
      <c r="S53" s="43" t="s">
        <v>11</v>
      </c>
      <c r="T53" s="43" t="s">
        <v>11</v>
      </c>
      <c r="U53" s="43" t="s">
        <v>12</v>
      </c>
      <c r="V53" s="43"/>
      <c r="W53" s="43" t="s">
        <v>10</v>
      </c>
      <c r="X53" s="43" t="s">
        <v>10</v>
      </c>
      <c r="Y53" s="43" t="s">
        <v>10</v>
      </c>
      <c r="Z53" s="90" t="s">
        <v>10</v>
      </c>
      <c r="AA53" s="90" t="s">
        <v>10</v>
      </c>
      <c r="AB53" s="43"/>
      <c r="AC53" s="43"/>
      <c r="AD53" s="43" t="s">
        <v>10</v>
      </c>
      <c r="AE53" s="43" t="s">
        <v>10</v>
      </c>
      <c r="AF53" s="43" t="s">
        <v>12</v>
      </c>
      <c r="AG53" s="43" t="s">
        <v>12</v>
      </c>
      <c r="AH53" s="43" t="s">
        <v>12</v>
      </c>
      <c r="AI53" s="43" t="s">
        <v>12</v>
      </c>
      <c r="AJ53" s="43" t="s">
        <v>12</v>
      </c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4">
        <f t="shared" si="3"/>
        <v>7</v>
      </c>
      <c r="AX53" s="44">
        <f t="shared" si="4"/>
        <v>8</v>
      </c>
      <c r="AY53" s="44">
        <f t="shared" si="5"/>
        <v>10</v>
      </c>
      <c r="AZ53" s="44">
        <f t="shared" si="6"/>
        <v>0</v>
      </c>
      <c r="BA53" s="44">
        <f t="shared" si="7"/>
        <v>0</v>
      </c>
      <c r="BB53" s="44">
        <f t="shared" si="8"/>
        <v>0</v>
      </c>
      <c r="BC53" s="44">
        <f t="shared" si="9"/>
        <v>0</v>
      </c>
      <c r="BD53" s="44">
        <f t="shared" si="10"/>
        <v>0</v>
      </c>
      <c r="BE53" s="44">
        <f t="shared" si="11"/>
        <v>0</v>
      </c>
      <c r="BF53" s="44">
        <f t="shared" si="12"/>
        <v>0</v>
      </c>
      <c r="BG53" s="44">
        <f t="shared" si="13"/>
        <v>0</v>
      </c>
      <c r="BH53" s="44">
        <f t="shared" si="14"/>
        <v>0</v>
      </c>
      <c r="BI53" s="44">
        <f t="shared" si="15"/>
        <v>0</v>
      </c>
      <c r="BJ53" s="44">
        <f t="shared" si="16"/>
        <v>0</v>
      </c>
      <c r="BK53" s="43"/>
      <c r="BL53" s="43"/>
      <c r="BM53" s="44">
        <f t="shared" si="29"/>
        <v>0</v>
      </c>
      <c r="BN53" s="44">
        <f t="shared" si="30"/>
        <v>0</v>
      </c>
      <c r="BO53" s="45">
        <f t="shared" si="31"/>
        <v>25</v>
      </c>
      <c r="BP53" s="118">
        <f t="shared" si="17"/>
        <v>25</v>
      </c>
      <c r="BQ53" s="47">
        <f t="shared" si="18"/>
        <v>0</v>
      </c>
      <c r="BR53" s="47">
        <f t="shared" si="19"/>
        <v>0</v>
      </c>
      <c r="BS53" s="48"/>
      <c r="BU53" s="49">
        <f t="shared" si="42"/>
        <v>0</v>
      </c>
      <c r="BV53" s="50">
        <f t="shared" si="42"/>
        <v>0</v>
      </c>
      <c r="BW53" s="50">
        <f t="shared" si="42"/>
        <v>0</v>
      </c>
      <c r="BX53" s="50">
        <f t="shared" si="42"/>
        <v>0</v>
      </c>
      <c r="BY53" s="50">
        <f t="shared" si="42"/>
        <v>0</v>
      </c>
      <c r="BZ53" s="50">
        <f t="shared" si="42"/>
        <v>0</v>
      </c>
      <c r="CA53" s="50">
        <f t="shared" si="42"/>
        <v>0</v>
      </c>
      <c r="CB53" s="50">
        <f t="shared" si="42"/>
        <v>0</v>
      </c>
      <c r="CC53" s="50">
        <f t="shared" si="42"/>
        <v>1</v>
      </c>
      <c r="CD53" s="50">
        <f t="shared" si="42"/>
        <v>0</v>
      </c>
      <c r="CE53" s="50">
        <f t="shared" si="42"/>
        <v>0</v>
      </c>
      <c r="CF53" s="50">
        <f t="shared" si="42"/>
        <v>0</v>
      </c>
      <c r="CG53" s="50">
        <f t="shared" si="42"/>
        <v>0</v>
      </c>
      <c r="CH53" s="50">
        <f t="shared" si="42"/>
        <v>0</v>
      </c>
      <c r="CI53" s="50">
        <f t="shared" si="42"/>
        <v>0</v>
      </c>
      <c r="CJ53" s="50">
        <f t="shared" si="40"/>
        <v>0</v>
      </c>
      <c r="CK53" s="50">
        <f t="shared" si="40"/>
        <v>0</v>
      </c>
      <c r="CL53" s="50">
        <f t="shared" si="40"/>
        <v>0</v>
      </c>
      <c r="CM53" s="50">
        <f t="shared" si="40"/>
        <v>0</v>
      </c>
      <c r="CN53" s="50">
        <f t="shared" si="40"/>
        <v>0</v>
      </c>
      <c r="CO53" s="50">
        <f t="shared" si="40"/>
        <v>0</v>
      </c>
      <c r="CP53" s="50">
        <f t="shared" si="40"/>
        <v>0</v>
      </c>
      <c r="CQ53" s="50">
        <f t="shared" si="40"/>
        <v>0</v>
      </c>
      <c r="CR53" s="50">
        <f t="shared" si="40"/>
        <v>1</v>
      </c>
      <c r="CS53" s="50">
        <f t="shared" si="40"/>
        <v>0</v>
      </c>
      <c r="CT53" s="50">
        <f t="shared" si="40"/>
        <v>0</v>
      </c>
      <c r="CU53" s="50">
        <f t="shared" si="40"/>
        <v>0</v>
      </c>
      <c r="CV53" s="50">
        <f t="shared" si="40"/>
        <v>0</v>
      </c>
      <c r="CW53" s="50">
        <f t="shared" si="40"/>
        <v>0</v>
      </c>
      <c r="CX53" s="50">
        <f t="shared" si="38"/>
        <v>0</v>
      </c>
      <c r="CY53" s="50">
        <f t="shared" si="38"/>
        <v>0</v>
      </c>
      <c r="CZ53" s="50">
        <f t="shared" si="35"/>
        <v>0</v>
      </c>
      <c r="DA53" s="50">
        <f t="shared" si="35"/>
        <v>0</v>
      </c>
      <c r="DB53" s="50">
        <f t="shared" si="35"/>
        <v>0</v>
      </c>
      <c r="DC53" s="50">
        <f t="shared" si="35"/>
        <v>0</v>
      </c>
      <c r="DD53" s="50">
        <f t="shared" si="35"/>
        <v>0</v>
      </c>
      <c r="DE53" s="50">
        <f t="shared" si="35"/>
        <v>0</v>
      </c>
      <c r="DF53" s="50">
        <f t="shared" si="35"/>
        <v>0</v>
      </c>
      <c r="DG53" s="50">
        <f t="shared" si="35"/>
        <v>0</v>
      </c>
      <c r="DH53" s="50">
        <f t="shared" si="35"/>
        <v>0</v>
      </c>
      <c r="DI53" s="51">
        <f t="shared" si="35"/>
        <v>0</v>
      </c>
      <c r="DK53" s="49">
        <f t="shared" si="43"/>
        <v>0</v>
      </c>
      <c r="DL53" s="50">
        <f t="shared" si="43"/>
        <v>0</v>
      </c>
      <c r="DM53" s="50">
        <f t="shared" si="43"/>
        <v>0</v>
      </c>
      <c r="DN53" s="50">
        <f t="shared" si="43"/>
        <v>0</v>
      </c>
      <c r="DO53" s="50">
        <f t="shared" si="43"/>
        <v>0</v>
      </c>
      <c r="DP53" s="50">
        <f t="shared" si="43"/>
        <v>0</v>
      </c>
      <c r="DQ53" s="50">
        <f t="shared" si="43"/>
        <v>0</v>
      </c>
      <c r="DR53" s="50">
        <f t="shared" si="43"/>
        <v>0</v>
      </c>
      <c r="DS53" s="50">
        <f t="shared" si="43"/>
        <v>0</v>
      </c>
      <c r="DT53" s="50">
        <f t="shared" si="43"/>
        <v>0</v>
      </c>
      <c r="DU53" s="50">
        <f t="shared" si="43"/>
        <v>0</v>
      </c>
      <c r="DV53" s="50">
        <f t="shared" si="43"/>
        <v>0</v>
      </c>
      <c r="DW53" s="50">
        <f t="shared" si="43"/>
        <v>0</v>
      </c>
      <c r="DX53" s="50">
        <f t="shared" si="43"/>
        <v>0</v>
      </c>
      <c r="DY53" s="50">
        <f t="shared" si="43"/>
        <v>0</v>
      </c>
      <c r="DZ53" s="50">
        <f t="shared" si="41"/>
        <v>0</v>
      </c>
      <c r="EA53" s="50">
        <f t="shared" si="41"/>
        <v>0</v>
      </c>
      <c r="EB53" s="50">
        <f t="shared" si="41"/>
        <v>0</v>
      </c>
      <c r="EC53" s="50">
        <f t="shared" si="41"/>
        <v>0</v>
      </c>
      <c r="ED53" s="50">
        <f t="shared" si="41"/>
        <v>0</v>
      </c>
      <c r="EE53" s="50">
        <f t="shared" si="41"/>
        <v>0</v>
      </c>
      <c r="EF53" s="50">
        <f t="shared" si="41"/>
        <v>0</v>
      </c>
      <c r="EG53" s="50">
        <f t="shared" si="41"/>
        <v>0</v>
      </c>
      <c r="EH53" s="50">
        <f t="shared" si="41"/>
        <v>0</v>
      </c>
      <c r="EI53" s="50">
        <f t="shared" si="41"/>
        <v>0</v>
      </c>
      <c r="EJ53" s="50">
        <f t="shared" si="41"/>
        <v>0</v>
      </c>
      <c r="EK53" s="50">
        <f t="shared" si="41"/>
        <v>0</v>
      </c>
      <c r="EL53" s="50">
        <f t="shared" si="41"/>
        <v>0</v>
      </c>
      <c r="EM53" s="50">
        <f t="shared" si="41"/>
        <v>0</v>
      </c>
      <c r="EN53" s="50">
        <f t="shared" si="39"/>
        <v>0</v>
      </c>
      <c r="EO53" s="50">
        <f t="shared" si="39"/>
        <v>0</v>
      </c>
      <c r="EP53" s="50">
        <f t="shared" si="37"/>
        <v>0</v>
      </c>
      <c r="EQ53" s="50">
        <f t="shared" si="37"/>
        <v>0</v>
      </c>
      <c r="ER53" s="50">
        <f t="shared" si="37"/>
        <v>0</v>
      </c>
      <c r="ES53" s="50">
        <f t="shared" si="37"/>
        <v>0</v>
      </c>
      <c r="ET53" s="50">
        <f t="shared" si="37"/>
        <v>0</v>
      </c>
      <c r="EU53" s="50">
        <f t="shared" si="37"/>
        <v>0</v>
      </c>
      <c r="EV53" s="50">
        <f t="shared" si="37"/>
        <v>0</v>
      </c>
      <c r="EW53" s="50">
        <f t="shared" si="37"/>
        <v>0</v>
      </c>
      <c r="EX53" s="50">
        <f t="shared" si="37"/>
        <v>0</v>
      </c>
      <c r="EY53" s="51">
        <f t="shared" si="37"/>
        <v>0</v>
      </c>
      <c r="FA53" s="52" t="str">
        <f t="shared" si="26"/>
        <v>Non Compliance</v>
      </c>
      <c r="FB53" s="52" t="str">
        <f t="shared" si="27"/>
        <v>Compliance</v>
      </c>
      <c r="FC53" s="52" t="str">
        <f t="shared" si="28"/>
        <v>Compliance</v>
      </c>
    </row>
    <row r="54" spans="2:159" ht="20.100000000000001" customHeight="1" thickBot="1" x14ac:dyDescent="0.3">
      <c r="B54" s="53">
        <v>41</v>
      </c>
      <c r="C54" s="125">
        <v>5264</v>
      </c>
      <c r="D54" s="109" t="s">
        <v>79</v>
      </c>
      <c r="E54" s="87" t="s">
        <v>136</v>
      </c>
      <c r="F54" s="41" t="str">
        <f>IFERROR(VLOOKUP(E54,'[1]Designation with Pershift Cost'!$B$3:$C$25,2,0),"")</f>
        <v/>
      </c>
      <c r="G54" s="42" t="s">
        <v>11</v>
      </c>
      <c r="H54" s="42" t="s">
        <v>11</v>
      </c>
      <c r="I54" s="42" t="s">
        <v>11</v>
      </c>
      <c r="J54" s="42" t="s">
        <v>11</v>
      </c>
      <c r="K54" s="42" t="s">
        <v>11</v>
      </c>
      <c r="L54" s="42" t="s">
        <v>10</v>
      </c>
      <c r="M54" s="42"/>
      <c r="N54" s="42" t="s">
        <v>10</v>
      </c>
      <c r="O54" s="42" t="s">
        <v>10</v>
      </c>
      <c r="P54" s="42" t="s">
        <v>10</v>
      </c>
      <c r="Q54" s="43" t="s">
        <v>10</v>
      </c>
      <c r="R54" s="43" t="s">
        <v>10</v>
      </c>
      <c r="S54" s="43" t="s">
        <v>10</v>
      </c>
      <c r="T54" s="43"/>
      <c r="U54" s="43" t="s">
        <v>10</v>
      </c>
      <c r="V54" s="43" t="s">
        <v>10</v>
      </c>
      <c r="W54" s="43" t="s">
        <v>10</v>
      </c>
      <c r="X54" s="43" t="s">
        <v>10</v>
      </c>
      <c r="Y54" s="43" t="s">
        <v>10</v>
      </c>
      <c r="Z54" s="90" t="s">
        <v>10</v>
      </c>
      <c r="AA54" s="43"/>
      <c r="AB54" s="43" t="s">
        <v>10</v>
      </c>
      <c r="AC54" s="43" t="s">
        <v>10</v>
      </c>
      <c r="AD54" s="43" t="s">
        <v>10</v>
      </c>
      <c r="AE54" s="43" t="s">
        <v>10</v>
      </c>
      <c r="AF54" s="43" t="s">
        <v>10</v>
      </c>
      <c r="AG54" s="43" t="s">
        <v>10</v>
      </c>
      <c r="AH54" s="43"/>
      <c r="AI54" s="43" t="s">
        <v>10</v>
      </c>
      <c r="AJ54" s="43" t="s">
        <v>10</v>
      </c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4">
        <f t="shared" si="3"/>
        <v>21</v>
      </c>
      <c r="AX54" s="44">
        <f t="shared" si="4"/>
        <v>5</v>
      </c>
      <c r="AY54" s="44">
        <f t="shared" si="5"/>
        <v>0</v>
      </c>
      <c r="AZ54" s="44">
        <f t="shared" si="6"/>
        <v>0</v>
      </c>
      <c r="BA54" s="44">
        <f t="shared" si="7"/>
        <v>0</v>
      </c>
      <c r="BB54" s="44">
        <f t="shared" si="8"/>
        <v>0</v>
      </c>
      <c r="BC54" s="44">
        <f t="shared" si="9"/>
        <v>0</v>
      </c>
      <c r="BD54" s="44">
        <f t="shared" si="10"/>
        <v>0</v>
      </c>
      <c r="BE54" s="44">
        <f t="shared" si="11"/>
        <v>0</v>
      </c>
      <c r="BF54" s="44">
        <f t="shared" si="12"/>
        <v>0</v>
      </c>
      <c r="BG54" s="44">
        <f t="shared" si="13"/>
        <v>0</v>
      </c>
      <c r="BH54" s="44">
        <f t="shared" si="14"/>
        <v>0</v>
      </c>
      <c r="BI54" s="44">
        <f t="shared" si="15"/>
        <v>0</v>
      </c>
      <c r="BJ54" s="44">
        <f t="shared" si="16"/>
        <v>0</v>
      </c>
      <c r="BK54" s="43"/>
      <c r="BL54" s="43"/>
      <c r="BM54" s="44">
        <f t="shared" si="29"/>
        <v>0</v>
      </c>
      <c r="BN54" s="44">
        <f t="shared" si="30"/>
        <v>0</v>
      </c>
      <c r="BO54" s="45">
        <f t="shared" si="31"/>
        <v>26</v>
      </c>
      <c r="BP54" s="118">
        <f t="shared" si="17"/>
        <v>26</v>
      </c>
      <c r="BQ54" s="47">
        <f t="shared" si="18"/>
        <v>0</v>
      </c>
      <c r="BR54" s="47">
        <f t="shared" si="19"/>
        <v>0</v>
      </c>
      <c r="BS54" s="48"/>
      <c r="BU54" s="49">
        <f t="shared" si="42"/>
        <v>0</v>
      </c>
      <c r="BV54" s="50">
        <f t="shared" si="42"/>
        <v>0</v>
      </c>
      <c r="BW54" s="50">
        <f t="shared" si="42"/>
        <v>0</v>
      </c>
      <c r="BX54" s="50">
        <f t="shared" si="42"/>
        <v>0</v>
      </c>
      <c r="BY54" s="50">
        <f t="shared" si="42"/>
        <v>0</v>
      </c>
      <c r="BZ54" s="50">
        <f t="shared" si="42"/>
        <v>0</v>
      </c>
      <c r="CA54" s="50">
        <f t="shared" si="42"/>
        <v>0</v>
      </c>
      <c r="CB54" s="50">
        <f t="shared" si="42"/>
        <v>0</v>
      </c>
      <c r="CC54" s="50">
        <f t="shared" si="42"/>
        <v>0</v>
      </c>
      <c r="CD54" s="50">
        <f t="shared" si="42"/>
        <v>0</v>
      </c>
      <c r="CE54" s="50">
        <f t="shared" si="42"/>
        <v>0</v>
      </c>
      <c r="CF54" s="50">
        <f t="shared" si="42"/>
        <v>0</v>
      </c>
      <c r="CG54" s="50">
        <f t="shared" si="42"/>
        <v>0</v>
      </c>
      <c r="CH54" s="50">
        <f t="shared" si="42"/>
        <v>0</v>
      </c>
      <c r="CI54" s="50">
        <f t="shared" si="42"/>
        <v>0</v>
      </c>
      <c r="CJ54" s="50">
        <f t="shared" si="40"/>
        <v>0</v>
      </c>
      <c r="CK54" s="50">
        <f t="shared" si="40"/>
        <v>0</v>
      </c>
      <c r="CL54" s="50">
        <f t="shared" si="40"/>
        <v>0</v>
      </c>
      <c r="CM54" s="50">
        <f t="shared" si="40"/>
        <v>0</v>
      </c>
      <c r="CN54" s="50">
        <f t="shared" si="40"/>
        <v>0</v>
      </c>
      <c r="CO54" s="50">
        <f t="shared" si="40"/>
        <v>0</v>
      </c>
      <c r="CP54" s="50">
        <f t="shared" si="40"/>
        <v>0</v>
      </c>
      <c r="CQ54" s="50">
        <f t="shared" si="40"/>
        <v>0</v>
      </c>
      <c r="CR54" s="50">
        <f t="shared" si="40"/>
        <v>0</v>
      </c>
      <c r="CS54" s="50">
        <f t="shared" si="40"/>
        <v>0</v>
      </c>
      <c r="CT54" s="50">
        <f t="shared" si="40"/>
        <v>0</v>
      </c>
      <c r="CU54" s="50">
        <f t="shared" si="40"/>
        <v>0</v>
      </c>
      <c r="CV54" s="50">
        <f t="shared" si="40"/>
        <v>0</v>
      </c>
      <c r="CW54" s="50">
        <f t="shared" si="40"/>
        <v>0</v>
      </c>
      <c r="CX54" s="50">
        <f t="shared" si="38"/>
        <v>0</v>
      </c>
      <c r="CY54" s="50">
        <f t="shared" si="38"/>
        <v>0</v>
      </c>
      <c r="CZ54" s="50">
        <f t="shared" si="35"/>
        <v>0</v>
      </c>
      <c r="DA54" s="50">
        <f t="shared" si="35"/>
        <v>0</v>
      </c>
      <c r="DB54" s="50">
        <f t="shared" si="35"/>
        <v>0</v>
      </c>
      <c r="DC54" s="50">
        <f t="shared" si="35"/>
        <v>0</v>
      </c>
      <c r="DD54" s="50">
        <f t="shared" si="35"/>
        <v>0</v>
      </c>
      <c r="DE54" s="50">
        <f t="shared" si="35"/>
        <v>0</v>
      </c>
      <c r="DF54" s="50">
        <f t="shared" si="35"/>
        <v>0</v>
      </c>
      <c r="DG54" s="50">
        <f t="shared" si="35"/>
        <v>0</v>
      </c>
      <c r="DH54" s="50">
        <f t="shared" si="35"/>
        <v>0</v>
      </c>
      <c r="DI54" s="51">
        <f t="shared" si="35"/>
        <v>0</v>
      </c>
      <c r="DK54" s="49">
        <f t="shared" si="43"/>
        <v>0</v>
      </c>
      <c r="DL54" s="50">
        <f t="shared" si="43"/>
        <v>0</v>
      </c>
      <c r="DM54" s="50">
        <f t="shared" si="43"/>
        <v>0</v>
      </c>
      <c r="DN54" s="50">
        <f t="shared" si="43"/>
        <v>0</v>
      </c>
      <c r="DO54" s="50">
        <f t="shared" si="43"/>
        <v>0</v>
      </c>
      <c r="DP54" s="50">
        <f t="shared" si="43"/>
        <v>0</v>
      </c>
      <c r="DQ54" s="50">
        <f t="shared" si="43"/>
        <v>0</v>
      </c>
      <c r="DR54" s="50">
        <f t="shared" si="43"/>
        <v>0</v>
      </c>
      <c r="DS54" s="50">
        <f t="shared" si="43"/>
        <v>0</v>
      </c>
      <c r="DT54" s="50">
        <f t="shared" si="43"/>
        <v>0</v>
      </c>
      <c r="DU54" s="50">
        <f t="shared" si="43"/>
        <v>0</v>
      </c>
      <c r="DV54" s="50">
        <f t="shared" si="43"/>
        <v>0</v>
      </c>
      <c r="DW54" s="50">
        <f t="shared" si="43"/>
        <v>0</v>
      </c>
      <c r="DX54" s="50">
        <f t="shared" si="43"/>
        <v>0</v>
      </c>
      <c r="DY54" s="50">
        <f t="shared" si="43"/>
        <v>0</v>
      </c>
      <c r="DZ54" s="50">
        <f t="shared" si="41"/>
        <v>0</v>
      </c>
      <c r="EA54" s="50">
        <f t="shared" si="41"/>
        <v>0</v>
      </c>
      <c r="EB54" s="50">
        <f t="shared" si="41"/>
        <v>0</v>
      </c>
      <c r="EC54" s="50">
        <f t="shared" si="41"/>
        <v>0</v>
      </c>
      <c r="ED54" s="50">
        <f t="shared" si="41"/>
        <v>0</v>
      </c>
      <c r="EE54" s="50">
        <f t="shared" si="41"/>
        <v>0</v>
      </c>
      <c r="EF54" s="50">
        <f t="shared" si="41"/>
        <v>0</v>
      </c>
      <c r="EG54" s="50">
        <f t="shared" si="41"/>
        <v>0</v>
      </c>
      <c r="EH54" s="50">
        <f t="shared" si="41"/>
        <v>0</v>
      </c>
      <c r="EI54" s="50">
        <f t="shared" si="41"/>
        <v>0</v>
      </c>
      <c r="EJ54" s="50">
        <f t="shared" si="41"/>
        <v>0</v>
      </c>
      <c r="EK54" s="50">
        <f t="shared" si="41"/>
        <v>0</v>
      </c>
      <c r="EL54" s="50">
        <f t="shared" si="41"/>
        <v>0</v>
      </c>
      <c r="EM54" s="50">
        <f t="shared" si="41"/>
        <v>0</v>
      </c>
      <c r="EN54" s="50">
        <f t="shared" si="39"/>
        <v>0</v>
      </c>
      <c r="EO54" s="50">
        <f t="shared" si="39"/>
        <v>0</v>
      </c>
      <c r="EP54" s="50">
        <f t="shared" si="37"/>
        <v>0</v>
      </c>
      <c r="EQ54" s="50">
        <f t="shared" si="37"/>
        <v>0</v>
      </c>
      <c r="ER54" s="50">
        <f t="shared" si="37"/>
        <v>0</v>
      </c>
      <c r="ES54" s="50">
        <f t="shared" si="37"/>
        <v>0</v>
      </c>
      <c r="ET54" s="50">
        <f t="shared" si="37"/>
        <v>0</v>
      </c>
      <c r="EU54" s="50">
        <f t="shared" si="37"/>
        <v>0</v>
      </c>
      <c r="EV54" s="50">
        <f t="shared" si="37"/>
        <v>0</v>
      </c>
      <c r="EW54" s="50">
        <f t="shared" si="37"/>
        <v>0</v>
      </c>
      <c r="EX54" s="50">
        <f t="shared" si="37"/>
        <v>0</v>
      </c>
      <c r="EY54" s="51">
        <f t="shared" si="37"/>
        <v>0</v>
      </c>
      <c r="FA54" s="52" t="str">
        <f t="shared" si="26"/>
        <v>Compliance</v>
      </c>
      <c r="FB54" s="52" t="str">
        <f t="shared" si="27"/>
        <v>Compliance</v>
      </c>
      <c r="FC54" s="52" t="str">
        <f t="shared" si="28"/>
        <v>Compliance</v>
      </c>
    </row>
    <row r="55" spans="2:159" ht="20.100000000000001" customHeight="1" thickBot="1" x14ac:dyDescent="0.3">
      <c r="B55" s="53">
        <v>42</v>
      </c>
      <c r="C55" s="125">
        <v>5345</v>
      </c>
      <c r="D55" s="109" t="s">
        <v>80</v>
      </c>
      <c r="E55" s="87" t="s">
        <v>135</v>
      </c>
      <c r="F55" s="41" t="str">
        <f>IFERROR(VLOOKUP(E55,'[1]Designation with Pershift Cost'!$B$3:$C$25,2,0),"")</f>
        <v/>
      </c>
      <c r="G55" s="42" t="s">
        <v>12</v>
      </c>
      <c r="H55" s="42" t="s">
        <v>12</v>
      </c>
      <c r="I55" s="42" t="s">
        <v>12</v>
      </c>
      <c r="J55" s="42"/>
      <c r="K55" s="42" t="s">
        <v>12</v>
      </c>
      <c r="L55" s="42" t="s">
        <v>11</v>
      </c>
      <c r="M55" s="42" t="s">
        <v>11</v>
      </c>
      <c r="N55" s="42" t="s">
        <v>11</v>
      </c>
      <c r="O55" s="42" t="s">
        <v>11</v>
      </c>
      <c r="P55" s="42" t="s">
        <v>11</v>
      </c>
      <c r="Q55" s="43"/>
      <c r="R55" s="43" t="s">
        <v>11</v>
      </c>
      <c r="S55" s="43" t="s">
        <v>11</v>
      </c>
      <c r="T55" s="43" t="s">
        <v>11</v>
      </c>
      <c r="U55" s="43" t="s">
        <v>11</v>
      </c>
      <c r="V55" s="43" t="s">
        <v>10</v>
      </c>
      <c r="W55" s="43" t="s">
        <v>10</v>
      </c>
      <c r="X55" s="43"/>
      <c r="Y55" s="43" t="s">
        <v>10</v>
      </c>
      <c r="Z55" s="90" t="s">
        <v>10</v>
      </c>
      <c r="AA55" s="90" t="s">
        <v>10</v>
      </c>
      <c r="AB55" s="43" t="s">
        <v>10</v>
      </c>
      <c r="AC55" s="43" t="s">
        <v>10</v>
      </c>
      <c r="AD55" s="43" t="s">
        <v>10</v>
      </c>
      <c r="AE55" s="43"/>
      <c r="AF55" s="43" t="s">
        <v>11</v>
      </c>
      <c r="AG55" s="43" t="s">
        <v>12</v>
      </c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4">
        <f t="shared" si="3"/>
        <v>8</v>
      </c>
      <c r="AX55" s="44">
        <f t="shared" si="4"/>
        <v>10</v>
      </c>
      <c r="AY55" s="44">
        <f t="shared" si="5"/>
        <v>5</v>
      </c>
      <c r="AZ55" s="44">
        <f t="shared" si="6"/>
        <v>0</v>
      </c>
      <c r="BA55" s="44">
        <f t="shared" si="7"/>
        <v>0</v>
      </c>
      <c r="BB55" s="44">
        <f t="shared" si="8"/>
        <v>0</v>
      </c>
      <c r="BC55" s="44">
        <f t="shared" si="9"/>
        <v>0</v>
      </c>
      <c r="BD55" s="44">
        <f t="shared" si="10"/>
        <v>0</v>
      </c>
      <c r="BE55" s="44">
        <f t="shared" si="11"/>
        <v>0</v>
      </c>
      <c r="BF55" s="44">
        <f t="shared" si="12"/>
        <v>0</v>
      </c>
      <c r="BG55" s="44">
        <f t="shared" si="13"/>
        <v>0</v>
      </c>
      <c r="BH55" s="44">
        <f t="shared" si="14"/>
        <v>0</v>
      </c>
      <c r="BI55" s="44">
        <f t="shared" si="15"/>
        <v>0</v>
      </c>
      <c r="BJ55" s="44">
        <f t="shared" si="16"/>
        <v>0</v>
      </c>
      <c r="BK55" s="43"/>
      <c r="BL55" s="43"/>
      <c r="BM55" s="44">
        <f t="shared" si="29"/>
        <v>0</v>
      </c>
      <c r="BN55" s="44">
        <f t="shared" si="30"/>
        <v>0</v>
      </c>
      <c r="BO55" s="45">
        <f t="shared" si="31"/>
        <v>23</v>
      </c>
      <c r="BP55" s="118">
        <f t="shared" si="17"/>
        <v>23</v>
      </c>
      <c r="BQ55" s="47">
        <f t="shared" si="18"/>
        <v>0</v>
      </c>
      <c r="BR55" s="47">
        <f t="shared" si="19"/>
        <v>0</v>
      </c>
      <c r="BS55" s="48"/>
      <c r="BU55" s="49">
        <f t="shared" si="42"/>
        <v>0</v>
      </c>
      <c r="BV55" s="50">
        <f t="shared" si="42"/>
        <v>0</v>
      </c>
      <c r="BW55" s="50">
        <f t="shared" si="42"/>
        <v>0</v>
      </c>
      <c r="BX55" s="50">
        <f t="shared" si="42"/>
        <v>0</v>
      </c>
      <c r="BY55" s="50">
        <f t="shared" si="42"/>
        <v>0</v>
      </c>
      <c r="BZ55" s="50">
        <f t="shared" si="42"/>
        <v>0</v>
      </c>
      <c r="CA55" s="50">
        <f t="shared" si="42"/>
        <v>0</v>
      </c>
      <c r="CB55" s="50">
        <f t="shared" si="42"/>
        <v>0</v>
      </c>
      <c r="CC55" s="50">
        <f t="shared" si="42"/>
        <v>0</v>
      </c>
      <c r="CD55" s="50">
        <f t="shared" si="42"/>
        <v>0</v>
      </c>
      <c r="CE55" s="50">
        <f t="shared" si="42"/>
        <v>0</v>
      </c>
      <c r="CF55" s="50">
        <f t="shared" si="42"/>
        <v>0</v>
      </c>
      <c r="CG55" s="50">
        <f t="shared" si="42"/>
        <v>0</v>
      </c>
      <c r="CH55" s="50">
        <f t="shared" si="42"/>
        <v>0</v>
      </c>
      <c r="CI55" s="50">
        <f t="shared" si="42"/>
        <v>0</v>
      </c>
      <c r="CJ55" s="50">
        <f t="shared" si="40"/>
        <v>0</v>
      </c>
      <c r="CK55" s="50">
        <f t="shared" si="40"/>
        <v>0</v>
      </c>
      <c r="CL55" s="50">
        <f t="shared" si="40"/>
        <v>0</v>
      </c>
      <c r="CM55" s="50">
        <f t="shared" si="40"/>
        <v>0</v>
      </c>
      <c r="CN55" s="50">
        <f t="shared" si="40"/>
        <v>0</v>
      </c>
      <c r="CO55" s="50">
        <f t="shared" si="40"/>
        <v>0</v>
      </c>
      <c r="CP55" s="50">
        <f t="shared" si="40"/>
        <v>0</v>
      </c>
      <c r="CQ55" s="50">
        <f t="shared" si="40"/>
        <v>0</v>
      </c>
      <c r="CR55" s="50">
        <f t="shared" si="40"/>
        <v>0</v>
      </c>
      <c r="CS55" s="50">
        <f t="shared" si="40"/>
        <v>0</v>
      </c>
      <c r="CT55" s="50">
        <f t="shared" si="40"/>
        <v>0</v>
      </c>
      <c r="CU55" s="50">
        <f t="shared" si="40"/>
        <v>0</v>
      </c>
      <c r="CV55" s="50">
        <f t="shared" si="40"/>
        <v>0</v>
      </c>
      <c r="CW55" s="50">
        <f t="shared" si="40"/>
        <v>0</v>
      </c>
      <c r="CX55" s="50">
        <f t="shared" si="38"/>
        <v>0</v>
      </c>
      <c r="CY55" s="50">
        <f t="shared" si="38"/>
        <v>0</v>
      </c>
      <c r="CZ55" s="50">
        <f t="shared" si="35"/>
        <v>0</v>
      </c>
      <c r="DA55" s="50">
        <f t="shared" si="35"/>
        <v>0</v>
      </c>
      <c r="DB55" s="50">
        <f t="shared" si="35"/>
        <v>0</v>
      </c>
      <c r="DC55" s="50">
        <f t="shared" si="35"/>
        <v>0</v>
      </c>
      <c r="DD55" s="50">
        <f t="shared" si="35"/>
        <v>0</v>
      </c>
      <c r="DE55" s="50">
        <f t="shared" si="35"/>
        <v>0</v>
      </c>
      <c r="DF55" s="50">
        <f t="shared" si="35"/>
        <v>0</v>
      </c>
      <c r="DG55" s="50">
        <f t="shared" si="35"/>
        <v>0</v>
      </c>
      <c r="DH55" s="50">
        <f t="shared" si="35"/>
        <v>0</v>
      </c>
      <c r="DI55" s="51">
        <f t="shared" si="35"/>
        <v>0</v>
      </c>
      <c r="DK55" s="49">
        <f t="shared" si="43"/>
        <v>0</v>
      </c>
      <c r="DL55" s="50">
        <f t="shared" si="43"/>
        <v>0</v>
      </c>
      <c r="DM55" s="50">
        <f t="shared" si="43"/>
        <v>0</v>
      </c>
      <c r="DN55" s="50">
        <f t="shared" si="43"/>
        <v>0</v>
      </c>
      <c r="DO55" s="50">
        <f t="shared" si="43"/>
        <v>0</v>
      </c>
      <c r="DP55" s="50">
        <f t="shared" si="43"/>
        <v>0</v>
      </c>
      <c r="DQ55" s="50">
        <f t="shared" si="43"/>
        <v>0</v>
      </c>
      <c r="DR55" s="50">
        <f t="shared" si="43"/>
        <v>0</v>
      </c>
      <c r="DS55" s="50">
        <f t="shared" si="43"/>
        <v>0</v>
      </c>
      <c r="DT55" s="50">
        <f t="shared" si="43"/>
        <v>0</v>
      </c>
      <c r="DU55" s="50">
        <f t="shared" si="43"/>
        <v>0</v>
      </c>
      <c r="DV55" s="50">
        <f t="shared" si="43"/>
        <v>0</v>
      </c>
      <c r="DW55" s="50">
        <f t="shared" si="43"/>
        <v>0</v>
      </c>
      <c r="DX55" s="50">
        <f t="shared" si="43"/>
        <v>0</v>
      </c>
      <c r="DY55" s="50">
        <f t="shared" si="43"/>
        <v>0</v>
      </c>
      <c r="DZ55" s="50">
        <f t="shared" si="41"/>
        <v>0</v>
      </c>
      <c r="EA55" s="50">
        <f t="shared" si="41"/>
        <v>0</v>
      </c>
      <c r="EB55" s="50">
        <f t="shared" si="41"/>
        <v>0</v>
      </c>
      <c r="EC55" s="50">
        <f t="shared" si="41"/>
        <v>0</v>
      </c>
      <c r="ED55" s="50">
        <f t="shared" si="41"/>
        <v>0</v>
      </c>
      <c r="EE55" s="50">
        <f t="shared" si="41"/>
        <v>0</v>
      </c>
      <c r="EF55" s="50">
        <f t="shared" si="41"/>
        <v>0</v>
      </c>
      <c r="EG55" s="50">
        <f t="shared" si="41"/>
        <v>0</v>
      </c>
      <c r="EH55" s="50">
        <f t="shared" si="41"/>
        <v>0</v>
      </c>
      <c r="EI55" s="50">
        <f t="shared" si="41"/>
        <v>0</v>
      </c>
      <c r="EJ55" s="50">
        <f t="shared" si="41"/>
        <v>0</v>
      </c>
      <c r="EK55" s="50">
        <f t="shared" si="41"/>
        <v>0</v>
      </c>
      <c r="EL55" s="50">
        <f t="shared" si="41"/>
        <v>0</v>
      </c>
      <c r="EM55" s="50">
        <f t="shared" si="41"/>
        <v>0</v>
      </c>
      <c r="EN55" s="50">
        <f t="shared" si="39"/>
        <v>0</v>
      </c>
      <c r="EO55" s="50">
        <f t="shared" si="39"/>
        <v>0</v>
      </c>
      <c r="EP55" s="50">
        <f t="shared" si="37"/>
        <v>0</v>
      </c>
      <c r="EQ55" s="50">
        <f t="shared" si="37"/>
        <v>0</v>
      </c>
      <c r="ER55" s="50">
        <f t="shared" si="37"/>
        <v>0</v>
      </c>
      <c r="ES55" s="50">
        <f t="shared" si="37"/>
        <v>0</v>
      </c>
      <c r="ET55" s="50">
        <f t="shared" si="37"/>
        <v>0</v>
      </c>
      <c r="EU55" s="50">
        <f t="shared" si="37"/>
        <v>0</v>
      </c>
      <c r="EV55" s="50">
        <f t="shared" si="37"/>
        <v>0</v>
      </c>
      <c r="EW55" s="50">
        <f t="shared" si="37"/>
        <v>0</v>
      </c>
      <c r="EX55" s="50">
        <f t="shared" si="37"/>
        <v>0</v>
      </c>
      <c r="EY55" s="51">
        <f t="shared" si="37"/>
        <v>0</v>
      </c>
      <c r="FA55" s="52" t="str">
        <f t="shared" si="26"/>
        <v>Compliance</v>
      </c>
      <c r="FB55" s="52" t="str">
        <f t="shared" si="27"/>
        <v>Compliance</v>
      </c>
      <c r="FC55" s="52" t="str">
        <f t="shared" si="28"/>
        <v>Compliance</v>
      </c>
    </row>
    <row r="56" spans="2:159" ht="20.100000000000001" customHeight="1" thickBot="1" x14ac:dyDescent="0.3">
      <c r="B56" s="53">
        <v>43</v>
      </c>
      <c r="C56" s="125">
        <v>5376</v>
      </c>
      <c r="D56" s="109" t="s">
        <v>81</v>
      </c>
      <c r="E56" s="87" t="s">
        <v>135</v>
      </c>
      <c r="F56" s="41" t="str">
        <f>IFERROR(VLOOKUP(E56,'[1]Designation with Pershift Cost'!$B$3:$C$25,2,0),"")</f>
        <v/>
      </c>
      <c r="G56" s="42"/>
      <c r="H56" s="42" t="s">
        <v>10</v>
      </c>
      <c r="I56" s="42"/>
      <c r="J56" s="42" t="s">
        <v>10</v>
      </c>
      <c r="K56" s="42" t="s">
        <v>10</v>
      </c>
      <c r="L56" s="42"/>
      <c r="M56" s="42" t="s">
        <v>12</v>
      </c>
      <c r="N56" s="42" t="s">
        <v>12</v>
      </c>
      <c r="O56" s="42" t="s">
        <v>12</v>
      </c>
      <c r="P56" s="42"/>
      <c r="Q56" s="43" t="s">
        <v>12</v>
      </c>
      <c r="R56" s="43" t="s">
        <v>12</v>
      </c>
      <c r="S56" s="43"/>
      <c r="T56" s="43" t="s">
        <v>12</v>
      </c>
      <c r="U56" s="43" t="s">
        <v>12</v>
      </c>
      <c r="V56" s="43"/>
      <c r="W56" s="43"/>
      <c r="X56" s="43" t="s">
        <v>10</v>
      </c>
      <c r="Y56" s="43" t="s">
        <v>10</v>
      </c>
      <c r="Z56" s="90" t="s">
        <v>10</v>
      </c>
      <c r="AA56" s="90" t="s">
        <v>10</v>
      </c>
      <c r="AB56" s="43" t="s">
        <v>10</v>
      </c>
      <c r="AC56" s="43" t="s">
        <v>10</v>
      </c>
      <c r="AD56" s="43"/>
      <c r="AE56" s="43" t="s">
        <v>10</v>
      </c>
      <c r="AF56" s="43" t="s">
        <v>10</v>
      </c>
      <c r="AG56" s="43" t="s">
        <v>10</v>
      </c>
      <c r="AH56" s="43" t="s">
        <v>10</v>
      </c>
      <c r="AI56" s="43" t="s">
        <v>10</v>
      </c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4">
        <f t="shared" si="3"/>
        <v>14</v>
      </c>
      <c r="AX56" s="44">
        <f t="shared" si="4"/>
        <v>0</v>
      </c>
      <c r="AY56" s="44">
        <f t="shared" si="5"/>
        <v>7</v>
      </c>
      <c r="AZ56" s="44">
        <f t="shared" si="6"/>
        <v>0</v>
      </c>
      <c r="BA56" s="44">
        <f t="shared" si="7"/>
        <v>0</v>
      </c>
      <c r="BB56" s="44">
        <f t="shared" si="8"/>
        <v>0</v>
      </c>
      <c r="BC56" s="44">
        <f t="shared" si="9"/>
        <v>0</v>
      </c>
      <c r="BD56" s="44">
        <f t="shared" si="10"/>
        <v>0</v>
      </c>
      <c r="BE56" s="44">
        <f t="shared" si="11"/>
        <v>0</v>
      </c>
      <c r="BF56" s="44">
        <f t="shared" si="12"/>
        <v>0</v>
      </c>
      <c r="BG56" s="44">
        <f t="shared" si="13"/>
        <v>0</v>
      </c>
      <c r="BH56" s="44">
        <f t="shared" si="14"/>
        <v>0</v>
      </c>
      <c r="BI56" s="44">
        <f t="shared" si="15"/>
        <v>0</v>
      </c>
      <c r="BJ56" s="44">
        <f t="shared" si="16"/>
        <v>0</v>
      </c>
      <c r="BK56" s="43"/>
      <c r="BL56" s="43"/>
      <c r="BM56" s="44">
        <f t="shared" si="29"/>
        <v>0</v>
      </c>
      <c r="BN56" s="44">
        <f t="shared" si="30"/>
        <v>0</v>
      </c>
      <c r="BO56" s="45">
        <f t="shared" si="31"/>
        <v>21</v>
      </c>
      <c r="BP56" s="118">
        <f t="shared" si="17"/>
        <v>21</v>
      </c>
      <c r="BQ56" s="47">
        <f t="shared" si="18"/>
        <v>0</v>
      </c>
      <c r="BR56" s="47">
        <f t="shared" si="19"/>
        <v>0</v>
      </c>
      <c r="BS56" s="48"/>
      <c r="BU56" s="49">
        <f t="shared" si="42"/>
        <v>0</v>
      </c>
      <c r="BV56" s="50">
        <f t="shared" si="42"/>
        <v>0</v>
      </c>
      <c r="BW56" s="50">
        <f t="shared" si="42"/>
        <v>0</v>
      </c>
      <c r="BX56" s="50">
        <f t="shared" si="42"/>
        <v>0</v>
      </c>
      <c r="BY56" s="50">
        <f t="shared" si="42"/>
        <v>0</v>
      </c>
      <c r="BZ56" s="50">
        <f t="shared" si="42"/>
        <v>0</v>
      </c>
      <c r="CA56" s="50">
        <f t="shared" si="42"/>
        <v>0</v>
      </c>
      <c r="CB56" s="50">
        <f t="shared" si="42"/>
        <v>0</v>
      </c>
      <c r="CC56" s="50">
        <f t="shared" si="42"/>
        <v>0</v>
      </c>
      <c r="CD56" s="50">
        <f t="shared" si="42"/>
        <v>0</v>
      </c>
      <c r="CE56" s="50">
        <f t="shared" si="42"/>
        <v>0</v>
      </c>
      <c r="CF56" s="50">
        <f t="shared" si="42"/>
        <v>0</v>
      </c>
      <c r="CG56" s="50">
        <f t="shared" si="42"/>
        <v>0</v>
      </c>
      <c r="CH56" s="50">
        <f t="shared" si="42"/>
        <v>0</v>
      </c>
      <c r="CI56" s="50">
        <f t="shared" si="42"/>
        <v>0</v>
      </c>
      <c r="CJ56" s="50">
        <f t="shared" si="40"/>
        <v>0</v>
      </c>
      <c r="CK56" s="50">
        <f t="shared" si="40"/>
        <v>0</v>
      </c>
      <c r="CL56" s="50">
        <f t="shared" si="40"/>
        <v>0</v>
      </c>
      <c r="CM56" s="50">
        <f t="shared" si="40"/>
        <v>0</v>
      </c>
      <c r="CN56" s="50">
        <f t="shared" si="40"/>
        <v>0</v>
      </c>
      <c r="CO56" s="50">
        <f t="shared" si="40"/>
        <v>0</v>
      </c>
      <c r="CP56" s="50">
        <f t="shared" si="40"/>
        <v>0</v>
      </c>
      <c r="CQ56" s="50">
        <f t="shared" si="40"/>
        <v>0</v>
      </c>
      <c r="CR56" s="50">
        <f t="shared" si="40"/>
        <v>0</v>
      </c>
      <c r="CS56" s="50">
        <f t="shared" si="40"/>
        <v>0</v>
      </c>
      <c r="CT56" s="50">
        <f t="shared" si="40"/>
        <v>0</v>
      </c>
      <c r="CU56" s="50">
        <f t="shared" si="40"/>
        <v>0</v>
      </c>
      <c r="CV56" s="50">
        <f t="shared" si="40"/>
        <v>0</v>
      </c>
      <c r="CW56" s="50">
        <f t="shared" si="40"/>
        <v>0</v>
      </c>
      <c r="CX56" s="50">
        <f t="shared" si="38"/>
        <v>0</v>
      </c>
      <c r="CY56" s="50">
        <f t="shared" si="38"/>
        <v>0</v>
      </c>
      <c r="CZ56" s="50">
        <f t="shared" si="35"/>
        <v>0</v>
      </c>
      <c r="DA56" s="50">
        <f t="shared" si="35"/>
        <v>0</v>
      </c>
      <c r="DB56" s="50">
        <f t="shared" si="35"/>
        <v>0</v>
      </c>
      <c r="DC56" s="50">
        <f t="shared" si="35"/>
        <v>0</v>
      </c>
      <c r="DD56" s="50">
        <f t="shared" si="35"/>
        <v>0</v>
      </c>
      <c r="DE56" s="50">
        <f t="shared" si="35"/>
        <v>0</v>
      </c>
      <c r="DF56" s="50">
        <f t="shared" si="35"/>
        <v>0</v>
      </c>
      <c r="DG56" s="50">
        <f t="shared" si="35"/>
        <v>0</v>
      </c>
      <c r="DH56" s="50">
        <f t="shared" si="35"/>
        <v>0</v>
      </c>
      <c r="DI56" s="51">
        <f t="shared" si="35"/>
        <v>0</v>
      </c>
      <c r="DK56" s="49">
        <f t="shared" si="43"/>
        <v>0</v>
      </c>
      <c r="DL56" s="50">
        <f t="shared" si="43"/>
        <v>0</v>
      </c>
      <c r="DM56" s="50">
        <f t="shared" si="43"/>
        <v>0</v>
      </c>
      <c r="DN56" s="50">
        <f t="shared" si="43"/>
        <v>0</v>
      </c>
      <c r="DO56" s="50">
        <f t="shared" si="43"/>
        <v>0</v>
      </c>
      <c r="DP56" s="50">
        <f t="shared" si="43"/>
        <v>0</v>
      </c>
      <c r="DQ56" s="50">
        <f t="shared" si="43"/>
        <v>0</v>
      </c>
      <c r="DR56" s="50">
        <f t="shared" si="43"/>
        <v>0</v>
      </c>
      <c r="DS56" s="50">
        <f t="shared" si="43"/>
        <v>0</v>
      </c>
      <c r="DT56" s="50">
        <f t="shared" si="43"/>
        <v>0</v>
      </c>
      <c r="DU56" s="50">
        <f t="shared" si="43"/>
        <v>0</v>
      </c>
      <c r="DV56" s="50">
        <f t="shared" si="43"/>
        <v>0</v>
      </c>
      <c r="DW56" s="50">
        <f t="shared" si="43"/>
        <v>0</v>
      </c>
      <c r="DX56" s="50">
        <f t="shared" si="43"/>
        <v>0</v>
      </c>
      <c r="DY56" s="50">
        <f t="shared" si="43"/>
        <v>0</v>
      </c>
      <c r="DZ56" s="50">
        <f t="shared" si="41"/>
        <v>0</v>
      </c>
      <c r="EA56" s="50">
        <f t="shared" si="41"/>
        <v>0</v>
      </c>
      <c r="EB56" s="50">
        <f t="shared" si="41"/>
        <v>0</v>
      </c>
      <c r="EC56" s="50">
        <f t="shared" si="41"/>
        <v>0</v>
      </c>
      <c r="ED56" s="50">
        <f t="shared" si="41"/>
        <v>0</v>
      </c>
      <c r="EE56" s="50">
        <f t="shared" si="41"/>
        <v>0</v>
      </c>
      <c r="EF56" s="50">
        <f t="shared" si="41"/>
        <v>0</v>
      </c>
      <c r="EG56" s="50">
        <f t="shared" si="41"/>
        <v>0</v>
      </c>
      <c r="EH56" s="50">
        <f t="shared" si="41"/>
        <v>0</v>
      </c>
      <c r="EI56" s="50">
        <f t="shared" si="41"/>
        <v>0</v>
      </c>
      <c r="EJ56" s="50">
        <f t="shared" si="41"/>
        <v>0</v>
      </c>
      <c r="EK56" s="50">
        <f t="shared" si="41"/>
        <v>0</v>
      </c>
      <c r="EL56" s="50">
        <f t="shared" si="41"/>
        <v>0</v>
      </c>
      <c r="EM56" s="50">
        <f t="shared" si="41"/>
        <v>0</v>
      </c>
      <c r="EN56" s="50">
        <f t="shared" si="39"/>
        <v>0</v>
      </c>
      <c r="EO56" s="50">
        <f t="shared" si="39"/>
        <v>0</v>
      </c>
      <c r="EP56" s="50">
        <f t="shared" si="37"/>
        <v>0</v>
      </c>
      <c r="EQ56" s="50">
        <f t="shared" si="37"/>
        <v>0</v>
      </c>
      <c r="ER56" s="50">
        <f t="shared" si="37"/>
        <v>0</v>
      </c>
      <c r="ES56" s="50">
        <f t="shared" si="37"/>
        <v>0</v>
      </c>
      <c r="ET56" s="50">
        <f t="shared" si="37"/>
        <v>0</v>
      </c>
      <c r="EU56" s="50">
        <f t="shared" si="37"/>
        <v>0</v>
      </c>
      <c r="EV56" s="50">
        <f t="shared" si="37"/>
        <v>0</v>
      </c>
      <c r="EW56" s="50">
        <f t="shared" si="37"/>
        <v>0</v>
      </c>
      <c r="EX56" s="50">
        <f t="shared" si="37"/>
        <v>0</v>
      </c>
      <c r="EY56" s="51">
        <f t="shared" si="37"/>
        <v>0</v>
      </c>
      <c r="FA56" s="52" t="str">
        <f t="shared" si="26"/>
        <v>Compliance</v>
      </c>
      <c r="FB56" s="52" t="str">
        <f t="shared" si="27"/>
        <v>Compliance</v>
      </c>
      <c r="FC56" s="52" t="str">
        <f t="shared" si="28"/>
        <v>Compliance</v>
      </c>
    </row>
    <row r="57" spans="2:159" ht="20.100000000000001" customHeight="1" thickBot="1" x14ac:dyDescent="0.3">
      <c r="B57" s="53">
        <v>44</v>
      </c>
      <c r="C57" s="125">
        <v>5462</v>
      </c>
      <c r="D57" s="109" t="s">
        <v>82</v>
      </c>
      <c r="E57" s="87" t="s">
        <v>135</v>
      </c>
      <c r="F57" s="41" t="str">
        <f>IFERROR(VLOOKUP(E57,'[1]Designation with Pershift Cost'!$B$3:$C$25,2,0),"")</f>
        <v/>
      </c>
      <c r="G57" s="42" t="s">
        <v>10</v>
      </c>
      <c r="H57" s="42" t="s">
        <v>10</v>
      </c>
      <c r="I57" s="42"/>
      <c r="J57" s="42" t="s">
        <v>10</v>
      </c>
      <c r="K57" s="42" t="s">
        <v>10</v>
      </c>
      <c r="L57" s="42" t="s">
        <v>12</v>
      </c>
      <c r="M57" s="42" t="s">
        <v>12</v>
      </c>
      <c r="N57" s="42" t="s">
        <v>12</v>
      </c>
      <c r="O57" s="42" t="s">
        <v>12</v>
      </c>
      <c r="P57" s="42"/>
      <c r="Q57" s="43" t="s">
        <v>12</v>
      </c>
      <c r="R57" s="43" t="s">
        <v>12</v>
      </c>
      <c r="S57" s="43"/>
      <c r="T57" s="43" t="s">
        <v>12</v>
      </c>
      <c r="U57" s="43" t="s">
        <v>12</v>
      </c>
      <c r="V57" s="43" t="s">
        <v>12</v>
      </c>
      <c r="W57" s="43"/>
      <c r="X57" s="43" t="s">
        <v>12</v>
      </c>
      <c r="Y57" s="43" t="s">
        <v>12</v>
      </c>
      <c r="Z57" s="90" t="s">
        <v>12</v>
      </c>
      <c r="AA57" s="43" t="s">
        <v>12</v>
      </c>
      <c r="AB57" s="43" t="s">
        <v>12</v>
      </c>
      <c r="AC57" s="43" t="s">
        <v>12</v>
      </c>
      <c r="AD57" s="43"/>
      <c r="AE57" s="43" t="s">
        <v>12</v>
      </c>
      <c r="AF57" s="43"/>
      <c r="AG57" s="43" t="s">
        <v>10</v>
      </c>
      <c r="AH57" s="43" t="s">
        <v>10</v>
      </c>
      <c r="AI57" s="43" t="s">
        <v>10</v>
      </c>
      <c r="AJ57" s="43" t="s">
        <v>10</v>
      </c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4">
        <f t="shared" si="3"/>
        <v>8</v>
      </c>
      <c r="AX57" s="44">
        <f t="shared" si="4"/>
        <v>0</v>
      </c>
      <c r="AY57" s="44">
        <f t="shared" si="5"/>
        <v>16</v>
      </c>
      <c r="AZ57" s="44">
        <f t="shared" si="6"/>
        <v>0</v>
      </c>
      <c r="BA57" s="44">
        <f t="shared" si="7"/>
        <v>0</v>
      </c>
      <c r="BB57" s="44">
        <f t="shared" si="8"/>
        <v>0</v>
      </c>
      <c r="BC57" s="44">
        <f t="shared" si="9"/>
        <v>0</v>
      </c>
      <c r="BD57" s="44">
        <f t="shared" si="10"/>
        <v>0</v>
      </c>
      <c r="BE57" s="44">
        <f t="shared" si="11"/>
        <v>0</v>
      </c>
      <c r="BF57" s="44">
        <f t="shared" si="12"/>
        <v>0</v>
      </c>
      <c r="BG57" s="44">
        <f t="shared" si="13"/>
        <v>0</v>
      </c>
      <c r="BH57" s="44">
        <f t="shared" si="14"/>
        <v>0</v>
      </c>
      <c r="BI57" s="44">
        <f t="shared" si="15"/>
        <v>0</v>
      </c>
      <c r="BJ57" s="44">
        <f t="shared" si="16"/>
        <v>0</v>
      </c>
      <c r="BK57" s="43"/>
      <c r="BL57" s="43"/>
      <c r="BM57" s="44">
        <f t="shared" si="29"/>
        <v>0</v>
      </c>
      <c r="BN57" s="44">
        <f t="shared" si="30"/>
        <v>0</v>
      </c>
      <c r="BO57" s="45">
        <f t="shared" si="31"/>
        <v>24</v>
      </c>
      <c r="BP57" s="118">
        <f t="shared" si="17"/>
        <v>24</v>
      </c>
      <c r="BQ57" s="47">
        <f t="shared" si="18"/>
        <v>0</v>
      </c>
      <c r="BR57" s="47">
        <f t="shared" si="19"/>
        <v>0</v>
      </c>
      <c r="BS57" s="48"/>
      <c r="BU57" s="49">
        <f t="shared" si="42"/>
        <v>0</v>
      </c>
      <c r="BV57" s="50">
        <f t="shared" si="42"/>
        <v>0</v>
      </c>
      <c r="BW57" s="50">
        <f t="shared" si="42"/>
        <v>0</v>
      </c>
      <c r="BX57" s="50">
        <f t="shared" si="42"/>
        <v>0</v>
      </c>
      <c r="BY57" s="50">
        <f t="shared" si="42"/>
        <v>0</v>
      </c>
      <c r="BZ57" s="50">
        <f t="shared" si="42"/>
        <v>0</v>
      </c>
      <c r="CA57" s="50">
        <f t="shared" si="42"/>
        <v>0</v>
      </c>
      <c r="CB57" s="50">
        <f t="shared" si="42"/>
        <v>0</v>
      </c>
      <c r="CC57" s="50">
        <f t="shared" si="42"/>
        <v>0</v>
      </c>
      <c r="CD57" s="50">
        <f t="shared" si="42"/>
        <v>0</v>
      </c>
      <c r="CE57" s="50">
        <f t="shared" si="42"/>
        <v>0</v>
      </c>
      <c r="CF57" s="50">
        <f t="shared" si="42"/>
        <v>0</v>
      </c>
      <c r="CG57" s="50">
        <f t="shared" si="42"/>
        <v>0</v>
      </c>
      <c r="CH57" s="50">
        <f t="shared" si="42"/>
        <v>0</v>
      </c>
      <c r="CI57" s="50">
        <f t="shared" si="42"/>
        <v>0</v>
      </c>
      <c r="CJ57" s="50">
        <f t="shared" si="40"/>
        <v>0</v>
      </c>
      <c r="CK57" s="50">
        <f t="shared" si="40"/>
        <v>0</v>
      </c>
      <c r="CL57" s="50">
        <f t="shared" si="40"/>
        <v>0</v>
      </c>
      <c r="CM57" s="50">
        <f t="shared" si="40"/>
        <v>0</v>
      </c>
      <c r="CN57" s="50">
        <f t="shared" si="40"/>
        <v>0</v>
      </c>
      <c r="CO57" s="50">
        <f t="shared" si="40"/>
        <v>0</v>
      </c>
      <c r="CP57" s="50">
        <f t="shared" si="40"/>
        <v>0</v>
      </c>
      <c r="CQ57" s="50">
        <f t="shared" si="40"/>
        <v>0</v>
      </c>
      <c r="CR57" s="50">
        <f t="shared" si="40"/>
        <v>0</v>
      </c>
      <c r="CS57" s="50">
        <f t="shared" si="40"/>
        <v>0</v>
      </c>
      <c r="CT57" s="50">
        <f t="shared" si="40"/>
        <v>0</v>
      </c>
      <c r="CU57" s="50">
        <f t="shared" si="40"/>
        <v>0</v>
      </c>
      <c r="CV57" s="50">
        <f t="shared" si="40"/>
        <v>0</v>
      </c>
      <c r="CW57" s="50">
        <f t="shared" si="40"/>
        <v>0</v>
      </c>
      <c r="CX57" s="50">
        <f t="shared" si="38"/>
        <v>0</v>
      </c>
      <c r="CY57" s="50">
        <f t="shared" si="38"/>
        <v>0</v>
      </c>
      <c r="CZ57" s="50">
        <f t="shared" si="38"/>
        <v>0</v>
      </c>
      <c r="DA57" s="50">
        <f t="shared" si="38"/>
        <v>0</v>
      </c>
      <c r="DB57" s="50">
        <f t="shared" si="38"/>
        <v>0</v>
      </c>
      <c r="DC57" s="50">
        <f t="shared" si="38"/>
        <v>0</v>
      </c>
      <c r="DD57" s="50">
        <f t="shared" si="35"/>
        <v>0</v>
      </c>
      <c r="DE57" s="50">
        <f t="shared" si="35"/>
        <v>0</v>
      </c>
      <c r="DF57" s="50">
        <f t="shared" si="35"/>
        <v>0</v>
      </c>
      <c r="DG57" s="50">
        <f t="shared" si="35"/>
        <v>0</v>
      </c>
      <c r="DH57" s="50">
        <f t="shared" si="35"/>
        <v>0</v>
      </c>
      <c r="DI57" s="51">
        <f t="shared" si="35"/>
        <v>0</v>
      </c>
      <c r="DK57" s="49">
        <f t="shared" si="43"/>
        <v>0</v>
      </c>
      <c r="DL57" s="50">
        <f t="shared" si="43"/>
        <v>0</v>
      </c>
      <c r="DM57" s="50">
        <f t="shared" si="43"/>
        <v>0</v>
      </c>
      <c r="DN57" s="50">
        <f t="shared" si="43"/>
        <v>0</v>
      </c>
      <c r="DO57" s="50">
        <f t="shared" si="43"/>
        <v>0</v>
      </c>
      <c r="DP57" s="50">
        <f t="shared" si="43"/>
        <v>0</v>
      </c>
      <c r="DQ57" s="50">
        <f t="shared" si="43"/>
        <v>0</v>
      </c>
      <c r="DR57" s="50">
        <f t="shared" si="43"/>
        <v>0</v>
      </c>
      <c r="DS57" s="50">
        <f t="shared" si="43"/>
        <v>0</v>
      </c>
      <c r="DT57" s="50">
        <f t="shared" si="43"/>
        <v>0</v>
      </c>
      <c r="DU57" s="50">
        <f t="shared" si="43"/>
        <v>0</v>
      </c>
      <c r="DV57" s="50">
        <f t="shared" si="43"/>
        <v>0</v>
      </c>
      <c r="DW57" s="50">
        <f t="shared" si="43"/>
        <v>0</v>
      </c>
      <c r="DX57" s="50">
        <f t="shared" si="43"/>
        <v>0</v>
      </c>
      <c r="DY57" s="50">
        <f t="shared" si="43"/>
        <v>0</v>
      </c>
      <c r="DZ57" s="50">
        <f t="shared" si="41"/>
        <v>0</v>
      </c>
      <c r="EA57" s="50">
        <f t="shared" si="41"/>
        <v>0</v>
      </c>
      <c r="EB57" s="50">
        <f t="shared" si="41"/>
        <v>0</v>
      </c>
      <c r="EC57" s="50">
        <f t="shared" si="41"/>
        <v>0</v>
      </c>
      <c r="ED57" s="50">
        <f t="shared" si="41"/>
        <v>0</v>
      </c>
      <c r="EE57" s="50">
        <f t="shared" si="41"/>
        <v>0</v>
      </c>
      <c r="EF57" s="50">
        <f t="shared" si="41"/>
        <v>0</v>
      </c>
      <c r="EG57" s="50">
        <f t="shared" si="41"/>
        <v>0</v>
      </c>
      <c r="EH57" s="50">
        <f t="shared" si="41"/>
        <v>0</v>
      </c>
      <c r="EI57" s="50">
        <f t="shared" si="41"/>
        <v>0</v>
      </c>
      <c r="EJ57" s="50">
        <f t="shared" si="41"/>
        <v>0</v>
      </c>
      <c r="EK57" s="50">
        <f t="shared" si="41"/>
        <v>0</v>
      </c>
      <c r="EL57" s="50">
        <f t="shared" si="41"/>
        <v>0</v>
      </c>
      <c r="EM57" s="50">
        <f t="shared" si="41"/>
        <v>0</v>
      </c>
      <c r="EN57" s="50">
        <f t="shared" si="39"/>
        <v>0</v>
      </c>
      <c r="EO57" s="50">
        <f t="shared" si="39"/>
        <v>0</v>
      </c>
      <c r="EP57" s="50">
        <f t="shared" si="39"/>
        <v>0</v>
      </c>
      <c r="EQ57" s="50">
        <f t="shared" si="39"/>
        <v>0</v>
      </c>
      <c r="ER57" s="50">
        <f t="shared" si="39"/>
        <v>0</v>
      </c>
      <c r="ES57" s="50">
        <f t="shared" si="39"/>
        <v>0</v>
      </c>
      <c r="ET57" s="50">
        <f t="shared" si="37"/>
        <v>0</v>
      </c>
      <c r="EU57" s="50">
        <f t="shared" si="37"/>
        <v>0</v>
      </c>
      <c r="EV57" s="50">
        <f t="shared" si="37"/>
        <v>0</v>
      </c>
      <c r="EW57" s="50">
        <f t="shared" si="37"/>
        <v>0</v>
      </c>
      <c r="EX57" s="50">
        <f t="shared" si="37"/>
        <v>0</v>
      </c>
      <c r="EY57" s="51">
        <f t="shared" si="37"/>
        <v>0</v>
      </c>
      <c r="FA57" s="52" t="str">
        <f t="shared" si="26"/>
        <v>Compliance</v>
      </c>
      <c r="FB57" s="52" t="str">
        <f t="shared" si="27"/>
        <v>Compliance</v>
      </c>
      <c r="FC57" s="52" t="str">
        <f t="shared" si="28"/>
        <v>Compliance</v>
      </c>
    </row>
    <row r="58" spans="2:159" ht="20.100000000000001" customHeight="1" thickBot="1" x14ac:dyDescent="0.3">
      <c r="B58" s="53">
        <v>45</v>
      </c>
      <c r="C58" s="125">
        <v>5470</v>
      </c>
      <c r="D58" s="109" t="s">
        <v>83</v>
      </c>
      <c r="E58" s="87" t="s">
        <v>136</v>
      </c>
      <c r="F58" s="41" t="str">
        <f>IFERROR(VLOOKUP(E58,'[1]Designation with Pershift Cost'!$B$3:$C$25,2,0),"")</f>
        <v/>
      </c>
      <c r="G58" s="42" t="s">
        <v>11</v>
      </c>
      <c r="H58" s="42" t="s">
        <v>11</v>
      </c>
      <c r="I58" s="42" t="s">
        <v>11</v>
      </c>
      <c r="J58" s="42" t="s">
        <v>11</v>
      </c>
      <c r="K58" s="42"/>
      <c r="L58" s="42" t="s">
        <v>11</v>
      </c>
      <c r="M58" s="42" t="s">
        <v>11</v>
      </c>
      <c r="N58" s="42" t="s">
        <v>11</v>
      </c>
      <c r="O58" s="42" t="s">
        <v>11</v>
      </c>
      <c r="P58" s="42" t="s">
        <v>11</v>
      </c>
      <c r="Q58" s="42" t="s">
        <v>11</v>
      </c>
      <c r="R58" s="43"/>
      <c r="S58" s="43" t="s">
        <v>11</v>
      </c>
      <c r="T58" s="43" t="s">
        <v>11</v>
      </c>
      <c r="U58" s="43" t="s">
        <v>11</v>
      </c>
      <c r="V58" s="43" t="s">
        <v>10</v>
      </c>
      <c r="W58" s="43" t="s">
        <v>10</v>
      </c>
      <c r="X58" s="43" t="s">
        <v>10</v>
      </c>
      <c r="Y58" s="43"/>
      <c r="Z58" s="90" t="s">
        <v>10</v>
      </c>
      <c r="AA58" s="90" t="s">
        <v>10</v>
      </c>
      <c r="AB58" s="43" t="s">
        <v>10</v>
      </c>
      <c r="AC58" s="43" t="s">
        <v>10</v>
      </c>
      <c r="AD58" s="43" t="s">
        <v>10</v>
      </c>
      <c r="AE58" s="43" t="s">
        <v>10</v>
      </c>
      <c r="AF58" s="43" t="s">
        <v>12</v>
      </c>
      <c r="AG58" s="43"/>
      <c r="AH58" s="43" t="s">
        <v>11</v>
      </c>
      <c r="AI58" s="43" t="s">
        <v>12</v>
      </c>
      <c r="AJ58" s="43" t="s">
        <v>12</v>
      </c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4">
        <f t="shared" si="3"/>
        <v>9</v>
      </c>
      <c r="AX58" s="44">
        <f t="shared" si="4"/>
        <v>14</v>
      </c>
      <c r="AY58" s="44">
        <f t="shared" si="5"/>
        <v>3</v>
      </c>
      <c r="AZ58" s="44">
        <f t="shared" si="6"/>
        <v>0</v>
      </c>
      <c r="BA58" s="44">
        <f t="shared" si="7"/>
        <v>0</v>
      </c>
      <c r="BB58" s="44">
        <f t="shared" si="8"/>
        <v>0</v>
      </c>
      <c r="BC58" s="44">
        <f t="shared" si="9"/>
        <v>0</v>
      </c>
      <c r="BD58" s="44">
        <f t="shared" si="10"/>
        <v>0</v>
      </c>
      <c r="BE58" s="44">
        <f t="shared" si="11"/>
        <v>0</v>
      </c>
      <c r="BF58" s="44">
        <f t="shared" si="12"/>
        <v>0</v>
      </c>
      <c r="BG58" s="44">
        <f t="shared" si="13"/>
        <v>0</v>
      </c>
      <c r="BH58" s="44">
        <f t="shared" si="14"/>
        <v>0</v>
      </c>
      <c r="BI58" s="44">
        <f t="shared" si="15"/>
        <v>0</v>
      </c>
      <c r="BJ58" s="44">
        <f t="shared" si="16"/>
        <v>0</v>
      </c>
      <c r="BK58" s="43"/>
      <c r="BL58" s="43"/>
      <c r="BM58" s="44">
        <f t="shared" si="29"/>
        <v>0</v>
      </c>
      <c r="BN58" s="44">
        <f t="shared" si="30"/>
        <v>0</v>
      </c>
      <c r="BO58" s="45">
        <f t="shared" si="31"/>
        <v>26</v>
      </c>
      <c r="BP58" s="118">
        <f t="shared" si="17"/>
        <v>26</v>
      </c>
      <c r="BQ58" s="47">
        <f t="shared" si="18"/>
        <v>0</v>
      </c>
      <c r="BR58" s="47">
        <f t="shared" si="19"/>
        <v>0</v>
      </c>
      <c r="BS58" s="48"/>
      <c r="BU58" s="49">
        <f t="shared" si="42"/>
        <v>0</v>
      </c>
      <c r="BV58" s="50">
        <f t="shared" si="42"/>
        <v>0</v>
      </c>
      <c r="BW58" s="50">
        <f t="shared" si="42"/>
        <v>0</v>
      </c>
      <c r="BX58" s="50">
        <f t="shared" si="42"/>
        <v>0</v>
      </c>
      <c r="BY58" s="50">
        <f t="shared" si="42"/>
        <v>0</v>
      </c>
      <c r="BZ58" s="50">
        <f t="shared" si="42"/>
        <v>0</v>
      </c>
      <c r="CA58" s="50">
        <f t="shared" si="42"/>
        <v>0</v>
      </c>
      <c r="CB58" s="50">
        <f t="shared" si="42"/>
        <v>0</v>
      </c>
      <c r="CC58" s="50">
        <f t="shared" si="42"/>
        <v>0</v>
      </c>
      <c r="CD58" s="50">
        <f t="shared" si="42"/>
        <v>0</v>
      </c>
      <c r="CE58" s="50">
        <f t="shared" si="42"/>
        <v>0</v>
      </c>
      <c r="CF58" s="50">
        <f t="shared" si="42"/>
        <v>0</v>
      </c>
      <c r="CG58" s="50">
        <f t="shared" si="42"/>
        <v>0</v>
      </c>
      <c r="CH58" s="50">
        <f t="shared" si="42"/>
        <v>0</v>
      </c>
      <c r="CI58" s="50">
        <f t="shared" si="42"/>
        <v>0</v>
      </c>
      <c r="CJ58" s="50">
        <f t="shared" si="40"/>
        <v>0</v>
      </c>
      <c r="CK58" s="50">
        <f t="shared" si="40"/>
        <v>0</v>
      </c>
      <c r="CL58" s="50">
        <f t="shared" si="40"/>
        <v>0</v>
      </c>
      <c r="CM58" s="50">
        <f t="shared" si="40"/>
        <v>0</v>
      </c>
      <c r="CN58" s="50">
        <f t="shared" si="40"/>
        <v>1</v>
      </c>
      <c r="CO58" s="50">
        <f t="shared" si="40"/>
        <v>0</v>
      </c>
      <c r="CP58" s="50">
        <f t="shared" si="40"/>
        <v>0</v>
      </c>
      <c r="CQ58" s="50">
        <f t="shared" si="40"/>
        <v>0</v>
      </c>
      <c r="CR58" s="50">
        <f t="shared" si="40"/>
        <v>0</v>
      </c>
      <c r="CS58" s="50">
        <f t="shared" si="40"/>
        <v>0</v>
      </c>
      <c r="CT58" s="50">
        <f t="shared" si="40"/>
        <v>0</v>
      </c>
      <c r="CU58" s="50">
        <f t="shared" si="40"/>
        <v>0</v>
      </c>
      <c r="CV58" s="50">
        <f t="shared" si="40"/>
        <v>0</v>
      </c>
      <c r="CW58" s="50">
        <f t="shared" si="40"/>
        <v>0</v>
      </c>
      <c r="CX58" s="50">
        <f t="shared" si="38"/>
        <v>0</v>
      </c>
      <c r="CY58" s="50">
        <f t="shared" si="38"/>
        <v>0</v>
      </c>
      <c r="CZ58" s="50">
        <f t="shared" si="38"/>
        <v>0</v>
      </c>
      <c r="DA58" s="50">
        <f t="shared" si="38"/>
        <v>0</v>
      </c>
      <c r="DB58" s="50">
        <f t="shared" si="38"/>
        <v>0</v>
      </c>
      <c r="DC58" s="50">
        <f t="shared" si="38"/>
        <v>0</v>
      </c>
      <c r="DD58" s="50">
        <f t="shared" si="35"/>
        <v>0</v>
      </c>
      <c r="DE58" s="50">
        <f t="shared" si="35"/>
        <v>0</v>
      </c>
      <c r="DF58" s="50">
        <f t="shared" si="35"/>
        <v>0</v>
      </c>
      <c r="DG58" s="50">
        <f t="shared" si="35"/>
        <v>0</v>
      </c>
      <c r="DH58" s="50">
        <f t="shared" si="35"/>
        <v>0</v>
      </c>
      <c r="DI58" s="51">
        <f t="shared" si="35"/>
        <v>0</v>
      </c>
      <c r="DK58" s="49">
        <f t="shared" si="43"/>
        <v>0</v>
      </c>
      <c r="DL58" s="50">
        <f t="shared" si="43"/>
        <v>0</v>
      </c>
      <c r="DM58" s="50">
        <f t="shared" si="43"/>
        <v>0</v>
      </c>
      <c r="DN58" s="50">
        <f t="shared" si="43"/>
        <v>0</v>
      </c>
      <c r="DO58" s="50">
        <f t="shared" si="43"/>
        <v>0</v>
      </c>
      <c r="DP58" s="50">
        <f t="shared" si="43"/>
        <v>0</v>
      </c>
      <c r="DQ58" s="50">
        <f t="shared" si="43"/>
        <v>0</v>
      </c>
      <c r="DR58" s="50">
        <f t="shared" si="43"/>
        <v>0</v>
      </c>
      <c r="DS58" s="50">
        <f t="shared" si="43"/>
        <v>0</v>
      </c>
      <c r="DT58" s="50">
        <f t="shared" si="43"/>
        <v>0</v>
      </c>
      <c r="DU58" s="50">
        <f t="shared" si="43"/>
        <v>0</v>
      </c>
      <c r="DV58" s="50">
        <f t="shared" si="43"/>
        <v>0</v>
      </c>
      <c r="DW58" s="50">
        <f t="shared" si="43"/>
        <v>0</v>
      </c>
      <c r="DX58" s="50">
        <f t="shared" si="43"/>
        <v>0</v>
      </c>
      <c r="DY58" s="50">
        <f t="shared" si="43"/>
        <v>0</v>
      </c>
      <c r="DZ58" s="50">
        <f t="shared" si="41"/>
        <v>0</v>
      </c>
      <c r="EA58" s="50">
        <f t="shared" si="41"/>
        <v>0</v>
      </c>
      <c r="EB58" s="50">
        <f t="shared" si="41"/>
        <v>0</v>
      </c>
      <c r="EC58" s="50">
        <f t="shared" si="41"/>
        <v>0</v>
      </c>
      <c r="ED58" s="50">
        <f t="shared" si="41"/>
        <v>0</v>
      </c>
      <c r="EE58" s="50">
        <f t="shared" si="41"/>
        <v>0</v>
      </c>
      <c r="EF58" s="50">
        <f t="shared" si="41"/>
        <v>0</v>
      </c>
      <c r="EG58" s="50">
        <f t="shared" si="41"/>
        <v>0</v>
      </c>
      <c r="EH58" s="50">
        <f t="shared" si="41"/>
        <v>0</v>
      </c>
      <c r="EI58" s="50">
        <f t="shared" si="41"/>
        <v>0</v>
      </c>
      <c r="EJ58" s="50">
        <f t="shared" si="41"/>
        <v>0</v>
      </c>
      <c r="EK58" s="50">
        <f t="shared" si="41"/>
        <v>0</v>
      </c>
      <c r="EL58" s="50">
        <f t="shared" si="41"/>
        <v>0</v>
      </c>
      <c r="EM58" s="50">
        <f t="shared" si="41"/>
        <v>0</v>
      </c>
      <c r="EN58" s="50">
        <f t="shared" si="39"/>
        <v>0</v>
      </c>
      <c r="EO58" s="50">
        <f t="shared" si="39"/>
        <v>0</v>
      </c>
      <c r="EP58" s="50">
        <f t="shared" si="39"/>
        <v>0</v>
      </c>
      <c r="EQ58" s="50">
        <f t="shared" si="39"/>
        <v>0</v>
      </c>
      <c r="ER58" s="50">
        <f t="shared" si="39"/>
        <v>0</v>
      </c>
      <c r="ES58" s="50">
        <f t="shared" si="39"/>
        <v>0</v>
      </c>
      <c r="ET58" s="50">
        <f t="shared" si="37"/>
        <v>0</v>
      </c>
      <c r="EU58" s="50">
        <f t="shared" si="37"/>
        <v>0</v>
      </c>
      <c r="EV58" s="50">
        <f t="shared" si="37"/>
        <v>0</v>
      </c>
      <c r="EW58" s="50">
        <f t="shared" si="37"/>
        <v>0</v>
      </c>
      <c r="EX58" s="50">
        <f t="shared" si="37"/>
        <v>0</v>
      </c>
      <c r="EY58" s="51">
        <f t="shared" si="37"/>
        <v>0</v>
      </c>
      <c r="FA58" s="52" t="str">
        <f t="shared" si="26"/>
        <v>Non Compliance</v>
      </c>
      <c r="FB58" s="52" t="str">
        <f t="shared" si="27"/>
        <v>Compliance</v>
      </c>
      <c r="FC58" s="52" t="str">
        <f t="shared" si="28"/>
        <v>Compliance</v>
      </c>
    </row>
    <row r="59" spans="2:159" ht="20.100000000000001" customHeight="1" thickBot="1" x14ac:dyDescent="0.3">
      <c r="B59" s="53">
        <v>46</v>
      </c>
      <c r="C59" s="125">
        <v>5472</v>
      </c>
      <c r="D59" s="109" t="s">
        <v>84</v>
      </c>
      <c r="E59" s="87" t="s">
        <v>135</v>
      </c>
      <c r="F59" s="41" t="str">
        <f>IFERROR(VLOOKUP(E59,'[1]Designation with Pershift Cost'!$B$3:$C$25,2,0),"")</f>
        <v/>
      </c>
      <c r="G59" s="42" t="s">
        <v>10</v>
      </c>
      <c r="H59" s="42" t="s">
        <v>10</v>
      </c>
      <c r="I59" s="42" t="s">
        <v>10</v>
      </c>
      <c r="J59" s="42" t="s">
        <v>10</v>
      </c>
      <c r="K59" s="42" t="s">
        <v>10</v>
      </c>
      <c r="L59" s="42"/>
      <c r="M59" s="42" t="s">
        <v>10</v>
      </c>
      <c r="N59" s="42" t="s">
        <v>10</v>
      </c>
      <c r="O59" s="42" t="s">
        <v>10</v>
      </c>
      <c r="P59" s="42" t="s">
        <v>10</v>
      </c>
      <c r="Q59" s="43" t="s">
        <v>10</v>
      </c>
      <c r="R59" s="43" t="s">
        <v>10</v>
      </c>
      <c r="S59" s="43"/>
      <c r="T59" s="43" t="s">
        <v>10</v>
      </c>
      <c r="U59" s="43" t="s">
        <v>10</v>
      </c>
      <c r="V59" s="43" t="s">
        <v>10</v>
      </c>
      <c r="W59" s="43" t="s">
        <v>12</v>
      </c>
      <c r="X59" s="43" t="s">
        <v>12</v>
      </c>
      <c r="Y59" s="43"/>
      <c r="Z59" s="90" t="s">
        <v>12</v>
      </c>
      <c r="AA59" s="43" t="s">
        <v>12</v>
      </c>
      <c r="AB59" s="43"/>
      <c r="AC59" s="43"/>
      <c r="AD59" s="43" t="s">
        <v>11</v>
      </c>
      <c r="AE59" s="43" t="s">
        <v>12</v>
      </c>
      <c r="AF59" s="43" t="s">
        <v>12</v>
      </c>
      <c r="AG59" s="43"/>
      <c r="AH59" s="43" t="s">
        <v>11</v>
      </c>
      <c r="AI59" s="43" t="s">
        <v>11</v>
      </c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4">
        <f t="shared" si="3"/>
        <v>14</v>
      </c>
      <c r="AX59" s="44">
        <f t="shared" si="4"/>
        <v>3</v>
      </c>
      <c r="AY59" s="44">
        <f t="shared" si="5"/>
        <v>6</v>
      </c>
      <c r="AZ59" s="44">
        <f t="shared" si="6"/>
        <v>0</v>
      </c>
      <c r="BA59" s="44">
        <f t="shared" si="7"/>
        <v>0</v>
      </c>
      <c r="BB59" s="44">
        <f t="shared" si="8"/>
        <v>0</v>
      </c>
      <c r="BC59" s="44">
        <f t="shared" si="9"/>
        <v>0</v>
      </c>
      <c r="BD59" s="44">
        <f t="shared" si="10"/>
        <v>0</v>
      </c>
      <c r="BE59" s="44">
        <f t="shared" si="11"/>
        <v>0</v>
      </c>
      <c r="BF59" s="44">
        <f t="shared" si="12"/>
        <v>0</v>
      </c>
      <c r="BG59" s="44">
        <f t="shared" si="13"/>
        <v>0</v>
      </c>
      <c r="BH59" s="44">
        <f t="shared" si="14"/>
        <v>0</v>
      </c>
      <c r="BI59" s="44">
        <f t="shared" si="15"/>
        <v>0</v>
      </c>
      <c r="BJ59" s="44">
        <f t="shared" si="16"/>
        <v>0</v>
      </c>
      <c r="BK59" s="43"/>
      <c r="BL59" s="43"/>
      <c r="BM59" s="44">
        <f t="shared" si="29"/>
        <v>0</v>
      </c>
      <c r="BN59" s="44">
        <f t="shared" si="30"/>
        <v>0</v>
      </c>
      <c r="BO59" s="45">
        <f t="shared" si="31"/>
        <v>23</v>
      </c>
      <c r="BP59" s="118">
        <f t="shared" si="17"/>
        <v>23</v>
      </c>
      <c r="BQ59" s="47">
        <f t="shared" si="18"/>
        <v>0</v>
      </c>
      <c r="BR59" s="47">
        <f t="shared" si="19"/>
        <v>0</v>
      </c>
      <c r="BS59" s="48"/>
      <c r="BU59" s="49">
        <f t="shared" si="42"/>
        <v>0</v>
      </c>
      <c r="BV59" s="50">
        <f t="shared" si="42"/>
        <v>0</v>
      </c>
      <c r="BW59" s="50">
        <f t="shared" si="42"/>
        <v>0</v>
      </c>
      <c r="BX59" s="50">
        <f t="shared" si="42"/>
        <v>0</v>
      </c>
      <c r="BY59" s="50">
        <f t="shared" si="42"/>
        <v>0</v>
      </c>
      <c r="BZ59" s="50">
        <f t="shared" si="42"/>
        <v>0</v>
      </c>
      <c r="CA59" s="50">
        <f t="shared" si="42"/>
        <v>0</v>
      </c>
      <c r="CB59" s="50">
        <f t="shared" si="42"/>
        <v>0</v>
      </c>
      <c r="CC59" s="50">
        <f t="shared" si="42"/>
        <v>0</v>
      </c>
      <c r="CD59" s="50">
        <f t="shared" si="42"/>
        <v>0</v>
      </c>
      <c r="CE59" s="50">
        <f t="shared" si="42"/>
        <v>0</v>
      </c>
      <c r="CF59" s="50">
        <f t="shared" si="42"/>
        <v>0</v>
      </c>
      <c r="CG59" s="50">
        <f t="shared" si="42"/>
        <v>0</v>
      </c>
      <c r="CH59" s="50">
        <f t="shared" si="42"/>
        <v>0</v>
      </c>
      <c r="CI59" s="50">
        <f t="shared" si="42"/>
        <v>0</v>
      </c>
      <c r="CJ59" s="50">
        <f t="shared" si="40"/>
        <v>0</v>
      </c>
      <c r="CK59" s="50">
        <f t="shared" si="40"/>
        <v>0</v>
      </c>
      <c r="CL59" s="50">
        <f t="shared" si="40"/>
        <v>0</v>
      </c>
      <c r="CM59" s="50">
        <f t="shared" si="40"/>
        <v>0</v>
      </c>
      <c r="CN59" s="50">
        <f t="shared" si="40"/>
        <v>0</v>
      </c>
      <c r="CO59" s="50">
        <f t="shared" si="40"/>
        <v>0</v>
      </c>
      <c r="CP59" s="50">
        <f t="shared" si="40"/>
        <v>0</v>
      </c>
      <c r="CQ59" s="50">
        <f t="shared" si="40"/>
        <v>0</v>
      </c>
      <c r="CR59" s="50">
        <f t="shared" si="40"/>
        <v>0</v>
      </c>
      <c r="CS59" s="50">
        <f t="shared" si="40"/>
        <v>0</v>
      </c>
      <c r="CT59" s="50">
        <f t="shared" si="40"/>
        <v>0</v>
      </c>
      <c r="CU59" s="50">
        <f t="shared" si="40"/>
        <v>0</v>
      </c>
      <c r="CV59" s="50">
        <f t="shared" si="40"/>
        <v>0</v>
      </c>
      <c r="CW59" s="50">
        <f t="shared" si="40"/>
        <v>0</v>
      </c>
      <c r="CX59" s="50">
        <f t="shared" si="38"/>
        <v>0</v>
      </c>
      <c r="CY59" s="50">
        <f t="shared" si="38"/>
        <v>0</v>
      </c>
      <c r="CZ59" s="50">
        <f t="shared" si="38"/>
        <v>0</v>
      </c>
      <c r="DA59" s="50">
        <f t="shared" si="38"/>
        <v>0</v>
      </c>
      <c r="DB59" s="50">
        <f t="shared" si="38"/>
        <v>0</v>
      </c>
      <c r="DC59" s="50">
        <f t="shared" si="38"/>
        <v>0</v>
      </c>
      <c r="DD59" s="50">
        <f t="shared" si="35"/>
        <v>0</v>
      </c>
      <c r="DE59" s="50">
        <f t="shared" si="35"/>
        <v>0</v>
      </c>
      <c r="DF59" s="50">
        <f t="shared" si="35"/>
        <v>0</v>
      </c>
      <c r="DG59" s="50">
        <f t="shared" si="35"/>
        <v>0</v>
      </c>
      <c r="DH59" s="50">
        <f t="shared" si="35"/>
        <v>0</v>
      </c>
      <c r="DI59" s="51">
        <f t="shared" si="35"/>
        <v>0</v>
      </c>
      <c r="DK59" s="49">
        <f t="shared" si="43"/>
        <v>0</v>
      </c>
      <c r="DL59" s="50">
        <f t="shared" si="43"/>
        <v>0</v>
      </c>
      <c r="DM59" s="50">
        <f t="shared" si="43"/>
        <v>0</v>
      </c>
      <c r="DN59" s="50">
        <f t="shared" si="43"/>
        <v>0</v>
      </c>
      <c r="DO59" s="50">
        <f t="shared" si="43"/>
        <v>0</v>
      </c>
      <c r="DP59" s="50">
        <f t="shared" si="43"/>
        <v>0</v>
      </c>
      <c r="DQ59" s="50">
        <f t="shared" si="43"/>
        <v>0</v>
      </c>
      <c r="DR59" s="50">
        <f t="shared" si="43"/>
        <v>0</v>
      </c>
      <c r="DS59" s="50">
        <f t="shared" si="43"/>
        <v>0</v>
      </c>
      <c r="DT59" s="50">
        <f t="shared" si="43"/>
        <v>0</v>
      </c>
      <c r="DU59" s="50">
        <f t="shared" si="43"/>
        <v>0</v>
      </c>
      <c r="DV59" s="50">
        <f t="shared" si="43"/>
        <v>0</v>
      </c>
      <c r="DW59" s="50">
        <f t="shared" si="43"/>
        <v>0</v>
      </c>
      <c r="DX59" s="50">
        <f t="shared" si="43"/>
        <v>0</v>
      </c>
      <c r="DY59" s="50">
        <f t="shared" si="43"/>
        <v>0</v>
      </c>
      <c r="DZ59" s="50">
        <f t="shared" si="41"/>
        <v>0</v>
      </c>
      <c r="EA59" s="50">
        <f t="shared" si="41"/>
        <v>0</v>
      </c>
      <c r="EB59" s="50">
        <f t="shared" si="41"/>
        <v>0</v>
      </c>
      <c r="EC59" s="50">
        <f t="shared" si="41"/>
        <v>0</v>
      </c>
      <c r="ED59" s="50">
        <f t="shared" si="41"/>
        <v>0</v>
      </c>
      <c r="EE59" s="50">
        <f t="shared" si="41"/>
        <v>0</v>
      </c>
      <c r="EF59" s="50">
        <f t="shared" si="41"/>
        <v>0</v>
      </c>
      <c r="EG59" s="50">
        <f t="shared" si="41"/>
        <v>0</v>
      </c>
      <c r="EH59" s="50">
        <f t="shared" si="41"/>
        <v>0</v>
      </c>
      <c r="EI59" s="50">
        <f t="shared" si="41"/>
        <v>0</v>
      </c>
      <c r="EJ59" s="50">
        <f t="shared" si="41"/>
        <v>0</v>
      </c>
      <c r="EK59" s="50">
        <f t="shared" si="41"/>
        <v>0</v>
      </c>
      <c r="EL59" s="50">
        <f t="shared" si="41"/>
        <v>0</v>
      </c>
      <c r="EM59" s="50">
        <f t="shared" si="41"/>
        <v>0</v>
      </c>
      <c r="EN59" s="50">
        <f t="shared" si="39"/>
        <v>0</v>
      </c>
      <c r="EO59" s="50">
        <f t="shared" si="39"/>
        <v>0</v>
      </c>
      <c r="EP59" s="50">
        <f t="shared" si="39"/>
        <v>0</v>
      </c>
      <c r="EQ59" s="50">
        <f t="shared" si="39"/>
        <v>0</v>
      </c>
      <c r="ER59" s="50">
        <f t="shared" si="39"/>
        <v>0</v>
      </c>
      <c r="ES59" s="50">
        <f t="shared" si="39"/>
        <v>0</v>
      </c>
      <c r="ET59" s="50">
        <f t="shared" si="37"/>
        <v>0</v>
      </c>
      <c r="EU59" s="50">
        <f t="shared" si="37"/>
        <v>0</v>
      </c>
      <c r="EV59" s="50">
        <f t="shared" si="37"/>
        <v>0</v>
      </c>
      <c r="EW59" s="50">
        <f t="shared" si="37"/>
        <v>0</v>
      </c>
      <c r="EX59" s="50">
        <f t="shared" si="37"/>
        <v>0</v>
      </c>
      <c r="EY59" s="51">
        <f t="shared" si="37"/>
        <v>0</v>
      </c>
      <c r="FA59" s="52" t="str">
        <f t="shared" si="26"/>
        <v>Compliance</v>
      </c>
      <c r="FB59" s="52" t="str">
        <f t="shared" si="27"/>
        <v>Compliance</v>
      </c>
      <c r="FC59" s="52" t="str">
        <f t="shared" si="28"/>
        <v>Compliance</v>
      </c>
    </row>
    <row r="60" spans="2:159" ht="20.100000000000001" customHeight="1" thickBot="1" x14ac:dyDescent="0.3">
      <c r="B60" s="53">
        <v>47</v>
      </c>
      <c r="C60" s="125">
        <v>5478</v>
      </c>
      <c r="D60" s="109" t="s">
        <v>85</v>
      </c>
      <c r="E60" s="87" t="s">
        <v>135</v>
      </c>
      <c r="F60" s="41" t="str">
        <f>IFERROR(VLOOKUP(E60,'[1]Designation with Pershift Cost'!$B$3:$C$25,2,0),"")</f>
        <v/>
      </c>
      <c r="G60" s="42" t="s">
        <v>11</v>
      </c>
      <c r="H60" s="42" t="s">
        <v>11</v>
      </c>
      <c r="I60" s="42" t="s">
        <v>11</v>
      </c>
      <c r="J60" s="42" t="s">
        <v>11</v>
      </c>
      <c r="K60" s="42" t="s">
        <v>11</v>
      </c>
      <c r="L60" s="42"/>
      <c r="M60" s="42" t="s">
        <v>10</v>
      </c>
      <c r="N60" s="42" t="s">
        <v>10</v>
      </c>
      <c r="O60" s="42" t="s">
        <v>10</v>
      </c>
      <c r="P60" s="42" t="s">
        <v>10</v>
      </c>
      <c r="Q60" s="43" t="s">
        <v>10</v>
      </c>
      <c r="R60" s="43"/>
      <c r="S60" s="43" t="s">
        <v>10</v>
      </c>
      <c r="T60" s="43" t="s">
        <v>10</v>
      </c>
      <c r="U60" s="43" t="s">
        <v>10</v>
      </c>
      <c r="V60" s="43" t="s">
        <v>10</v>
      </c>
      <c r="W60" s="43" t="s">
        <v>10</v>
      </c>
      <c r="X60" s="43" t="s">
        <v>10</v>
      </c>
      <c r="Y60" s="43" t="s">
        <v>10</v>
      </c>
      <c r="Z60" s="43"/>
      <c r="AA60" s="90" t="s">
        <v>10</v>
      </c>
      <c r="AB60" s="43" t="s">
        <v>10</v>
      </c>
      <c r="AC60" s="43" t="s">
        <v>10</v>
      </c>
      <c r="AD60" s="43" t="s">
        <v>10</v>
      </c>
      <c r="AE60" s="43" t="s">
        <v>10</v>
      </c>
      <c r="AF60" s="43" t="s">
        <v>11</v>
      </c>
      <c r="AG60" s="43"/>
      <c r="AH60" s="43" t="s">
        <v>11</v>
      </c>
      <c r="AI60" s="43" t="s">
        <v>11</v>
      </c>
      <c r="AJ60" s="43" t="s">
        <v>11</v>
      </c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4">
        <f t="shared" si="3"/>
        <v>17</v>
      </c>
      <c r="AX60" s="44">
        <f t="shared" si="4"/>
        <v>9</v>
      </c>
      <c r="AY60" s="44">
        <f t="shared" si="5"/>
        <v>0</v>
      </c>
      <c r="AZ60" s="44">
        <f t="shared" si="6"/>
        <v>0</v>
      </c>
      <c r="BA60" s="44">
        <f t="shared" si="7"/>
        <v>0</v>
      </c>
      <c r="BB60" s="44">
        <f t="shared" si="8"/>
        <v>0</v>
      </c>
      <c r="BC60" s="44">
        <f t="shared" si="9"/>
        <v>0</v>
      </c>
      <c r="BD60" s="44">
        <f t="shared" si="10"/>
        <v>0</v>
      </c>
      <c r="BE60" s="44">
        <f t="shared" si="11"/>
        <v>0</v>
      </c>
      <c r="BF60" s="44">
        <f t="shared" si="12"/>
        <v>0</v>
      </c>
      <c r="BG60" s="44">
        <f t="shared" si="13"/>
        <v>0</v>
      </c>
      <c r="BH60" s="44">
        <f t="shared" si="14"/>
        <v>0</v>
      </c>
      <c r="BI60" s="44">
        <f t="shared" si="15"/>
        <v>0</v>
      </c>
      <c r="BJ60" s="44">
        <f t="shared" si="16"/>
        <v>0</v>
      </c>
      <c r="BK60" s="43"/>
      <c r="BL60" s="43"/>
      <c r="BM60" s="44">
        <f t="shared" si="29"/>
        <v>0</v>
      </c>
      <c r="BN60" s="44">
        <f t="shared" si="30"/>
        <v>0</v>
      </c>
      <c r="BO60" s="45">
        <f t="shared" si="31"/>
        <v>26</v>
      </c>
      <c r="BP60" s="118">
        <f t="shared" si="17"/>
        <v>26</v>
      </c>
      <c r="BQ60" s="47">
        <f t="shared" si="18"/>
        <v>0</v>
      </c>
      <c r="BR60" s="47">
        <f t="shared" si="19"/>
        <v>0</v>
      </c>
      <c r="BS60" s="48"/>
      <c r="BU60" s="49">
        <f t="shared" si="42"/>
        <v>0</v>
      </c>
      <c r="BV60" s="50">
        <f t="shared" si="42"/>
        <v>0</v>
      </c>
      <c r="BW60" s="50">
        <f t="shared" si="42"/>
        <v>0</v>
      </c>
      <c r="BX60" s="50">
        <f t="shared" si="42"/>
        <v>0</v>
      </c>
      <c r="BY60" s="50">
        <f t="shared" si="42"/>
        <v>0</v>
      </c>
      <c r="BZ60" s="50">
        <f t="shared" si="42"/>
        <v>0</v>
      </c>
      <c r="CA60" s="50">
        <f t="shared" si="42"/>
        <v>0</v>
      </c>
      <c r="CB60" s="50">
        <f t="shared" si="42"/>
        <v>0</v>
      </c>
      <c r="CC60" s="50">
        <f t="shared" si="42"/>
        <v>0</v>
      </c>
      <c r="CD60" s="50">
        <f t="shared" si="42"/>
        <v>0</v>
      </c>
      <c r="CE60" s="50">
        <f t="shared" si="42"/>
        <v>0</v>
      </c>
      <c r="CF60" s="50">
        <f t="shared" si="42"/>
        <v>0</v>
      </c>
      <c r="CG60" s="50">
        <f t="shared" si="42"/>
        <v>1</v>
      </c>
      <c r="CH60" s="50">
        <f t="shared" si="42"/>
        <v>0</v>
      </c>
      <c r="CI60" s="50">
        <f t="shared" si="42"/>
        <v>0</v>
      </c>
      <c r="CJ60" s="50">
        <f t="shared" si="42"/>
        <v>0</v>
      </c>
      <c r="CK60" s="50">
        <f t="shared" si="40"/>
        <v>0</v>
      </c>
      <c r="CL60" s="50">
        <f t="shared" si="40"/>
        <v>0</v>
      </c>
      <c r="CM60" s="50">
        <f t="shared" si="40"/>
        <v>0</v>
      </c>
      <c r="CN60" s="50">
        <f t="shared" si="40"/>
        <v>0</v>
      </c>
      <c r="CO60" s="50">
        <f t="shared" si="40"/>
        <v>0</v>
      </c>
      <c r="CP60" s="50">
        <f t="shared" si="40"/>
        <v>0</v>
      </c>
      <c r="CQ60" s="50">
        <f t="shared" si="40"/>
        <v>0</v>
      </c>
      <c r="CR60" s="50">
        <f t="shared" si="40"/>
        <v>0</v>
      </c>
      <c r="CS60" s="50">
        <f t="shared" si="40"/>
        <v>0</v>
      </c>
      <c r="CT60" s="50">
        <f t="shared" si="40"/>
        <v>0</v>
      </c>
      <c r="CU60" s="50">
        <f t="shared" si="40"/>
        <v>0</v>
      </c>
      <c r="CV60" s="50">
        <f t="shared" si="40"/>
        <v>0</v>
      </c>
      <c r="CW60" s="50">
        <f t="shared" si="40"/>
        <v>0</v>
      </c>
      <c r="CX60" s="50">
        <f t="shared" si="38"/>
        <v>0</v>
      </c>
      <c r="CY60" s="50">
        <f t="shared" si="38"/>
        <v>0</v>
      </c>
      <c r="CZ60" s="50">
        <f t="shared" si="38"/>
        <v>0</v>
      </c>
      <c r="DA60" s="50">
        <f t="shared" si="38"/>
        <v>0</v>
      </c>
      <c r="DB60" s="50">
        <f t="shared" si="38"/>
        <v>0</v>
      </c>
      <c r="DC60" s="50">
        <f t="shared" si="38"/>
        <v>0</v>
      </c>
      <c r="DD60" s="50">
        <f t="shared" si="35"/>
        <v>0</v>
      </c>
      <c r="DE60" s="50">
        <f t="shared" si="35"/>
        <v>0</v>
      </c>
      <c r="DF60" s="50">
        <f t="shared" si="35"/>
        <v>0</v>
      </c>
      <c r="DG60" s="50">
        <f t="shared" si="35"/>
        <v>0</v>
      </c>
      <c r="DH60" s="50">
        <f t="shared" si="35"/>
        <v>0</v>
      </c>
      <c r="DI60" s="51">
        <f t="shared" si="35"/>
        <v>0</v>
      </c>
      <c r="DK60" s="49">
        <f t="shared" si="43"/>
        <v>0</v>
      </c>
      <c r="DL60" s="50">
        <f t="shared" si="43"/>
        <v>0</v>
      </c>
      <c r="DM60" s="50">
        <f t="shared" si="43"/>
        <v>0</v>
      </c>
      <c r="DN60" s="50">
        <f t="shared" si="43"/>
        <v>0</v>
      </c>
      <c r="DO60" s="50">
        <f t="shared" si="43"/>
        <v>0</v>
      </c>
      <c r="DP60" s="50">
        <f t="shared" si="43"/>
        <v>0</v>
      </c>
      <c r="DQ60" s="50">
        <f t="shared" si="43"/>
        <v>0</v>
      </c>
      <c r="DR60" s="50">
        <f t="shared" si="43"/>
        <v>0</v>
      </c>
      <c r="DS60" s="50">
        <f t="shared" si="43"/>
        <v>0</v>
      </c>
      <c r="DT60" s="50">
        <f t="shared" si="43"/>
        <v>0</v>
      </c>
      <c r="DU60" s="50">
        <f t="shared" si="43"/>
        <v>0</v>
      </c>
      <c r="DV60" s="50">
        <f t="shared" si="43"/>
        <v>0</v>
      </c>
      <c r="DW60" s="50">
        <f t="shared" si="43"/>
        <v>0</v>
      </c>
      <c r="DX60" s="50">
        <f t="shared" si="43"/>
        <v>0</v>
      </c>
      <c r="DY60" s="50">
        <f t="shared" si="43"/>
        <v>0</v>
      </c>
      <c r="DZ60" s="50">
        <f t="shared" si="43"/>
        <v>0</v>
      </c>
      <c r="EA60" s="50">
        <f t="shared" si="41"/>
        <v>0</v>
      </c>
      <c r="EB60" s="50">
        <f t="shared" si="41"/>
        <v>0</v>
      </c>
      <c r="EC60" s="50">
        <f t="shared" si="41"/>
        <v>0</v>
      </c>
      <c r="ED60" s="50">
        <f t="shared" si="41"/>
        <v>0</v>
      </c>
      <c r="EE60" s="50">
        <f t="shared" si="41"/>
        <v>0</v>
      </c>
      <c r="EF60" s="50">
        <f t="shared" si="41"/>
        <v>0</v>
      </c>
      <c r="EG60" s="50">
        <f t="shared" si="41"/>
        <v>0</v>
      </c>
      <c r="EH60" s="50">
        <f t="shared" si="41"/>
        <v>0</v>
      </c>
      <c r="EI60" s="50">
        <f t="shared" si="41"/>
        <v>0</v>
      </c>
      <c r="EJ60" s="50">
        <f t="shared" si="41"/>
        <v>0</v>
      </c>
      <c r="EK60" s="50">
        <f t="shared" si="41"/>
        <v>0</v>
      </c>
      <c r="EL60" s="50">
        <f t="shared" si="41"/>
        <v>0</v>
      </c>
      <c r="EM60" s="50">
        <f t="shared" si="41"/>
        <v>0</v>
      </c>
      <c r="EN60" s="50">
        <f t="shared" si="39"/>
        <v>0</v>
      </c>
      <c r="EO60" s="50">
        <f t="shared" si="39"/>
        <v>0</v>
      </c>
      <c r="EP60" s="50">
        <f t="shared" si="39"/>
        <v>0</v>
      </c>
      <c r="EQ60" s="50">
        <f t="shared" si="39"/>
        <v>0</v>
      </c>
      <c r="ER60" s="50">
        <f t="shared" si="39"/>
        <v>0</v>
      </c>
      <c r="ES60" s="50">
        <f t="shared" si="39"/>
        <v>0</v>
      </c>
      <c r="ET60" s="50">
        <f t="shared" si="37"/>
        <v>0</v>
      </c>
      <c r="EU60" s="50">
        <f t="shared" si="37"/>
        <v>0</v>
      </c>
      <c r="EV60" s="50">
        <f t="shared" si="37"/>
        <v>0</v>
      </c>
      <c r="EW60" s="50">
        <f t="shared" si="37"/>
        <v>0</v>
      </c>
      <c r="EX60" s="50">
        <f t="shared" si="37"/>
        <v>0</v>
      </c>
      <c r="EY60" s="51">
        <f t="shared" si="37"/>
        <v>0</v>
      </c>
      <c r="FA60" s="52" t="str">
        <f t="shared" si="26"/>
        <v>Non Compliance</v>
      </c>
      <c r="FB60" s="52" t="str">
        <f t="shared" si="27"/>
        <v>Compliance</v>
      </c>
      <c r="FC60" s="52" t="str">
        <f t="shared" si="28"/>
        <v>Compliance</v>
      </c>
    </row>
    <row r="61" spans="2:159" s="103" customFormat="1" ht="20.100000000000001" customHeight="1" thickBot="1" x14ac:dyDescent="0.3">
      <c r="B61" s="104">
        <v>48</v>
      </c>
      <c r="C61" s="136">
        <v>5488</v>
      </c>
      <c r="D61" s="137" t="s">
        <v>86</v>
      </c>
      <c r="E61" s="87" t="s">
        <v>135</v>
      </c>
      <c r="F61" s="41" t="str">
        <f>IFERROR(VLOOKUP(E61,'[1]Designation with Pershift Cost'!$B$3:$C$25,2,0),"")</f>
        <v/>
      </c>
      <c r="G61" s="138" t="s">
        <v>12</v>
      </c>
      <c r="H61" s="138"/>
      <c r="I61" s="138" t="s">
        <v>12</v>
      </c>
      <c r="J61" s="138" t="s">
        <v>12</v>
      </c>
      <c r="K61" s="138" t="s">
        <v>12</v>
      </c>
      <c r="L61" s="138" t="s">
        <v>11</v>
      </c>
      <c r="M61" s="138" t="s">
        <v>11</v>
      </c>
      <c r="N61" s="138" t="s">
        <v>11</v>
      </c>
      <c r="O61" s="138"/>
      <c r="P61" s="138" t="s">
        <v>11</v>
      </c>
      <c r="Q61" s="105" t="s">
        <v>11</v>
      </c>
      <c r="R61" s="105" t="s">
        <v>11</v>
      </c>
      <c r="S61" s="105" t="s">
        <v>11</v>
      </c>
      <c r="T61" s="105" t="s">
        <v>11</v>
      </c>
      <c r="U61" s="105" t="s">
        <v>11</v>
      </c>
      <c r="V61" s="105"/>
      <c r="W61" s="105" t="s">
        <v>10</v>
      </c>
      <c r="X61" s="105" t="s">
        <v>10</v>
      </c>
      <c r="Y61" s="105" t="s">
        <v>10</v>
      </c>
      <c r="Z61" s="105" t="s">
        <v>10</v>
      </c>
      <c r="AA61" s="139" t="s">
        <v>10</v>
      </c>
      <c r="AB61" s="105" t="s">
        <v>10</v>
      </c>
      <c r="AC61" s="105" t="s">
        <v>10</v>
      </c>
      <c r="AD61" s="105"/>
      <c r="AE61" s="105" t="s">
        <v>10</v>
      </c>
      <c r="AF61" s="105" t="s">
        <v>11</v>
      </c>
      <c r="AG61" s="105" t="s">
        <v>12</v>
      </c>
      <c r="AH61" s="105" t="s">
        <v>12</v>
      </c>
      <c r="AI61" s="105" t="s">
        <v>12</v>
      </c>
      <c r="AJ61" s="105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106">
        <f t="shared" si="3"/>
        <v>8</v>
      </c>
      <c r="AX61" s="106">
        <f t="shared" si="4"/>
        <v>10</v>
      </c>
      <c r="AY61" s="106">
        <f t="shared" si="5"/>
        <v>7</v>
      </c>
      <c r="AZ61" s="44">
        <f t="shared" si="6"/>
        <v>0</v>
      </c>
      <c r="BA61" s="44">
        <f t="shared" si="7"/>
        <v>0</v>
      </c>
      <c r="BB61" s="44">
        <f t="shared" si="8"/>
        <v>0</v>
      </c>
      <c r="BC61" s="44">
        <f t="shared" si="9"/>
        <v>0</v>
      </c>
      <c r="BD61" s="44">
        <f t="shared" si="10"/>
        <v>0</v>
      </c>
      <c r="BE61" s="44">
        <f t="shared" si="11"/>
        <v>0</v>
      </c>
      <c r="BF61" s="44">
        <f t="shared" si="12"/>
        <v>0</v>
      </c>
      <c r="BG61" s="44">
        <f t="shared" si="13"/>
        <v>0</v>
      </c>
      <c r="BH61" s="44">
        <f t="shared" si="14"/>
        <v>0</v>
      </c>
      <c r="BI61" s="44">
        <f t="shared" si="15"/>
        <v>0</v>
      </c>
      <c r="BJ61" s="44">
        <f t="shared" si="16"/>
        <v>0</v>
      </c>
      <c r="BK61" s="43"/>
      <c r="BL61" s="43"/>
      <c r="BM61" s="44">
        <f t="shared" si="29"/>
        <v>0</v>
      </c>
      <c r="BN61" s="44">
        <f t="shared" si="30"/>
        <v>0</v>
      </c>
      <c r="BO61" s="107">
        <f t="shared" si="31"/>
        <v>25</v>
      </c>
      <c r="BP61" s="108">
        <f t="shared" si="17"/>
        <v>25</v>
      </c>
      <c r="BQ61" s="140">
        <f t="shared" si="18"/>
        <v>0</v>
      </c>
      <c r="BR61" s="47">
        <f t="shared" si="19"/>
        <v>0</v>
      </c>
      <c r="BS61" s="48"/>
      <c r="BT61" s="1"/>
      <c r="BU61" s="49">
        <f t="shared" si="42"/>
        <v>0</v>
      </c>
      <c r="BV61" s="50">
        <f t="shared" si="42"/>
        <v>0</v>
      </c>
      <c r="BW61" s="50">
        <f t="shared" si="42"/>
        <v>0</v>
      </c>
      <c r="BX61" s="50">
        <f t="shared" si="42"/>
        <v>0</v>
      </c>
      <c r="BY61" s="50">
        <f t="shared" si="42"/>
        <v>0</v>
      </c>
      <c r="BZ61" s="50">
        <f t="shared" si="42"/>
        <v>0</v>
      </c>
      <c r="CA61" s="50">
        <f t="shared" si="42"/>
        <v>0</v>
      </c>
      <c r="CB61" s="50">
        <f t="shared" si="42"/>
        <v>0</v>
      </c>
      <c r="CC61" s="50">
        <f t="shared" si="42"/>
        <v>0</v>
      </c>
      <c r="CD61" s="50">
        <f t="shared" si="42"/>
        <v>0</v>
      </c>
      <c r="CE61" s="50">
        <f t="shared" si="42"/>
        <v>0</v>
      </c>
      <c r="CF61" s="50">
        <f t="shared" si="42"/>
        <v>0</v>
      </c>
      <c r="CG61" s="50">
        <f t="shared" si="42"/>
        <v>0</v>
      </c>
      <c r="CH61" s="50">
        <f t="shared" si="42"/>
        <v>0</v>
      </c>
      <c r="CI61" s="50">
        <f t="shared" si="42"/>
        <v>0</v>
      </c>
      <c r="CJ61" s="50">
        <f t="shared" si="42"/>
        <v>0</v>
      </c>
      <c r="CK61" s="50">
        <f t="shared" si="40"/>
        <v>1</v>
      </c>
      <c r="CL61" s="50">
        <f t="shared" si="40"/>
        <v>0</v>
      </c>
      <c r="CM61" s="50">
        <f t="shared" si="40"/>
        <v>0</v>
      </c>
      <c r="CN61" s="50">
        <f t="shared" si="40"/>
        <v>0</v>
      </c>
      <c r="CO61" s="50">
        <f t="shared" si="40"/>
        <v>0</v>
      </c>
      <c r="CP61" s="50">
        <f t="shared" si="40"/>
        <v>0</v>
      </c>
      <c r="CQ61" s="50">
        <f t="shared" si="40"/>
        <v>0</v>
      </c>
      <c r="CR61" s="50">
        <f t="shared" si="40"/>
        <v>0</v>
      </c>
      <c r="CS61" s="50">
        <f t="shared" si="40"/>
        <v>0</v>
      </c>
      <c r="CT61" s="50">
        <f t="shared" si="40"/>
        <v>0</v>
      </c>
      <c r="CU61" s="50">
        <f t="shared" si="40"/>
        <v>0</v>
      </c>
      <c r="CV61" s="50">
        <f t="shared" si="40"/>
        <v>0</v>
      </c>
      <c r="CW61" s="50">
        <f t="shared" si="40"/>
        <v>0</v>
      </c>
      <c r="CX61" s="50">
        <f t="shared" si="38"/>
        <v>0</v>
      </c>
      <c r="CY61" s="50">
        <f t="shared" si="38"/>
        <v>0</v>
      </c>
      <c r="CZ61" s="50">
        <f t="shared" si="38"/>
        <v>0</v>
      </c>
      <c r="DA61" s="50">
        <f t="shared" si="38"/>
        <v>0</v>
      </c>
      <c r="DB61" s="50">
        <f t="shared" si="38"/>
        <v>0</v>
      </c>
      <c r="DC61" s="50">
        <f t="shared" si="38"/>
        <v>0</v>
      </c>
      <c r="DD61" s="50">
        <f t="shared" si="38"/>
        <v>0</v>
      </c>
      <c r="DE61" s="50">
        <f t="shared" si="38"/>
        <v>0</v>
      </c>
      <c r="DF61" s="50">
        <f t="shared" si="38"/>
        <v>0</v>
      </c>
      <c r="DG61" s="50">
        <f t="shared" si="38"/>
        <v>0</v>
      </c>
      <c r="DH61" s="50">
        <f t="shared" si="38"/>
        <v>0</v>
      </c>
      <c r="DI61" s="51">
        <f t="shared" si="38"/>
        <v>0</v>
      </c>
      <c r="DJ61" s="1"/>
      <c r="DK61" s="49">
        <f t="shared" si="43"/>
        <v>0</v>
      </c>
      <c r="DL61" s="50">
        <f t="shared" si="43"/>
        <v>0</v>
      </c>
      <c r="DM61" s="50">
        <f t="shared" si="43"/>
        <v>0</v>
      </c>
      <c r="DN61" s="50">
        <f t="shared" si="43"/>
        <v>0</v>
      </c>
      <c r="DO61" s="50">
        <f t="shared" si="43"/>
        <v>0</v>
      </c>
      <c r="DP61" s="50">
        <f t="shared" si="43"/>
        <v>0</v>
      </c>
      <c r="DQ61" s="50">
        <f t="shared" si="43"/>
        <v>0</v>
      </c>
      <c r="DR61" s="50">
        <f t="shared" si="43"/>
        <v>0</v>
      </c>
      <c r="DS61" s="50">
        <f t="shared" si="43"/>
        <v>0</v>
      </c>
      <c r="DT61" s="50">
        <f t="shared" si="43"/>
        <v>0</v>
      </c>
      <c r="DU61" s="50">
        <f t="shared" si="43"/>
        <v>0</v>
      </c>
      <c r="DV61" s="50">
        <f t="shared" si="43"/>
        <v>0</v>
      </c>
      <c r="DW61" s="50">
        <f t="shared" si="43"/>
        <v>0</v>
      </c>
      <c r="DX61" s="50">
        <f t="shared" si="43"/>
        <v>0</v>
      </c>
      <c r="DY61" s="50">
        <f t="shared" si="43"/>
        <v>0</v>
      </c>
      <c r="DZ61" s="50">
        <f t="shared" si="43"/>
        <v>0</v>
      </c>
      <c r="EA61" s="50">
        <f t="shared" si="41"/>
        <v>0</v>
      </c>
      <c r="EB61" s="50">
        <f t="shared" si="41"/>
        <v>0</v>
      </c>
      <c r="EC61" s="50">
        <f t="shared" si="41"/>
        <v>0</v>
      </c>
      <c r="ED61" s="50">
        <f t="shared" si="41"/>
        <v>0</v>
      </c>
      <c r="EE61" s="50">
        <f t="shared" si="41"/>
        <v>0</v>
      </c>
      <c r="EF61" s="50">
        <f t="shared" si="41"/>
        <v>0</v>
      </c>
      <c r="EG61" s="50">
        <f t="shared" si="41"/>
        <v>0</v>
      </c>
      <c r="EH61" s="50">
        <f t="shared" si="41"/>
        <v>0</v>
      </c>
      <c r="EI61" s="50">
        <f t="shared" si="41"/>
        <v>0</v>
      </c>
      <c r="EJ61" s="50">
        <f t="shared" si="41"/>
        <v>0</v>
      </c>
      <c r="EK61" s="50">
        <f t="shared" si="41"/>
        <v>0</v>
      </c>
      <c r="EL61" s="50">
        <f t="shared" si="41"/>
        <v>0</v>
      </c>
      <c r="EM61" s="50">
        <f t="shared" si="41"/>
        <v>0</v>
      </c>
      <c r="EN61" s="50">
        <f t="shared" si="39"/>
        <v>0</v>
      </c>
      <c r="EO61" s="50">
        <f t="shared" si="39"/>
        <v>0</v>
      </c>
      <c r="EP61" s="50">
        <f t="shared" si="39"/>
        <v>0</v>
      </c>
      <c r="EQ61" s="50">
        <f t="shared" si="39"/>
        <v>0</v>
      </c>
      <c r="ER61" s="50">
        <f t="shared" si="39"/>
        <v>0</v>
      </c>
      <c r="ES61" s="50">
        <f t="shared" si="39"/>
        <v>0</v>
      </c>
      <c r="ET61" s="50">
        <f t="shared" si="39"/>
        <v>0</v>
      </c>
      <c r="EU61" s="50">
        <f t="shared" si="39"/>
        <v>0</v>
      </c>
      <c r="EV61" s="50">
        <f t="shared" si="39"/>
        <v>0</v>
      </c>
      <c r="EW61" s="50">
        <f t="shared" si="39"/>
        <v>0</v>
      </c>
      <c r="EX61" s="50">
        <f t="shared" si="39"/>
        <v>0</v>
      </c>
      <c r="EY61" s="51">
        <f t="shared" si="39"/>
        <v>0</v>
      </c>
      <c r="EZ61" s="1"/>
      <c r="FA61" s="52" t="str">
        <f t="shared" si="26"/>
        <v>Non Compliance</v>
      </c>
      <c r="FB61" s="52" t="str">
        <f t="shared" si="27"/>
        <v>Compliance</v>
      </c>
      <c r="FC61" s="52" t="str">
        <f t="shared" si="28"/>
        <v>Compliance</v>
      </c>
    </row>
    <row r="62" spans="2:159" ht="20.100000000000001" customHeight="1" thickBot="1" x14ac:dyDescent="0.3">
      <c r="B62" s="53">
        <v>49</v>
      </c>
      <c r="C62" s="125">
        <v>5398</v>
      </c>
      <c r="D62" s="109" t="s">
        <v>87</v>
      </c>
      <c r="E62" s="87" t="s">
        <v>135</v>
      </c>
      <c r="F62" s="41" t="str">
        <f>IFERROR(VLOOKUP(E62,'[1]Designation with Pershift Cost'!$B$3:$C$25,2,0),"")</f>
        <v/>
      </c>
      <c r="G62" s="42" t="s">
        <v>10</v>
      </c>
      <c r="H62" s="42"/>
      <c r="I62" s="42" t="s">
        <v>10</v>
      </c>
      <c r="J62" s="42" t="s">
        <v>10</v>
      </c>
      <c r="K62" s="42" t="s">
        <v>10</v>
      </c>
      <c r="L62" s="42" t="s">
        <v>10</v>
      </c>
      <c r="M62" s="42" t="s">
        <v>10</v>
      </c>
      <c r="N62" s="42" t="s">
        <v>10</v>
      </c>
      <c r="O62" s="42"/>
      <c r="P62" s="42" t="s">
        <v>10</v>
      </c>
      <c r="Q62" s="43" t="s">
        <v>10</v>
      </c>
      <c r="R62" s="43" t="s">
        <v>10</v>
      </c>
      <c r="S62" s="43" t="s">
        <v>10</v>
      </c>
      <c r="T62" s="43" t="s">
        <v>10</v>
      </c>
      <c r="U62" s="43" t="s">
        <v>10</v>
      </c>
      <c r="V62" s="43"/>
      <c r="W62" s="43"/>
      <c r="X62" s="43" t="s">
        <v>10</v>
      </c>
      <c r="Y62" s="43" t="s">
        <v>10</v>
      </c>
      <c r="Z62" s="90" t="s">
        <v>10</v>
      </c>
      <c r="AA62" s="90" t="s">
        <v>10</v>
      </c>
      <c r="AB62" s="43"/>
      <c r="AC62" s="43"/>
      <c r="AD62" s="43" t="s">
        <v>10</v>
      </c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4">
        <f t="shared" si="3"/>
        <v>18</v>
      </c>
      <c r="AX62" s="44">
        <f t="shared" si="4"/>
        <v>0</v>
      </c>
      <c r="AY62" s="44">
        <f t="shared" si="5"/>
        <v>0</v>
      </c>
      <c r="AZ62" s="44">
        <f t="shared" si="6"/>
        <v>0</v>
      </c>
      <c r="BA62" s="44">
        <f t="shared" si="7"/>
        <v>0</v>
      </c>
      <c r="BB62" s="44">
        <f t="shared" si="8"/>
        <v>0</v>
      </c>
      <c r="BC62" s="44">
        <f t="shared" si="9"/>
        <v>0</v>
      </c>
      <c r="BD62" s="44">
        <f t="shared" si="10"/>
        <v>0</v>
      </c>
      <c r="BE62" s="44">
        <f t="shared" si="11"/>
        <v>0</v>
      </c>
      <c r="BF62" s="44">
        <f t="shared" si="12"/>
        <v>0</v>
      </c>
      <c r="BG62" s="44">
        <f t="shared" si="13"/>
        <v>0</v>
      </c>
      <c r="BH62" s="44">
        <f t="shared" si="14"/>
        <v>0</v>
      </c>
      <c r="BI62" s="44">
        <f t="shared" si="15"/>
        <v>0</v>
      </c>
      <c r="BJ62" s="44">
        <f t="shared" si="16"/>
        <v>0</v>
      </c>
      <c r="BK62" s="43"/>
      <c r="BL62" s="43"/>
      <c r="BM62" s="44">
        <f t="shared" si="29"/>
        <v>0</v>
      </c>
      <c r="BN62" s="44">
        <f t="shared" si="30"/>
        <v>0</v>
      </c>
      <c r="BO62" s="45">
        <f t="shared" si="31"/>
        <v>18</v>
      </c>
      <c r="BP62" s="118">
        <f t="shared" si="17"/>
        <v>18</v>
      </c>
      <c r="BQ62" s="47">
        <f t="shared" si="18"/>
        <v>0</v>
      </c>
      <c r="BR62" s="47">
        <f t="shared" si="19"/>
        <v>0</v>
      </c>
      <c r="BS62" s="48"/>
      <c r="BU62" s="49">
        <f t="shared" ref="BU62:CJ77" si="44">IF(OR(COUNTIFS(G62:M62,"W/O")&gt;0,COUNTIFS(G62:M62,"")&gt;0),0,1)</f>
        <v>0</v>
      </c>
      <c r="BV62" s="50">
        <f t="shared" si="44"/>
        <v>0</v>
      </c>
      <c r="BW62" s="50">
        <f t="shared" si="44"/>
        <v>0</v>
      </c>
      <c r="BX62" s="50">
        <f t="shared" si="44"/>
        <v>0</v>
      </c>
      <c r="BY62" s="50">
        <f t="shared" si="44"/>
        <v>0</v>
      </c>
      <c r="BZ62" s="50">
        <f t="shared" si="44"/>
        <v>0</v>
      </c>
      <c r="CA62" s="50">
        <f t="shared" si="44"/>
        <v>0</v>
      </c>
      <c r="CB62" s="50">
        <f t="shared" si="44"/>
        <v>0</v>
      </c>
      <c r="CC62" s="50">
        <f t="shared" si="44"/>
        <v>0</v>
      </c>
      <c r="CD62" s="50">
        <f t="shared" si="44"/>
        <v>0</v>
      </c>
      <c r="CE62" s="50">
        <f t="shared" si="44"/>
        <v>0</v>
      </c>
      <c r="CF62" s="50">
        <f t="shared" si="44"/>
        <v>0</v>
      </c>
      <c r="CG62" s="50">
        <f t="shared" si="44"/>
        <v>0</v>
      </c>
      <c r="CH62" s="50">
        <f t="shared" si="44"/>
        <v>0</v>
      </c>
      <c r="CI62" s="50">
        <f t="shared" si="44"/>
        <v>0</v>
      </c>
      <c r="CJ62" s="50">
        <f t="shared" si="44"/>
        <v>0</v>
      </c>
      <c r="CK62" s="50">
        <f t="shared" ref="CK62:CZ79" si="45">IF(OR(COUNTIFS(W62:AC62,"W/O")&gt;0,COUNTIFS(W62:AC62,"")&gt;0),0,1)</f>
        <v>0</v>
      </c>
      <c r="CL62" s="50">
        <f t="shared" si="45"/>
        <v>0</v>
      </c>
      <c r="CM62" s="50">
        <f t="shared" si="45"/>
        <v>0</v>
      </c>
      <c r="CN62" s="50">
        <f t="shared" si="45"/>
        <v>0</v>
      </c>
      <c r="CO62" s="50">
        <f t="shared" si="45"/>
        <v>0</v>
      </c>
      <c r="CP62" s="50">
        <f t="shared" si="45"/>
        <v>0</v>
      </c>
      <c r="CQ62" s="50">
        <f t="shared" si="45"/>
        <v>0</v>
      </c>
      <c r="CR62" s="50">
        <f t="shared" si="45"/>
        <v>0</v>
      </c>
      <c r="CS62" s="50">
        <f t="shared" si="45"/>
        <v>0</v>
      </c>
      <c r="CT62" s="50">
        <f t="shared" si="45"/>
        <v>0</v>
      </c>
      <c r="CU62" s="50">
        <f t="shared" si="45"/>
        <v>0</v>
      </c>
      <c r="CV62" s="50">
        <f t="shared" si="45"/>
        <v>0</v>
      </c>
      <c r="CW62" s="50">
        <f t="shared" si="45"/>
        <v>0</v>
      </c>
      <c r="CX62" s="50">
        <f t="shared" si="38"/>
        <v>0</v>
      </c>
      <c r="CY62" s="50">
        <f t="shared" si="38"/>
        <v>0</v>
      </c>
      <c r="CZ62" s="50">
        <f t="shared" si="38"/>
        <v>0</v>
      </c>
      <c r="DA62" s="50">
        <f t="shared" si="38"/>
        <v>0</v>
      </c>
      <c r="DB62" s="50">
        <f t="shared" si="38"/>
        <v>0</v>
      </c>
      <c r="DC62" s="50">
        <f t="shared" si="38"/>
        <v>0</v>
      </c>
      <c r="DD62" s="50">
        <f t="shared" si="38"/>
        <v>0</v>
      </c>
      <c r="DE62" s="50">
        <f t="shared" si="38"/>
        <v>0</v>
      </c>
      <c r="DF62" s="50">
        <f t="shared" si="38"/>
        <v>0</v>
      </c>
      <c r="DG62" s="50">
        <f t="shared" si="38"/>
        <v>0</v>
      </c>
      <c r="DH62" s="50">
        <f t="shared" si="38"/>
        <v>0</v>
      </c>
      <c r="DI62" s="51">
        <f t="shared" si="38"/>
        <v>0</v>
      </c>
      <c r="DK62" s="49">
        <f t="shared" ref="DK62:DZ77" si="46">IF(OR(COUNTIFS(G62:P62,"W/O")&gt;0,COUNTIFS(G62:P62,"A")&gt;0,COUNTIFS(G62:P62,"")&gt;0,COUNTIF(G62:P62,"N/O")),0,1)</f>
        <v>0</v>
      </c>
      <c r="DL62" s="50">
        <f t="shared" si="46"/>
        <v>0</v>
      </c>
      <c r="DM62" s="50">
        <f t="shared" si="46"/>
        <v>0</v>
      </c>
      <c r="DN62" s="50">
        <f t="shared" si="46"/>
        <v>0</v>
      </c>
      <c r="DO62" s="50">
        <f t="shared" si="46"/>
        <v>0</v>
      </c>
      <c r="DP62" s="50">
        <f t="shared" si="46"/>
        <v>0</v>
      </c>
      <c r="DQ62" s="50">
        <f t="shared" si="46"/>
        <v>0</v>
      </c>
      <c r="DR62" s="50">
        <f t="shared" si="46"/>
        <v>0</v>
      </c>
      <c r="DS62" s="50">
        <f t="shared" si="46"/>
        <v>0</v>
      </c>
      <c r="DT62" s="50">
        <f t="shared" si="46"/>
        <v>0</v>
      </c>
      <c r="DU62" s="50">
        <f t="shared" si="46"/>
        <v>0</v>
      </c>
      <c r="DV62" s="50">
        <f t="shared" si="46"/>
        <v>0</v>
      </c>
      <c r="DW62" s="50">
        <f t="shared" si="46"/>
        <v>0</v>
      </c>
      <c r="DX62" s="50">
        <f t="shared" si="46"/>
        <v>0</v>
      </c>
      <c r="DY62" s="50">
        <f t="shared" si="46"/>
        <v>0</v>
      </c>
      <c r="DZ62" s="50">
        <f t="shared" si="46"/>
        <v>0</v>
      </c>
      <c r="EA62" s="50">
        <f t="shared" ref="EA62:EP79" si="47">IF(OR(COUNTIFS(W62:AF62,"W/O")&gt;0,COUNTIFS(W62:AF62,"A")&gt;0,COUNTIFS(W62:AF62,"")&gt;0,COUNTIF(W62:AF62,"N/O")),0,1)</f>
        <v>0</v>
      </c>
      <c r="EB62" s="50">
        <f t="shared" si="47"/>
        <v>0</v>
      </c>
      <c r="EC62" s="50">
        <f t="shared" si="47"/>
        <v>0</v>
      </c>
      <c r="ED62" s="50">
        <f t="shared" si="47"/>
        <v>0</v>
      </c>
      <c r="EE62" s="50">
        <f t="shared" si="47"/>
        <v>0</v>
      </c>
      <c r="EF62" s="50">
        <f t="shared" si="47"/>
        <v>0</v>
      </c>
      <c r="EG62" s="50">
        <f t="shared" si="47"/>
        <v>0</v>
      </c>
      <c r="EH62" s="50">
        <f t="shared" si="47"/>
        <v>0</v>
      </c>
      <c r="EI62" s="50">
        <f t="shared" si="47"/>
        <v>0</v>
      </c>
      <c r="EJ62" s="50">
        <f t="shared" si="47"/>
        <v>0</v>
      </c>
      <c r="EK62" s="50">
        <f t="shared" si="47"/>
        <v>0</v>
      </c>
      <c r="EL62" s="50">
        <f t="shared" si="47"/>
        <v>0</v>
      </c>
      <c r="EM62" s="50">
        <f t="shared" si="47"/>
        <v>0</v>
      </c>
      <c r="EN62" s="50">
        <f t="shared" si="39"/>
        <v>0</v>
      </c>
      <c r="EO62" s="50">
        <f t="shared" si="39"/>
        <v>0</v>
      </c>
      <c r="EP62" s="50">
        <f t="shared" si="39"/>
        <v>0</v>
      </c>
      <c r="EQ62" s="50">
        <f t="shared" si="39"/>
        <v>0</v>
      </c>
      <c r="ER62" s="50">
        <f t="shared" si="39"/>
        <v>0</v>
      </c>
      <c r="ES62" s="50">
        <f t="shared" si="39"/>
        <v>0</v>
      </c>
      <c r="ET62" s="50">
        <f t="shared" si="39"/>
        <v>0</v>
      </c>
      <c r="EU62" s="50">
        <f t="shared" si="39"/>
        <v>0</v>
      </c>
      <c r="EV62" s="50">
        <f t="shared" si="39"/>
        <v>0</v>
      </c>
      <c r="EW62" s="50">
        <f t="shared" si="39"/>
        <v>0</v>
      </c>
      <c r="EX62" s="50">
        <f t="shared" si="39"/>
        <v>0</v>
      </c>
      <c r="EY62" s="51">
        <f t="shared" si="39"/>
        <v>0</v>
      </c>
      <c r="FA62" s="52" t="str">
        <f t="shared" si="26"/>
        <v>Compliance</v>
      </c>
      <c r="FB62" s="52" t="str">
        <f t="shared" si="27"/>
        <v>Compliance</v>
      </c>
      <c r="FC62" s="52" t="str">
        <f t="shared" si="28"/>
        <v>Compliance</v>
      </c>
    </row>
    <row r="63" spans="2:159" ht="20.100000000000001" customHeight="1" thickBot="1" x14ac:dyDescent="0.3">
      <c r="B63" s="53">
        <v>50</v>
      </c>
      <c r="C63" s="125">
        <v>5510</v>
      </c>
      <c r="D63" s="109" t="s">
        <v>88</v>
      </c>
      <c r="E63" s="87" t="s">
        <v>135</v>
      </c>
      <c r="F63" s="41" t="str">
        <f>IFERROR(VLOOKUP(E63,'[1]Designation with Pershift Cost'!$B$3:$C$25,2,0),"")</f>
        <v/>
      </c>
      <c r="G63" s="42"/>
      <c r="H63" s="42" t="s">
        <v>10</v>
      </c>
      <c r="I63" s="42" t="s">
        <v>10</v>
      </c>
      <c r="J63" s="42" t="s">
        <v>10</v>
      </c>
      <c r="K63" s="42" t="s">
        <v>10</v>
      </c>
      <c r="L63" s="42" t="s">
        <v>10</v>
      </c>
      <c r="M63" s="42"/>
      <c r="N63" s="42" t="s">
        <v>10</v>
      </c>
      <c r="O63" s="42" t="s">
        <v>10</v>
      </c>
      <c r="P63" s="42" t="s">
        <v>10</v>
      </c>
      <c r="Q63" s="43" t="s">
        <v>10</v>
      </c>
      <c r="R63" s="43" t="s">
        <v>10</v>
      </c>
      <c r="S63" s="43" t="s">
        <v>10</v>
      </c>
      <c r="T63" s="43"/>
      <c r="U63" s="43" t="s">
        <v>10</v>
      </c>
      <c r="V63" s="43" t="s">
        <v>10</v>
      </c>
      <c r="W63" s="43" t="s">
        <v>10</v>
      </c>
      <c r="X63" s="43"/>
      <c r="Y63" s="43" t="s">
        <v>10</v>
      </c>
      <c r="Z63" s="43"/>
      <c r="AA63" s="43"/>
      <c r="AB63" s="43"/>
      <c r="AC63" s="43"/>
      <c r="AD63" s="43"/>
      <c r="AE63" s="43" t="s">
        <v>10</v>
      </c>
      <c r="AF63" s="43" t="s">
        <v>12</v>
      </c>
      <c r="AG63" s="43"/>
      <c r="AH63" s="43"/>
      <c r="AI63" s="43" t="s">
        <v>12</v>
      </c>
      <c r="AJ63" s="43" t="s">
        <v>12</v>
      </c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4">
        <f t="shared" si="3"/>
        <v>16</v>
      </c>
      <c r="AX63" s="44">
        <f t="shared" si="4"/>
        <v>0</v>
      </c>
      <c r="AY63" s="44">
        <f t="shared" si="5"/>
        <v>3</v>
      </c>
      <c r="AZ63" s="44">
        <f t="shared" si="6"/>
        <v>0</v>
      </c>
      <c r="BA63" s="44">
        <f t="shared" si="7"/>
        <v>0</v>
      </c>
      <c r="BB63" s="44">
        <f t="shared" si="8"/>
        <v>0</v>
      </c>
      <c r="BC63" s="44">
        <f t="shared" si="9"/>
        <v>0</v>
      </c>
      <c r="BD63" s="44">
        <f t="shared" si="10"/>
        <v>0</v>
      </c>
      <c r="BE63" s="44">
        <f t="shared" si="11"/>
        <v>0</v>
      </c>
      <c r="BF63" s="44">
        <f t="shared" si="12"/>
        <v>0</v>
      </c>
      <c r="BG63" s="44">
        <f t="shared" si="13"/>
        <v>0</v>
      </c>
      <c r="BH63" s="44">
        <f t="shared" si="14"/>
        <v>0</v>
      </c>
      <c r="BI63" s="44">
        <f t="shared" si="15"/>
        <v>0</v>
      </c>
      <c r="BJ63" s="44">
        <f t="shared" si="16"/>
        <v>0</v>
      </c>
      <c r="BK63" s="43"/>
      <c r="BL63" s="43"/>
      <c r="BM63" s="44">
        <f t="shared" si="29"/>
        <v>0</v>
      </c>
      <c r="BN63" s="44">
        <f t="shared" si="30"/>
        <v>0</v>
      </c>
      <c r="BO63" s="45">
        <f t="shared" si="31"/>
        <v>19</v>
      </c>
      <c r="BP63" s="118">
        <f t="shared" si="17"/>
        <v>19</v>
      </c>
      <c r="BQ63" s="47">
        <f t="shared" si="18"/>
        <v>0</v>
      </c>
      <c r="BR63" s="47">
        <f t="shared" si="19"/>
        <v>0</v>
      </c>
      <c r="BS63" s="48"/>
      <c r="BU63" s="49">
        <f t="shared" si="44"/>
        <v>0</v>
      </c>
      <c r="BV63" s="50">
        <f t="shared" si="44"/>
        <v>0</v>
      </c>
      <c r="BW63" s="50">
        <f t="shared" si="44"/>
        <v>0</v>
      </c>
      <c r="BX63" s="50">
        <f t="shared" si="44"/>
        <v>0</v>
      </c>
      <c r="BY63" s="50">
        <f t="shared" si="44"/>
        <v>0</v>
      </c>
      <c r="BZ63" s="50">
        <f t="shared" si="44"/>
        <v>0</v>
      </c>
      <c r="CA63" s="50">
        <f t="shared" si="44"/>
        <v>0</v>
      </c>
      <c r="CB63" s="50">
        <f t="shared" si="44"/>
        <v>0</v>
      </c>
      <c r="CC63" s="50">
        <f t="shared" si="44"/>
        <v>0</v>
      </c>
      <c r="CD63" s="50">
        <f t="shared" si="44"/>
        <v>0</v>
      </c>
      <c r="CE63" s="50">
        <f t="shared" si="44"/>
        <v>0</v>
      </c>
      <c r="CF63" s="50">
        <f t="shared" si="44"/>
        <v>0</v>
      </c>
      <c r="CG63" s="50">
        <f t="shared" si="44"/>
        <v>0</v>
      </c>
      <c r="CH63" s="50">
        <f t="shared" si="44"/>
        <v>0</v>
      </c>
      <c r="CI63" s="50">
        <f t="shared" si="44"/>
        <v>0</v>
      </c>
      <c r="CJ63" s="50">
        <f t="shared" si="44"/>
        <v>0</v>
      </c>
      <c r="CK63" s="50">
        <f t="shared" si="45"/>
        <v>0</v>
      </c>
      <c r="CL63" s="50">
        <f t="shared" si="45"/>
        <v>0</v>
      </c>
      <c r="CM63" s="50">
        <f t="shared" si="45"/>
        <v>0</v>
      </c>
      <c r="CN63" s="50">
        <f t="shared" si="45"/>
        <v>0</v>
      </c>
      <c r="CO63" s="50">
        <f t="shared" si="45"/>
        <v>0</v>
      </c>
      <c r="CP63" s="50">
        <f t="shared" si="45"/>
        <v>0</v>
      </c>
      <c r="CQ63" s="50">
        <f t="shared" si="45"/>
        <v>0</v>
      </c>
      <c r="CR63" s="50">
        <f t="shared" si="45"/>
        <v>0</v>
      </c>
      <c r="CS63" s="50">
        <f t="shared" si="45"/>
        <v>0</v>
      </c>
      <c r="CT63" s="50">
        <f t="shared" si="45"/>
        <v>0</v>
      </c>
      <c r="CU63" s="50">
        <f t="shared" si="45"/>
        <v>0</v>
      </c>
      <c r="CV63" s="50">
        <f t="shared" si="45"/>
        <v>0</v>
      </c>
      <c r="CW63" s="50">
        <f t="shared" si="45"/>
        <v>0</v>
      </c>
      <c r="CX63" s="50">
        <f t="shared" si="38"/>
        <v>0</v>
      </c>
      <c r="CY63" s="50">
        <f t="shared" si="38"/>
        <v>0</v>
      </c>
      <c r="CZ63" s="50">
        <f t="shared" si="38"/>
        <v>0</v>
      </c>
      <c r="DA63" s="50">
        <f t="shared" si="38"/>
        <v>0</v>
      </c>
      <c r="DB63" s="50">
        <f t="shared" si="38"/>
        <v>0</v>
      </c>
      <c r="DC63" s="50">
        <f t="shared" si="38"/>
        <v>0</v>
      </c>
      <c r="DD63" s="50">
        <f t="shared" si="38"/>
        <v>0</v>
      </c>
      <c r="DE63" s="50">
        <f t="shared" si="38"/>
        <v>0</v>
      </c>
      <c r="DF63" s="50">
        <f t="shared" si="38"/>
        <v>0</v>
      </c>
      <c r="DG63" s="50">
        <f t="shared" si="38"/>
        <v>0</v>
      </c>
      <c r="DH63" s="50">
        <f t="shared" si="38"/>
        <v>0</v>
      </c>
      <c r="DI63" s="51">
        <f t="shared" si="38"/>
        <v>0</v>
      </c>
      <c r="DK63" s="49">
        <f t="shared" si="46"/>
        <v>0</v>
      </c>
      <c r="DL63" s="50">
        <f t="shared" si="46"/>
        <v>0</v>
      </c>
      <c r="DM63" s="50">
        <f t="shared" si="46"/>
        <v>0</v>
      </c>
      <c r="DN63" s="50">
        <f t="shared" si="46"/>
        <v>0</v>
      </c>
      <c r="DO63" s="50">
        <f t="shared" si="46"/>
        <v>0</v>
      </c>
      <c r="DP63" s="50">
        <f t="shared" si="46"/>
        <v>0</v>
      </c>
      <c r="DQ63" s="50">
        <f t="shared" si="46"/>
        <v>0</v>
      </c>
      <c r="DR63" s="50">
        <f t="shared" si="46"/>
        <v>0</v>
      </c>
      <c r="DS63" s="50">
        <f t="shared" si="46"/>
        <v>0</v>
      </c>
      <c r="DT63" s="50">
        <f t="shared" si="46"/>
        <v>0</v>
      </c>
      <c r="DU63" s="50">
        <f t="shared" si="46"/>
        <v>0</v>
      </c>
      <c r="DV63" s="50">
        <f t="shared" si="46"/>
        <v>0</v>
      </c>
      <c r="DW63" s="50">
        <f t="shared" si="46"/>
        <v>0</v>
      </c>
      <c r="DX63" s="50">
        <f t="shared" si="46"/>
        <v>0</v>
      </c>
      <c r="DY63" s="50">
        <f t="shared" si="46"/>
        <v>0</v>
      </c>
      <c r="DZ63" s="50">
        <f t="shared" si="46"/>
        <v>0</v>
      </c>
      <c r="EA63" s="50">
        <f t="shared" si="47"/>
        <v>0</v>
      </c>
      <c r="EB63" s="50">
        <f t="shared" si="47"/>
        <v>0</v>
      </c>
      <c r="EC63" s="50">
        <f t="shared" si="47"/>
        <v>0</v>
      </c>
      <c r="ED63" s="50">
        <f t="shared" si="47"/>
        <v>0</v>
      </c>
      <c r="EE63" s="50">
        <f t="shared" si="47"/>
        <v>0</v>
      </c>
      <c r="EF63" s="50">
        <f t="shared" si="47"/>
        <v>0</v>
      </c>
      <c r="EG63" s="50">
        <f t="shared" si="47"/>
        <v>0</v>
      </c>
      <c r="EH63" s="50">
        <f t="shared" si="47"/>
        <v>0</v>
      </c>
      <c r="EI63" s="50">
        <f t="shared" si="47"/>
        <v>0</v>
      </c>
      <c r="EJ63" s="50">
        <f t="shared" si="47"/>
        <v>0</v>
      </c>
      <c r="EK63" s="50">
        <f t="shared" si="47"/>
        <v>0</v>
      </c>
      <c r="EL63" s="50">
        <f t="shared" si="47"/>
        <v>0</v>
      </c>
      <c r="EM63" s="50">
        <f t="shared" si="47"/>
        <v>0</v>
      </c>
      <c r="EN63" s="50">
        <f t="shared" si="39"/>
        <v>0</v>
      </c>
      <c r="EO63" s="50">
        <f t="shared" si="39"/>
        <v>0</v>
      </c>
      <c r="EP63" s="50">
        <f t="shared" si="39"/>
        <v>0</v>
      </c>
      <c r="EQ63" s="50">
        <f t="shared" si="39"/>
        <v>0</v>
      </c>
      <c r="ER63" s="50">
        <f t="shared" si="39"/>
        <v>0</v>
      </c>
      <c r="ES63" s="50">
        <f t="shared" si="39"/>
        <v>0</v>
      </c>
      <c r="ET63" s="50">
        <f t="shared" si="39"/>
        <v>0</v>
      </c>
      <c r="EU63" s="50">
        <f t="shared" si="39"/>
        <v>0</v>
      </c>
      <c r="EV63" s="50">
        <f t="shared" si="39"/>
        <v>0</v>
      </c>
      <c r="EW63" s="50">
        <f t="shared" si="39"/>
        <v>0</v>
      </c>
      <c r="EX63" s="50">
        <f t="shared" si="39"/>
        <v>0</v>
      </c>
      <c r="EY63" s="51">
        <f t="shared" si="39"/>
        <v>0</v>
      </c>
      <c r="FA63" s="52" t="str">
        <f t="shared" si="26"/>
        <v>Compliance</v>
      </c>
      <c r="FB63" s="52" t="str">
        <f t="shared" si="27"/>
        <v>Compliance</v>
      </c>
      <c r="FC63" s="52" t="str">
        <f t="shared" si="28"/>
        <v>Compliance</v>
      </c>
    </row>
    <row r="64" spans="2:159" ht="20.100000000000001" customHeight="1" thickBot="1" x14ac:dyDescent="0.3">
      <c r="B64" s="53">
        <v>51</v>
      </c>
      <c r="C64" s="125">
        <v>5523</v>
      </c>
      <c r="D64" s="109" t="s">
        <v>89</v>
      </c>
      <c r="E64" s="87" t="s">
        <v>135</v>
      </c>
      <c r="F64" s="41" t="str">
        <f>IFERROR(VLOOKUP(E64,'[1]Designation with Pershift Cost'!$B$3:$C$25,2,0),"")</f>
        <v/>
      </c>
      <c r="G64" s="42" t="s">
        <v>11</v>
      </c>
      <c r="H64" s="42" t="s">
        <v>11</v>
      </c>
      <c r="I64" s="42" t="s">
        <v>11</v>
      </c>
      <c r="J64" s="42" t="s">
        <v>11</v>
      </c>
      <c r="K64" s="42" t="s">
        <v>11</v>
      </c>
      <c r="L64" s="42" t="s">
        <v>12</v>
      </c>
      <c r="M64" s="42"/>
      <c r="N64" s="42" t="s">
        <v>12</v>
      </c>
      <c r="O64" s="42"/>
      <c r="P64" s="42" t="s">
        <v>12</v>
      </c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4">
        <f t="shared" si="3"/>
        <v>0</v>
      </c>
      <c r="AX64" s="44">
        <f t="shared" si="4"/>
        <v>5</v>
      </c>
      <c r="AY64" s="44">
        <f t="shared" si="5"/>
        <v>3</v>
      </c>
      <c r="AZ64" s="44">
        <f t="shared" si="6"/>
        <v>0</v>
      </c>
      <c r="BA64" s="44">
        <f t="shared" si="7"/>
        <v>0</v>
      </c>
      <c r="BB64" s="44">
        <f t="shared" si="8"/>
        <v>0</v>
      </c>
      <c r="BC64" s="44">
        <f t="shared" si="9"/>
        <v>0</v>
      </c>
      <c r="BD64" s="44">
        <f t="shared" si="10"/>
        <v>0</v>
      </c>
      <c r="BE64" s="44">
        <f t="shared" si="11"/>
        <v>0</v>
      </c>
      <c r="BF64" s="44">
        <f t="shared" si="12"/>
        <v>0</v>
      </c>
      <c r="BG64" s="44">
        <f t="shared" si="13"/>
        <v>0</v>
      </c>
      <c r="BH64" s="44">
        <f t="shared" si="14"/>
        <v>0</v>
      </c>
      <c r="BI64" s="44">
        <f t="shared" si="15"/>
        <v>0</v>
      </c>
      <c r="BJ64" s="44">
        <f t="shared" si="16"/>
        <v>0</v>
      </c>
      <c r="BK64" s="43"/>
      <c r="BL64" s="43"/>
      <c r="BM64" s="44">
        <f t="shared" si="29"/>
        <v>0</v>
      </c>
      <c r="BN64" s="44">
        <f t="shared" si="30"/>
        <v>0</v>
      </c>
      <c r="BO64" s="45">
        <f t="shared" si="31"/>
        <v>8</v>
      </c>
      <c r="BP64" s="118">
        <f t="shared" si="17"/>
        <v>8</v>
      </c>
      <c r="BQ64" s="47">
        <f t="shared" si="18"/>
        <v>0</v>
      </c>
      <c r="BR64" s="47">
        <f t="shared" si="19"/>
        <v>0</v>
      </c>
      <c r="BS64" s="48"/>
      <c r="BU64" s="49">
        <f t="shared" si="44"/>
        <v>0</v>
      </c>
      <c r="BV64" s="50">
        <f t="shared" si="44"/>
        <v>0</v>
      </c>
      <c r="BW64" s="50">
        <f t="shared" si="44"/>
        <v>0</v>
      </c>
      <c r="BX64" s="50">
        <f t="shared" si="44"/>
        <v>0</v>
      </c>
      <c r="BY64" s="50">
        <f t="shared" si="44"/>
        <v>0</v>
      </c>
      <c r="BZ64" s="50">
        <f t="shared" si="44"/>
        <v>0</v>
      </c>
      <c r="CA64" s="50">
        <f t="shared" si="44"/>
        <v>0</v>
      </c>
      <c r="CB64" s="50">
        <f t="shared" si="44"/>
        <v>0</v>
      </c>
      <c r="CC64" s="50">
        <f t="shared" si="44"/>
        <v>0</v>
      </c>
      <c r="CD64" s="50">
        <f t="shared" si="44"/>
        <v>0</v>
      </c>
      <c r="CE64" s="50">
        <f t="shared" si="44"/>
        <v>0</v>
      </c>
      <c r="CF64" s="50">
        <f t="shared" si="44"/>
        <v>0</v>
      </c>
      <c r="CG64" s="50">
        <f t="shared" si="44"/>
        <v>0</v>
      </c>
      <c r="CH64" s="50">
        <f t="shared" si="44"/>
        <v>0</v>
      </c>
      <c r="CI64" s="50">
        <f t="shared" si="44"/>
        <v>0</v>
      </c>
      <c r="CJ64" s="50">
        <f t="shared" si="44"/>
        <v>0</v>
      </c>
      <c r="CK64" s="50">
        <f t="shared" si="45"/>
        <v>0</v>
      </c>
      <c r="CL64" s="50">
        <f t="shared" si="45"/>
        <v>0</v>
      </c>
      <c r="CM64" s="50">
        <f t="shared" si="45"/>
        <v>0</v>
      </c>
      <c r="CN64" s="50">
        <f t="shared" si="45"/>
        <v>0</v>
      </c>
      <c r="CO64" s="50">
        <f t="shared" si="45"/>
        <v>0</v>
      </c>
      <c r="CP64" s="50">
        <f t="shared" si="45"/>
        <v>0</v>
      </c>
      <c r="CQ64" s="50">
        <f t="shared" si="45"/>
        <v>0</v>
      </c>
      <c r="CR64" s="50">
        <f t="shared" si="45"/>
        <v>0</v>
      </c>
      <c r="CS64" s="50">
        <f t="shared" si="45"/>
        <v>0</v>
      </c>
      <c r="CT64" s="50">
        <f t="shared" si="45"/>
        <v>0</v>
      </c>
      <c r="CU64" s="50">
        <f t="shared" si="45"/>
        <v>0</v>
      </c>
      <c r="CV64" s="50">
        <f t="shared" si="45"/>
        <v>0</v>
      </c>
      <c r="CW64" s="50">
        <f t="shared" si="45"/>
        <v>0</v>
      </c>
      <c r="CX64" s="50">
        <f t="shared" si="38"/>
        <v>0</v>
      </c>
      <c r="CY64" s="50">
        <f t="shared" si="38"/>
        <v>0</v>
      </c>
      <c r="CZ64" s="50">
        <f t="shared" si="38"/>
        <v>0</v>
      </c>
      <c r="DA64" s="50">
        <f t="shared" si="38"/>
        <v>0</v>
      </c>
      <c r="DB64" s="50">
        <f t="shared" si="38"/>
        <v>0</v>
      </c>
      <c r="DC64" s="50">
        <f t="shared" si="38"/>
        <v>0</v>
      </c>
      <c r="DD64" s="50">
        <f t="shared" si="38"/>
        <v>0</v>
      </c>
      <c r="DE64" s="50">
        <f t="shared" si="38"/>
        <v>0</v>
      </c>
      <c r="DF64" s="50">
        <f t="shared" si="38"/>
        <v>0</v>
      </c>
      <c r="DG64" s="50">
        <f t="shared" si="38"/>
        <v>0</v>
      </c>
      <c r="DH64" s="50">
        <f t="shared" si="38"/>
        <v>0</v>
      </c>
      <c r="DI64" s="51">
        <f t="shared" si="38"/>
        <v>0</v>
      </c>
      <c r="DK64" s="49">
        <f t="shared" si="46"/>
        <v>0</v>
      </c>
      <c r="DL64" s="50">
        <f t="shared" si="46"/>
        <v>0</v>
      </c>
      <c r="DM64" s="50">
        <f t="shared" si="46"/>
        <v>0</v>
      </c>
      <c r="DN64" s="50">
        <f t="shared" si="46"/>
        <v>0</v>
      </c>
      <c r="DO64" s="50">
        <f t="shared" si="46"/>
        <v>0</v>
      </c>
      <c r="DP64" s="50">
        <f t="shared" si="46"/>
        <v>0</v>
      </c>
      <c r="DQ64" s="50">
        <f t="shared" si="46"/>
        <v>0</v>
      </c>
      <c r="DR64" s="50">
        <f t="shared" si="46"/>
        <v>0</v>
      </c>
      <c r="DS64" s="50">
        <f t="shared" si="46"/>
        <v>0</v>
      </c>
      <c r="DT64" s="50">
        <f t="shared" si="46"/>
        <v>0</v>
      </c>
      <c r="DU64" s="50">
        <f t="shared" si="46"/>
        <v>0</v>
      </c>
      <c r="DV64" s="50">
        <f t="shared" si="46"/>
        <v>0</v>
      </c>
      <c r="DW64" s="50">
        <f t="shared" si="46"/>
        <v>0</v>
      </c>
      <c r="DX64" s="50">
        <f t="shared" si="46"/>
        <v>0</v>
      </c>
      <c r="DY64" s="50">
        <f t="shared" si="46"/>
        <v>0</v>
      </c>
      <c r="DZ64" s="50">
        <f t="shared" si="46"/>
        <v>0</v>
      </c>
      <c r="EA64" s="50">
        <f t="shared" si="47"/>
        <v>0</v>
      </c>
      <c r="EB64" s="50">
        <f t="shared" si="47"/>
        <v>0</v>
      </c>
      <c r="EC64" s="50">
        <f t="shared" si="47"/>
        <v>0</v>
      </c>
      <c r="ED64" s="50">
        <f t="shared" si="47"/>
        <v>0</v>
      </c>
      <c r="EE64" s="50">
        <f t="shared" si="47"/>
        <v>0</v>
      </c>
      <c r="EF64" s="50">
        <f t="shared" si="47"/>
        <v>0</v>
      </c>
      <c r="EG64" s="50">
        <f t="shared" si="47"/>
        <v>0</v>
      </c>
      <c r="EH64" s="50">
        <f t="shared" si="47"/>
        <v>0</v>
      </c>
      <c r="EI64" s="50">
        <f t="shared" si="47"/>
        <v>0</v>
      </c>
      <c r="EJ64" s="50">
        <f t="shared" si="47"/>
        <v>0</v>
      </c>
      <c r="EK64" s="50">
        <f t="shared" si="47"/>
        <v>0</v>
      </c>
      <c r="EL64" s="50">
        <f t="shared" si="47"/>
        <v>0</v>
      </c>
      <c r="EM64" s="50">
        <f t="shared" si="47"/>
        <v>0</v>
      </c>
      <c r="EN64" s="50">
        <f t="shared" si="39"/>
        <v>0</v>
      </c>
      <c r="EO64" s="50">
        <f t="shared" si="39"/>
        <v>0</v>
      </c>
      <c r="EP64" s="50">
        <f t="shared" si="39"/>
        <v>0</v>
      </c>
      <c r="EQ64" s="50">
        <f t="shared" si="39"/>
        <v>0</v>
      </c>
      <c r="ER64" s="50">
        <f t="shared" si="39"/>
        <v>0</v>
      </c>
      <c r="ES64" s="50">
        <f t="shared" si="39"/>
        <v>0</v>
      </c>
      <c r="ET64" s="50">
        <f t="shared" si="39"/>
        <v>0</v>
      </c>
      <c r="EU64" s="50">
        <f t="shared" si="39"/>
        <v>0</v>
      </c>
      <c r="EV64" s="50">
        <f t="shared" si="39"/>
        <v>0</v>
      </c>
      <c r="EW64" s="50">
        <f t="shared" si="39"/>
        <v>0</v>
      </c>
      <c r="EX64" s="50">
        <f t="shared" si="39"/>
        <v>0</v>
      </c>
      <c r="EY64" s="51">
        <f t="shared" si="39"/>
        <v>0</v>
      </c>
      <c r="FA64" s="52" t="str">
        <f t="shared" si="26"/>
        <v>Compliance</v>
      </c>
      <c r="FB64" s="52" t="str">
        <f t="shared" si="27"/>
        <v>Compliance</v>
      </c>
      <c r="FC64" s="52" t="str">
        <f t="shared" si="28"/>
        <v>Compliance</v>
      </c>
    </row>
    <row r="65" spans="2:159" ht="20.100000000000001" customHeight="1" thickBot="1" x14ac:dyDescent="0.3">
      <c r="B65" s="53">
        <v>52</v>
      </c>
      <c r="C65" s="125">
        <v>5529</v>
      </c>
      <c r="D65" s="109" t="s">
        <v>82</v>
      </c>
      <c r="E65" s="87" t="s">
        <v>135</v>
      </c>
      <c r="F65" s="41" t="str">
        <f>IFERROR(VLOOKUP(E65,'[1]Designation with Pershift Cost'!$B$3:$C$25,2,0),"")</f>
        <v/>
      </c>
      <c r="G65" s="42" t="s">
        <v>12</v>
      </c>
      <c r="H65" s="42" t="s">
        <v>12</v>
      </c>
      <c r="I65" s="42" t="s">
        <v>12</v>
      </c>
      <c r="J65" s="42" t="s">
        <v>12</v>
      </c>
      <c r="K65" s="42" t="s">
        <v>12</v>
      </c>
      <c r="L65" s="42"/>
      <c r="M65" s="42" t="s">
        <v>11</v>
      </c>
      <c r="N65" s="42" t="s">
        <v>11</v>
      </c>
      <c r="O65" s="42" t="s">
        <v>11</v>
      </c>
      <c r="P65" s="42" t="s">
        <v>11</v>
      </c>
      <c r="Q65" s="43" t="s">
        <v>11</v>
      </c>
      <c r="R65" s="43" t="s">
        <v>11</v>
      </c>
      <c r="S65" s="43"/>
      <c r="T65" s="43" t="s">
        <v>11</v>
      </c>
      <c r="U65" s="43" t="s">
        <v>11</v>
      </c>
      <c r="V65" s="43" t="s">
        <v>10</v>
      </c>
      <c r="W65" s="43" t="s">
        <v>10</v>
      </c>
      <c r="X65" s="43" t="s">
        <v>10</v>
      </c>
      <c r="Y65" s="43" t="s">
        <v>10</v>
      </c>
      <c r="Z65" s="90" t="s">
        <v>10</v>
      </c>
      <c r="AA65" s="43"/>
      <c r="AB65" s="43" t="s">
        <v>10</v>
      </c>
      <c r="AC65" s="43" t="s">
        <v>10</v>
      </c>
      <c r="AD65" s="43" t="s">
        <v>10</v>
      </c>
      <c r="AE65" s="43" t="s">
        <v>10</v>
      </c>
      <c r="AF65" s="43" t="s">
        <v>10</v>
      </c>
      <c r="AG65" s="43"/>
      <c r="AH65" s="43"/>
      <c r="AI65" s="43" t="s">
        <v>10</v>
      </c>
      <c r="AJ65" s="43" t="s">
        <v>10</v>
      </c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4">
        <f t="shared" si="3"/>
        <v>12</v>
      </c>
      <c r="AX65" s="44">
        <f t="shared" si="4"/>
        <v>8</v>
      </c>
      <c r="AY65" s="44">
        <f t="shared" si="5"/>
        <v>5</v>
      </c>
      <c r="AZ65" s="44">
        <f t="shared" si="6"/>
        <v>0</v>
      </c>
      <c r="BA65" s="44">
        <f t="shared" si="7"/>
        <v>0</v>
      </c>
      <c r="BB65" s="44">
        <f t="shared" si="8"/>
        <v>0</v>
      </c>
      <c r="BC65" s="44">
        <f t="shared" si="9"/>
        <v>0</v>
      </c>
      <c r="BD65" s="44">
        <f t="shared" si="10"/>
        <v>0</v>
      </c>
      <c r="BE65" s="44">
        <f t="shared" si="11"/>
        <v>0</v>
      </c>
      <c r="BF65" s="44">
        <f t="shared" si="12"/>
        <v>0</v>
      </c>
      <c r="BG65" s="44">
        <f t="shared" si="13"/>
        <v>0</v>
      </c>
      <c r="BH65" s="44">
        <f t="shared" si="14"/>
        <v>0</v>
      </c>
      <c r="BI65" s="44">
        <f t="shared" si="15"/>
        <v>0</v>
      </c>
      <c r="BJ65" s="44">
        <f t="shared" si="16"/>
        <v>0</v>
      </c>
      <c r="BK65" s="43"/>
      <c r="BL65" s="43"/>
      <c r="BM65" s="44">
        <f t="shared" si="29"/>
        <v>0</v>
      </c>
      <c r="BN65" s="44">
        <f t="shared" si="30"/>
        <v>0</v>
      </c>
      <c r="BO65" s="45">
        <f t="shared" si="31"/>
        <v>25</v>
      </c>
      <c r="BP65" s="118">
        <f t="shared" si="17"/>
        <v>25</v>
      </c>
      <c r="BQ65" s="47">
        <f t="shared" si="18"/>
        <v>0</v>
      </c>
      <c r="BR65" s="47">
        <f t="shared" si="19"/>
        <v>0</v>
      </c>
      <c r="BS65" s="48"/>
      <c r="BU65" s="49">
        <f t="shared" si="44"/>
        <v>0</v>
      </c>
      <c r="BV65" s="50">
        <f t="shared" si="44"/>
        <v>0</v>
      </c>
      <c r="BW65" s="50">
        <f t="shared" si="44"/>
        <v>0</v>
      </c>
      <c r="BX65" s="50">
        <f t="shared" si="44"/>
        <v>0</v>
      </c>
      <c r="BY65" s="50">
        <f t="shared" si="44"/>
        <v>0</v>
      </c>
      <c r="BZ65" s="50">
        <f t="shared" si="44"/>
        <v>0</v>
      </c>
      <c r="CA65" s="50">
        <f t="shared" si="44"/>
        <v>0</v>
      </c>
      <c r="CB65" s="50">
        <f t="shared" si="44"/>
        <v>0</v>
      </c>
      <c r="CC65" s="50">
        <f t="shared" si="44"/>
        <v>0</v>
      </c>
      <c r="CD65" s="50">
        <f t="shared" si="44"/>
        <v>0</v>
      </c>
      <c r="CE65" s="50">
        <f t="shared" si="44"/>
        <v>0</v>
      </c>
      <c r="CF65" s="50">
        <f t="shared" si="44"/>
        <v>0</v>
      </c>
      <c r="CG65" s="50">
        <f t="shared" si="44"/>
        <v>0</v>
      </c>
      <c r="CH65" s="50">
        <f t="shared" si="44"/>
        <v>1</v>
      </c>
      <c r="CI65" s="50">
        <f t="shared" si="44"/>
        <v>0</v>
      </c>
      <c r="CJ65" s="50">
        <f t="shared" si="44"/>
        <v>0</v>
      </c>
      <c r="CK65" s="50">
        <f t="shared" si="45"/>
        <v>0</v>
      </c>
      <c r="CL65" s="50">
        <f t="shared" si="45"/>
        <v>0</v>
      </c>
      <c r="CM65" s="50">
        <f t="shared" si="45"/>
        <v>0</v>
      </c>
      <c r="CN65" s="50">
        <f t="shared" si="45"/>
        <v>0</v>
      </c>
      <c r="CO65" s="50">
        <f t="shared" si="45"/>
        <v>0</v>
      </c>
      <c r="CP65" s="50">
        <f t="shared" si="45"/>
        <v>0</v>
      </c>
      <c r="CQ65" s="50">
        <f t="shared" si="45"/>
        <v>0</v>
      </c>
      <c r="CR65" s="50">
        <f t="shared" si="45"/>
        <v>0</v>
      </c>
      <c r="CS65" s="50">
        <f t="shared" si="45"/>
        <v>0</v>
      </c>
      <c r="CT65" s="50">
        <f t="shared" si="45"/>
        <v>0</v>
      </c>
      <c r="CU65" s="50">
        <f t="shared" si="45"/>
        <v>0</v>
      </c>
      <c r="CV65" s="50">
        <f t="shared" si="45"/>
        <v>0</v>
      </c>
      <c r="CW65" s="50">
        <f t="shared" si="45"/>
        <v>0</v>
      </c>
      <c r="CX65" s="50">
        <f t="shared" si="38"/>
        <v>0</v>
      </c>
      <c r="CY65" s="50">
        <f t="shared" si="38"/>
        <v>0</v>
      </c>
      <c r="CZ65" s="50">
        <f t="shared" si="38"/>
        <v>0</v>
      </c>
      <c r="DA65" s="50">
        <f t="shared" si="38"/>
        <v>0</v>
      </c>
      <c r="DB65" s="50">
        <f t="shared" si="38"/>
        <v>0</v>
      </c>
      <c r="DC65" s="50">
        <f t="shared" si="38"/>
        <v>0</v>
      </c>
      <c r="DD65" s="50">
        <f t="shared" si="38"/>
        <v>0</v>
      </c>
      <c r="DE65" s="50">
        <f t="shared" si="38"/>
        <v>0</v>
      </c>
      <c r="DF65" s="50">
        <f t="shared" si="38"/>
        <v>0</v>
      </c>
      <c r="DG65" s="50">
        <f t="shared" si="38"/>
        <v>0</v>
      </c>
      <c r="DH65" s="50">
        <f t="shared" si="38"/>
        <v>0</v>
      </c>
      <c r="DI65" s="51">
        <f t="shared" si="38"/>
        <v>0</v>
      </c>
      <c r="DK65" s="49">
        <f t="shared" si="46"/>
        <v>0</v>
      </c>
      <c r="DL65" s="50">
        <f t="shared" si="46"/>
        <v>0</v>
      </c>
      <c r="DM65" s="50">
        <f t="shared" si="46"/>
        <v>0</v>
      </c>
      <c r="DN65" s="50">
        <f t="shared" si="46"/>
        <v>0</v>
      </c>
      <c r="DO65" s="50">
        <f t="shared" si="46"/>
        <v>0</v>
      </c>
      <c r="DP65" s="50">
        <f t="shared" si="46"/>
        <v>0</v>
      </c>
      <c r="DQ65" s="50">
        <f t="shared" si="46"/>
        <v>0</v>
      </c>
      <c r="DR65" s="50">
        <f t="shared" si="46"/>
        <v>0</v>
      </c>
      <c r="DS65" s="50">
        <f t="shared" si="46"/>
        <v>0</v>
      </c>
      <c r="DT65" s="50">
        <f t="shared" si="46"/>
        <v>0</v>
      </c>
      <c r="DU65" s="50">
        <f t="shared" si="46"/>
        <v>0</v>
      </c>
      <c r="DV65" s="50">
        <f t="shared" si="46"/>
        <v>0</v>
      </c>
      <c r="DW65" s="50">
        <f t="shared" si="46"/>
        <v>0</v>
      </c>
      <c r="DX65" s="50">
        <f t="shared" si="46"/>
        <v>0</v>
      </c>
      <c r="DY65" s="50">
        <f t="shared" si="46"/>
        <v>0</v>
      </c>
      <c r="DZ65" s="50">
        <f t="shared" si="46"/>
        <v>0</v>
      </c>
      <c r="EA65" s="50">
        <f t="shared" si="47"/>
        <v>0</v>
      </c>
      <c r="EB65" s="50">
        <f t="shared" si="47"/>
        <v>0</v>
      </c>
      <c r="EC65" s="50">
        <f t="shared" si="47"/>
        <v>0</v>
      </c>
      <c r="ED65" s="50">
        <f t="shared" si="47"/>
        <v>0</v>
      </c>
      <c r="EE65" s="50">
        <f t="shared" si="47"/>
        <v>0</v>
      </c>
      <c r="EF65" s="50">
        <f t="shared" si="47"/>
        <v>0</v>
      </c>
      <c r="EG65" s="50">
        <f t="shared" si="47"/>
        <v>0</v>
      </c>
      <c r="EH65" s="50">
        <f t="shared" si="47"/>
        <v>0</v>
      </c>
      <c r="EI65" s="50">
        <f t="shared" si="47"/>
        <v>0</v>
      </c>
      <c r="EJ65" s="50">
        <f t="shared" si="47"/>
        <v>0</v>
      </c>
      <c r="EK65" s="50">
        <f t="shared" si="47"/>
        <v>0</v>
      </c>
      <c r="EL65" s="50">
        <f t="shared" si="47"/>
        <v>0</v>
      </c>
      <c r="EM65" s="50">
        <f t="shared" si="47"/>
        <v>0</v>
      </c>
      <c r="EN65" s="50">
        <f t="shared" si="39"/>
        <v>0</v>
      </c>
      <c r="EO65" s="50">
        <f t="shared" si="39"/>
        <v>0</v>
      </c>
      <c r="EP65" s="50">
        <f t="shared" si="39"/>
        <v>0</v>
      </c>
      <c r="EQ65" s="50">
        <f t="shared" si="39"/>
        <v>0</v>
      </c>
      <c r="ER65" s="50">
        <f t="shared" si="39"/>
        <v>0</v>
      </c>
      <c r="ES65" s="50">
        <f t="shared" si="39"/>
        <v>0</v>
      </c>
      <c r="ET65" s="50">
        <f t="shared" si="39"/>
        <v>0</v>
      </c>
      <c r="EU65" s="50">
        <f t="shared" si="39"/>
        <v>0</v>
      </c>
      <c r="EV65" s="50">
        <f t="shared" si="39"/>
        <v>0</v>
      </c>
      <c r="EW65" s="50">
        <f t="shared" si="39"/>
        <v>0</v>
      </c>
      <c r="EX65" s="50">
        <f t="shared" si="39"/>
        <v>0</v>
      </c>
      <c r="EY65" s="51">
        <f t="shared" si="39"/>
        <v>0</v>
      </c>
      <c r="FA65" s="52" t="str">
        <f t="shared" si="26"/>
        <v>Non Compliance</v>
      </c>
      <c r="FB65" s="52" t="str">
        <f t="shared" si="27"/>
        <v>Compliance</v>
      </c>
      <c r="FC65" s="52" t="str">
        <f t="shared" si="28"/>
        <v>Compliance</v>
      </c>
    </row>
    <row r="66" spans="2:159" ht="20.100000000000001" customHeight="1" thickBot="1" x14ac:dyDescent="0.3">
      <c r="B66" s="53">
        <v>53</v>
      </c>
      <c r="C66" s="125">
        <v>5559</v>
      </c>
      <c r="D66" s="109" t="s">
        <v>90</v>
      </c>
      <c r="E66" s="87" t="s">
        <v>135</v>
      </c>
      <c r="F66" s="41" t="str">
        <f>IFERROR(VLOOKUP(E66,'[1]Designation with Pershift Cost'!$B$3:$C$25,2,0),"")</f>
        <v/>
      </c>
      <c r="G66" s="42" t="s">
        <v>10</v>
      </c>
      <c r="H66" s="42" t="s">
        <v>10</v>
      </c>
      <c r="I66" s="42" t="s">
        <v>10</v>
      </c>
      <c r="J66" s="42" t="s">
        <v>10</v>
      </c>
      <c r="K66" s="42"/>
      <c r="L66" s="42" t="s">
        <v>10</v>
      </c>
      <c r="M66" s="42" t="s">
        <v>10</v>
      </c>
      <c r="N66" s="42" t="s">
        <v>10</v>
      </c>
      <c r="O66" s="42" t="s">
        <v>10</v>
      </c>
      <c r="P66" s="42" t="s">
        <v>10</v>
      </c>
      <c r="Q66" s="43" t="s">
        <v>10</v>
      </c>
      <c r="R66" s="43"/>
      <c r="S66" s="43" t="s">
        <v>10</v>
      </c>
      <c r="T66" s="43" t="s">
        <v>10</v>
      </c>
      <c r="U66" s="43" t="s">
        <v>10</v>
      </c>
      <c r="V66" s="43" t="s">
        <v>10</v>
      </c>
      <c r="W66" s="43" t="s">
        <v>10</v>
      </c>
      <c r="X66" s="43" t="s">
        <v>10</v>
      </c>
      <c r="Y66" s="43"/>
      <c r="Z66" s="90" t="s">
        <v>10</v>
      </c>
      <c r="AA66" s="90" t="s">
        <v>10</v>
      </c>
      <c r="AB66" s="43" t="s">
        <v>10</v>
      </c>
      <c r="AC66" s="43" t="s">
        <v>10</v>
      </c>
      <c r="AD66" s="43" t="s">
        <v>10</v>
      </c>
      <c r="AE66" s="43"/>
      <c r="AF66" s="43"/>
      <c r="AG66" s="43" t="s">
        <v>10</v>
      </c>
      <c r="AH66" s="43" t="s">
        <v>10</v>
      </c>
      <c r="AI66" s="43" t="s">
        <v>10</v>
      </c>
      <c r="AJ66" s="43" t="s">
        <v>10</v>
      </c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4">
        <f t="shared" si="3"/>
        <v>25</v>
      </c>
      <c r="AX66" s="44">
        <f t="shared" si="4"/>
        <v>0</v>
      </c>
      <c r="AY66" s="44">
        <f t="shared" si="5"/>
        <v>0</v>
      </c>
      <c r="AZ66" s="44">
        <f t="shared" si="6"/>
        <v>0</v>
      </c>
      <c r="BA66" s="44">
        <f t="shared" si="7"/>
        <v>0</v>
      </c>
      <c r="BB66" s="44">
        <f t="shared" si="8"/>
        <v>0</v>
      </c>
      <c r="BC66" s="44">
        <f t="shared" si="9"/>
        <v>0</v>
      </c>
      <c r="BD66" s="44">
        <f t="shared" si="10"/>
        <v>0</v>
      </c>
      <c r="BE66" s="44">
        <f t="shared" si="11"/>
        <v>0</v>
      </c>
      <c r="BF66" s="44">
        <f t="shared" si="12"/>
        <v>0</v>
      </c>
      <c r="BG66" s="44">
        <f t="shared" si="13"/>
        <v>0</v>
      </c>
      <c r="BH66" s="44">
        <f t="shared" si="14"/>
        <v>0</v>
      </c>
      <c r="BI66" s="44">
        <f t="shared" si="15"/>
        <v>0</v>
      </c>
      <c r="BJ66" s="44">
        <f t="shared" si="16"/>
        <v>0</v>
      </c>
      <c r="BK66" s="43"/>
      <c r="BL66" s="43"/>
      <c r="BM66" s="44">
        <f t="shared" si="29"/>
        <v>0</v>
      </c>
      <c r="BN66" s="44">
        <f t="shared" si="30"/>
        <v>0</v>
      </c>
      <c r="BO66" s="45">
        <f t="shared" si="31"/>
        <v>25</v>
      </c>
      <c r="BP66" s="118">
        <f t="shared" si="17"/>
        <v>25</v>
      </c>
      <c r="BQ66" s="47">
        <f t="shared" si="18"/>
        <v>0</v>
      </c>
      <c r="BR66" s="47">
        <f t="shared" si="19"/>
        <v>0</v>
      </c>
      <c r="BS66" s="48"/>
      <c r="BU66" s="49">
        <f t="shared" si="44"/>
        <v>0</v>
      </c>
      <c r="BV66" s="50">
        <f t="shared" si="44"/>
        <v>0</v>
      </c>
      <c r="BW66" s="50">
        <f t="shared" si="44"/>
        <v>0</v>
      </c>
      <c r="BX66" s="50">
        <f t="shared" si="44"/>
        <v>0</v>
      </c>
      <c r="BY66" s="50">
        <f t="shared" si="44"/>
        <v>0</v>
      </c>
      <c r="BZ66" s="50">
        <f t="shared" si="44"/>
        <v>0</v>
      </c>
      <c r="CA66" s="50">
        <f t="shared" si="44"/>
        <v>0</v>
      </c>
      <c r="CB66" s="50">
        <f t="shared" si="44"/>
        <v>0</v>
      </c>
      <c r="CC66" s="50">
        <f t="shared" si="44"/>
        <v>0</v>
      </c>
      <c r="CD66" s="50">
        <f t="shared" si="44"/>
        <v>0</v>
      </c>
      <c r="CE66" s="50">
        <f t="shared" si="44"/>
        <v>0</v>
      </c>
      <c r="CF66" s="50">
        <f t="shared" si="44"/>
        <v>0</v>
      </c>
      <c r="CG66" s="50">
        <f t="shared" si="44"/>
        <v>0</v>
      </c>
      <c r="CH66" s="50">
        <f t="shared" si="44"/>
        <v>0</v>
      </c>
      <c r="CI66" s="50">
        <f t="shared" si="44"/>
        <v>0</v>
      </c>
      <c r="CJ66" s="50">
        <f t="shared" si="44"/>
        <v>0</v>
      </c>
      <c r="CK66" s="50">
        <f t="shared" si="45"/>
        <v>0</v>
      </c>
      <c r="CL66" s="50">
        <f t="shared" si="45"/>
        <v>0</v>
      </c>
      <c r="CM66" s="50">
        <f t="shared" si="45"/>
        <v>0</v>
      </c>
      <c r="CN66" s="50">
        <f t="shared" si="45"/>
        <v>0</v>
      </c>
      <c r="CO66" s="50">
        <f t="shared" si="45"/>
        <v>0</v>
      </c>
      <c r="CP66" s="50">
        <f t="shared" si="45"/>
        <v>0</v>
      </c>
      <c r="CQ66" s="50">
        <f t="shared" si="45"/>
        <v>0</v>
      </c>
      <c r="CR66" s="50">
        <f t="shared" si="45"/>
        <v>0</v>
      </c>
      <c r="CS66" s="50">
        <f t="shared" si="45"/>
        <v>0</v>
      </c>
      <c r="CT66" s="50">
        <f t="shared" si="45"/>
        <v>0</v>
      </c>
      <c r="CU66" s="50">
        <f t="shared" si="45"/>
        <v>0</v>
      </c>
      <c r="CV66" s="50">
        <f t="shared" si="45"/>
        <v>0</v>
      </c>
      <c r="CW66" s="50">
        <f t="shared" si="45"/>
        <v>0</v>
      </c>
      <c r="CX66" s="50">
        <f t="shared" si="38"/>
        <v>0</v>
      </c>
      <c r="CY66" s="50">
        <f t="shared" si="38"/>
        <v>0</v>
      </c>
      <c r="CZ66" s="50">
        <f t="shared" si="38"/>
        <v>0</v>
      </c>
      <c r="DA66" s="50">
        <f t="shared" si="38"/>
        <v>0</v>
      </c>
      <c r="DB66" s="50">
        <f t="shared" si="38"/>
        <v>0</v>
      </c>
      <c r="DC66" s="50">
        <f t="shared" si="38"/>
        <v>0</v>
      </c>
      <c r="DD66" s="50">
        <f t="shared" si="38"/>
        <v>0</v>
      </c>
      <c r="DE66" s="50">
        <f t="shared" si="38"/>
        <v>0</v>
      </c>
      <c r="DF66" s="50">
        <f t="shared" si="38"/>
        <v>0</v>
      </c>
      <c r="DG66" s="50">
        <f t="shared" si="38"/>
        <v>0</v>
      </c>
      <c r="DH66" s="50">
        <f t="shared" si="38"/>
        <v>0</v>
      </c>
      <c r="DI66" s="51">
        <f t="shared" si="38"/>
        <v>0</v>
      </c>
      <c r="DK66" s="49">
        <f t="shared" si="46"/>
        <v>0</v>
      </c>
      <c r="DL66" s="50">
        <f t="shared" si="46"/>
        <v>0</v>
      </c>
      <c r="DM66" s="50">
        <f t="shared" si="46"/>
        <v>0</v>
      </c>
      <c r="DN66" s="50">
        <f t="shared" si="46"/>
        <v>0</v>
      </c>
      <c r="DO66" s="50">
        <f t="shared" si="46"/>
        <v>0</v>
      </c>
      <c r="DP66" s="50">
        <f t="shared" si="46"/>
        <v>0</v>
      </c>
      <c r="DQ66" s="50">
        <f t="shared" si="46"/>
        <v>0</v>
      </c>
      <c r="DR66" s="50">
        <f t="shared" si="46"/>
        <v>0</v>
      </c>
      <c r="DS66" s="50">
        <f t="shared" si="46"/>
        <v>0</v>
      </c>
      <c r="DT66" s="50">
        <f t="shared" si="46"/>
        <v>0</v>
      </c>
      <c r="DU66" s="50">
        <f t="shared" si="46"/>
        <v>0</v>
      </c>
      <c r="DV66" s="50">
        <f t="shared" si="46"/>
        <v>0</v>
      </c>
      <c r="DW66" s="50">
        <f t="shared" si="46"/>
        <v>0</v>
      </c>
      <c r="DX66" s="50">
        <f t="shared" si="46"/>
        <v>0</v>
      </c>
      <c r="DY66" s="50">
        <f t="shared" si="46"/>
        <v>0</v>
      </c>
      <c r="DZ66" s="50">
        <f t="shared" si="46"/>
        <v>0</v>
      </c>
      <c r="EA66" s="50">
        <f t="shared" si="47"/>
        <v>0</v>
      </c>
      <c r="EB66" s="50">
        <f t="shared" si="47"/>
        <v>0</v>
      </c>
      <c r="EC66" s="50">
        <f t="shared" si="47"/>
        <v>0</v>
      </c>
      <c r="ED66" s="50">
        <f t="shared" si="47"/>
        <v>0</v>
      </c>
      <c r="EE66" s="50">
        <f t="shared" si="47"/>
        <v>0</v>
      </c>
      <c r="EF66" s="50">
        <f t="shared" si="47"/>
        <v>0</v>
      </c>
      <c r="EG66" s="50">
        <f t="shared" si="47"/>
        <v>0</v>
      </c>
      <c r="EH66" s="50">
        <f t="shared" si="47"/>
        <v>0</v>
      </c>
      <c r="EI66" s="50">
        <f t="shared" si="47"/>
        <v>0</v>
      </c>
      <c r="EJ66" s="50">
        <f t="shared" si="47"/>
        <v>0</v>
      </c>
      <c r="EK66" s="50">
        <f t="shared" si="47"/>
        <v>0</v>
      </c>
      <c r="EL66" s="50">
        <f t="shared" si="47"/>
        <v>0</v>
      </c>
      <c r="EM66" s="50">
        <f t="shared" si="47"/>
        <v>0</v>
      </c>
      <c r="EN66" s="50">
        <f t="shared" si="39"/>
        <v>0</v>
      </c>
      <c r="EO66" s="50">
        <f t="shared" si="39"/>
        <v>0</v>
      </c>
      <c r="EP66" s="50">
        <f t="shared" si="39"/>
        <v>0</v>
      </c>
      <c r="EQ66" s="50">
        <f t="shared" si="39"/>
        <v>0</v>
      </c>
      <c r="ER66" s="50">
        <f t="shared" si="39"/>
        <v>0</v>
      </c>
      <c r="ES66" s="50">
        <f t="shared" si="39"/>
        <v>0</v>
      </c>
      <c r="ET66" s="50">
        <f t="shared" si="39"/>
        <v>0</v>
      </c>
      <c r="EU66" s="50">
        <f t="shared" si="39"/>
        <v>0</v>
      </c>
      <c r="EV66" s="50">
        <f t="shared" si="39"/>
        <v>0</v>
      </c>
      <c r="EW66" s="50">
        <f t="shared" si="39"/>
        <v>0</v>
      </c>
      <c r="EX66" s="50">
        <f t="shared" si="39"/>
        <v>0</v>
      </c>
      <c r="EY66" s="51">
        <f t="shared" si="39"/>
        <v>0</v>
      </c>
      <c r="FA66" s="52" t="str">
        <f t="shared" si="26"/>
        <v>Compliance</v>
      </c>
      <c r="FB66" s="52" t="str">
        <f t="shared" si="27"/>
        <v>Compliance</v>
      </c>
      <c r="FC66" s="52" t="str">
        <f t="shared" si="28"/>
        <v>Compliance</v>
      </c>
    </row>
    <row r="67" spans="2:159" ht="20.100000000000001" customHeight="1" thickBot="1" x14ac:dyDescent="0.3">
      <c r="B67" s="53">
        <v>54</v>
      </c>
      <c r="C67" s="125">
        <v>5560</v>
      </c>
      <c r="D67" s="109" t="s">
        <v>91</v>
      </c>
      <c r="E67" s="87" t="s">
        <v>135</v>
      </c>
      <c r="F67" s="41" t="str">
        <f>IFERROR(VLOOKUP(E67,'[1]Designation with Pershift Cost'!$B$3:$C$25,2,0),"")</f>
        <v/>
      </c>
      <c r="G67" s="42"/>
      <c r="H67" s="42" t="s">
        <v>11</v>
      </c>
      <c r="I67" s="42" t="s">
        <v>11</v>
      </c>
      <c r="J67" s="42" t="s">
        <v>11</v>
      </c>
      <c r="K67" s="42"/>
      <c r="L67" s="42" t="s">
        <v>11</v>
      </c>
      <c r="M67" s="42" t="s">
        <v>11</v>
      </c>
      <c r="N67" s="42" t="s">
        <v>11</v>
      </c>
      <c r="O67" s="42" t="s">
        <v>11</v>
      </c>
      <c r="P67" s="42" t="s">
        <v>11</v>
      </c>
      <c r="Q67" s="43"/>
      <c r="R67" s="43"/>
      <c r="S67" s="43" t="s">
        <v>11</v>
      </c>
      <c r="T67" s="43" t="s">
        <v>11</v>
      </c>
      <c r="U67" s="43"/>
      <c r="V67" s="43" t="s">
        <v>11</v>
      </c>
      <c r="W67" s="43" t="s">
        <v>11</v>
      </c>
      <c r="X67" s="43" t="s">
        <v>11</v>
      </c>
      <c r="Y67" s="43"/>
      <c r="Z67" s="43" t="s">
        <v>11</v>
      </c>
      <c r="AA67" s="43" t="s">
        <v>11</v>
      </c>
      <c r="AB67" s="43" t="s">
        <v>11</v>
      </c>
      <c r="AC67" s="43" t="s">
        <v>11</v>
      </c>
      <c r="AD67" s="43" t="s">
        <v>11</v>
      </c>
      <c r="AE67" s="43" t="s">
        <v>11</v>
      </c>
      <c r="AF67" s="43"/>
      <c r="AG67" s="43" t="s">
        <v>11</v>
      </c>
      <c r="AH67" s="43" t="s">
        <v>11</v>
      </c>
      <c r="AI67" s="43" t="s">
        <v>11</v>
      </c>
      <c r="AJ67" s="43" t="s">
        <v>11</v>
      </c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4">
        <f t="shared" si="3"/>
        <v>0</v>
      </c>
      <c r="AX67" s="44">
        <f t="shared" si="4"/>
        <v>23</v>
      </c>
      <c r="AY67" s="44">
        <f t="shared" si="5"/>
        <v>0</v>
      </c>
      <c r="AZ67" s="44">
        <f t="shared" si="6"/>
        <v>0</v>
      </c>
      <c r="BA67" s="44">
        <f t="shared" si="7"/>
        <v>0</v>
      </c>
      <c r="BB67" s="44">
        <f t="shared" si="8"/>
        <v>0</v>
      </c>
      <c r="BC67" s="44">
        <f t="shared" si="9"/>
        <v>0</v>
      </c>
      <c r="BD67" s="44">
        <f t="shared" si="10"/>
        <v>0</v>
      </c>
      <c r="BE67" s="44">
        <f t="shared" si="11"/>
        <v>0</v>
      </c>
      <c r="BF67" s="44">
        <f t="shared" si="12"/>
        <v>0</v>
      </c>
      <c r="BG67" s="44">
        <f t="shared" si="13"/>
        <v>0</v>
      </c>
      <c r="BH67" s="44">
        <f t="shared" si="14"/>
        <v>0</v>
      </c>
      <c r="BI67" s="44">
        <f t="shared" si="15"/>
        <v>0</v>
      </c>
      <c r="BJ67" s="44">
        <f t="shared" si="16"/>
        <v>0</v>
      </c>
      <c r="BK67" s="43"/>
      <c r="BL67" s="43"/>
      <c r="BM67" s="44">
        <f t="shared" si="29"/>
        <v>0</v>
      </c>
      <c r="BN67" s="44">
        <f t="shared" si="30"/>
        <v>0</v>
      </c>
      <c r="BO67" s="45">
        <f t="shared" si="31"/>
        <v>23</v>
      </c>
      <c r="BP67" s="118">
        <f t="shared" si="17"/>
        <v>23</v>
      </c>
      <c r="BQ67" s="47">
        <f t="shared" si="18"/>
        <v>0</v>
      </c>
      <c r="BR67" s="47">
        <f t="shared" si="19"/>
        <v>0</v>
      </c>
      <c r="BS67" s="48"/>
      <c r="BU67" s="49">
        <f t="shared" si="44"/>
        <v>0</v>
      </c>
      <c r="BV67" s="50">
        <f t="shared" si="44"/>
        <v>0</v>
      </c>
      <c r="BW67" s="50">
        <f t="shared" si="44"/>
        <v>0</v>
      </c>
      <c r="BX67" s="50">
        <f t="shared" si="44"/>
        <v>0</v>
      </c>
      <c r="BY67" s="50">
        <f t="shared" si="44"/>
        <v>0</v>
      </c>
      <c r="BZ67" s="50">
        <f t="shared" si="44"/>
        <v>0</v>
      </c>
      <c r="CA67" s="50">
        <f t="shared" si="44"/>
        <v>0</v>
      </c>
      <c r="CB67" s="50">
        <f t="shared" si="44"/>
        <v>0</v>
      </c>
      <c r="CC67" s="50">
        <f t="shared" si="44"/>
        <v>0</v>
      </c>
      <c r="CD67" s="50">
        <f t="shared" si="44"/>
        <v>0</v>
      </c>
      <c r="CE67" s="50">
        <f t="shared" si="44"/>
        <v>0</v>
      </c>
      <c r="CF67" s="50">
        <f t="shared" si="44"/>
        <v>0</v>
      </c>
      <c r="CG67" s="50">
        <f t="shared" si="44"/>
        <v>0</v>
      </c>
      <c r="CH67" s="50">
        <f t="shared" si="44"/>
        <v>0</v>
      </c>
      <c r="CI67" s="50">
        <f t="shared" si="44"/>
        <v>0</v>
      </c>
      <c r="CJ67" s="50">
        <f t="shared" si="44"/>
        <v>0</v>
      </c>
      <c r="CK67" s="50">
        <f t="shared" si="45"/>
        <v>0</v>
      </c>
      <c r="CL67" s="50">
        <f t="shared" si="45"/>
        <v>0</v>
      </c>
      <c r="CM67" s="50">
        <f t="shared" si="45"/>
        <v>0</v>
      </c>
      <c r="CN67" s="50">
        <f t="shared" si="45"/>
        <v>0</v>
      </c>
      <c r="CO67" s="50">
        <f t="shared" si="45"/>
        <v>0</v>
      </c>
      <c r="CP67" s="50">
        <f t="shared" si="45"/>
        <v>0</v>
      </c>
      <c r="CQ67" s="50">
        <f t="shared" si="45"/>
        <v>0</v>
      </c>
      <c r="CR67" s="50">
        <f t="shared" si="45"/>
        <v>0</v>
      </c>
      <c r="CS67" s="50">
        <f t="shared" si="45"/>
        <v>0</v>
      </c>
      <c r="CT67" s="50">
        <f t="shared" si="45"/>
        <v>0</v>
      </c>
      <c r="CU67" s="50">
        <f t="shared" si="45"/>
        <v>0</v>
      </c>
      <c r="CV67" s="50">
        <f t="shared" si="45"/>
        <v>0</v>
      </c>
      <c r="CW67" s="50">
        <f t="shared" si="45"/>
        <v>0</v>
      </c>
      <c r="CX67" s="50">
        <f t="shared" si="38"/>
        <v>0</v>
      </c>
      <c r="CY67" s="50">
        <f t="shared" si="38"/>
        <v>0</v>
      </c>
      <c r="CZ67" s="50">
        <f t="shared" si="38"/>
        <v>0</v>
      </c>
      <c r="DA67" s="50">
        <f t="shared" si="38"/>
        <v>0</v>
      </c>
      <c r="DB67" s="50">
        <f t="shared" si="38"/>
        <v>0</v>
      </c>
      <c r="DC67" s="50">
        <f t="shared" si="38"/>
        <v>0</v>
      </c>
      <c r="DD67" s="50">
        <f t="shared" si="38"/>
        <v>0</v>
      </c>
      <c r="DE67" s="50">
        <f t="shared" si="38"/>
        <v>0</v>
      </c>
      <c r="DF67" s="50">
        <f t="shared" si="38"/>
        <v>0</v>
      </c>
      <c r="DG67" s="50">
        <f t="shared" si="38"/>
        <v>0</v>
      </c>
      <c r="DH67" s="50">
        <f t="shared" si="38"/>
        <v>0</v>
      </c>
      <c r="DI67" s="51">
        <f t="shared" si="38"/>
        <v>0</v>
      </c>
      <c r="DK67" s="49">
        <f t="shared" si="46"/>
        <v>0</v>
      </c>
      <c r="DL67" s="50">
        <f t="shared" si="46"/>
        <v>0</v>
      </c>
      <c r="DM67" s="50">
        <f t="shared" si="46"/>
        <v>0</v>
      </c>
      <c r="DN67" s="50">
        <f t="shared" si="46"/>
        <v>0</v>
      </c>
      <c r="DO67" s="50">
        <f t="shared" si="46"/>
        <v>0</v>
      </c>
      <c r="DP67" s="50">
        <f t="shared" si="46"/>
        <v>0</v>
      </c>
      <c r="DQ67" s="50">
        <f t="shared" si="46"/>
        <v>0</v>
      </c>
      <c r="DR67" s="50">
        <f t="shared" si="46"/>
        <v>0</v>
      </c>
      <c r="DS67" s="50">
        <f t="shared" si="46"/>
        <v>0</v>
      </c>
      <c r="DT67" s="50">
        <f t="shared" si="46"/>
        <v>0</v>
      </c>
      <c r="DU67" s="50">
        <f t="shared" si="46"/>
        <v>0</v>
      </c>
      <c r="DV67" s="50">
        <f t="shared" si="46"/>
        <v>0</v>
      </c>
      <c r="DW67" s="50">
        <f t="shared" si="46"/>
        <v>0</v>
      </c>
      <c r="DX67" s="50">
        <f t="shared" si="46"/>
        <v>0</v>
      </c>
      <c r="DY67" s="50">
        <f t="shared" si="46"/>
        <v>0</v>
      </c>
      <c r="DZ67" s="50">
        <f t="shared" si="46"/>
        <v>0</v>
      </c>
      <c r="EA67" s="50">
        <f t="shared" si="47"/>
        <v>0</v>
      </c>
      <c r="EB67" s="50">
        <f t="shared" si="47"/>
        <v>0</v>
      </c>
      <c r="EC67" s="50">
        <f t="shared" si="47"/>
        <v>0</v>
      </c>
      <c r="ED67" s="50">
        <f t="shared" si="47"/>
        <v>0</v>
      </c>
      <c r="EE67" s="50">
        <f t="shared" si="47"/>
        <v>0</v>
      </c>
      <c r="EF67" s="50">
        <f t="shared" si="47"/>
        <v>0</v>
      </c>
      <c r="EG67" s="50">
        <f t="shared" si="47"/>
        <v>0</v>
      </c>
      <c r="EH67" s="50">
        <f t="shared" si="47"/>
        <v>0</v>
      </c>
      <c r="EI67" s="50">
        <f t="shared" si="47"/>
        <v>0</v>
      </c>
      <c r="EJ67" s="50">
        <f t="shared" si="47"/>
        <v>0</v>
      </c>
      <c r="EK67" s="50">
        <f t="shared" si="47"/>
        <v>0</v>
      </c>
      <c r="EL67" s="50">
        <f t="shared" si="47"/>
        <v>0</v>
      </c>
      <c r="EM67" s="50">
        <f t="shared" si="47"/>
        <v>0</v>
      </c>
      <c r="EN67" s="50">
        <f t="shared" si="39"/>
        <v>0</v>
      </c>
      <c r="EO67" s="50">
        <f t="shared" si="39"/>
        <v>0</v>
      </c>
      <c r="EP67" s="50">
        <f t="shared" si="39"/>
        <v>0</v>
      </c>
      <c r="EQ67" s="50">
        <f t="shared" si="39"/>
        <v>0</v>
      </c>
      <c r="ER67" s="50">
        <f t="shared" si="39"/>
        <v>0</v>
      </c>
      <c r="ES67" s="50">
        <f t="shared" si="39"/>
        <v>0</v>
      </c>
      <c r="ET67" s="50">
        <f t="shared" si="39"/>
        <v>0</v>
      </c>
      <c r="EU67" s="50">
        <f t="shared" si="39"/>
        <v>0</v>
      </c>
      <c r="EV67" s="50">
        <f t="shared" si="39"/>
        <v>0</v>
      </c>
      <c r="EW67" s="50">
        <f t="shared" si="39"/>
        <v>0</v>
      </c>
      <c r="EX67" s="50">
        <f t="shared" si="39"/>
        <v>0</v>
      </c>
      <c r="EY67" s="51">
        <f t="shared" si="39"/>
        <v>0</v>
      </c>
      <c r="FA67" s="52" t="str">
        <f t="shared" si="26"/>
        <v>Compliance</v>
      </c>
      <c r="FB67" s="52" t="str">
        <f t="shared" si="27"/>
        <v>Compliance</v>
      </c>
      <c r="FC67" s="52" t="str">
        <f t="shared" si="28"/>
        <v>Compliance</v>
      </c>
    </row>
    <row r="68" spans="2:159" ht="20.100000000000001" customHeight="1" thickBot="1" x14ac:dyDescent="0.3">
      <c r="B68" s="53">
        <v>55</v>
      </c>
      <c r="C68" s="125">
        <v>5570</v>
      </c>
      <c r="D68" s="109" t="s">
        <v>82</v>
      </c>
      <c r="E68" s="87" t="s">
        <v>135</v>
      </c>
      <c r="F68" s="41" t="str">
        <f>IFERROR(VLOOKUP(E68,'[1]Designation with Pershift Cost'!$B$3:$C$25,2,0),"")</f>
        <v/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 t="s">
        <v>10</v>
      </c>
      <c r="AE68" s="43" t="s">
        <v>10</v>
      </c>
      <c r="AF68" s="43" t="s">
        <v>11</v>
      </c>
      <c r="AG68" s="43" t="s">
        <v>11</v>
      </c>
      <c r="AH68" s="43"/>
      <c r="AI68" s="43" t="s">
        <v>11</v>
      </c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4">
        <f t="shared" si="3"/>
        <v>2</v>
      </c>
      <c r="AX68" s="44">
        <f t="shared" si="4"/>
        <v>3</v>
      </c>
      <c r="AY68" s="44">
        <f t="shared" si="5"/>
        <v>0</v>
      </c>
      <c r="AZ68" s="44">
        <f t="shared" si="6"/>
        <v>0</v>
      </c>
      <c r="BA68" s="44">
        <f t="shared" si="7"/>
        <v>0</v>
      </c>
      <c r="BB68" s="44">
        <f t="shared" si="8"/>
        <v>0</v>
      </c>
      <c r="BC68" s="44">
        <f t="shared" si="9"/>
        <v>0</v>
      </c>
      <c r="BD68" s="44">
        <f t="shared" si="10"/>
        <v>0</v>
      </c>
      <c r="BE68" s="44">
        <f t="shared" si="11"/>
        <v>0</v>
      </c>
      <c r="BF68" s="44">
        <f t="shared" si="12"/>
        <v>0</v>
      </c>
      <c r="BG68" s="44">
        <f t="shared" si="13"/>
        <v>0</v>
      </c>
      <c r="BH68" s="44">
        <f t="shared" si="14"/>
        <v>0</v>
      </c>
      <c r="BI68" s="44">
        <f t="shared" si="15"/>
        <v>0</v>
      </c>
      <c r="BJ68" s="44">
        <f t="shared" si="16"/>
        <v>0</v>
      </c>
      <c r="BK68" s="43"/>
      <c r="BL68" s="43"/>
      <c r="BM68" s="44">
        <f t="shared" si="29"/>
        <v>0</v>
      </c>
      <c r="BN68" s="44">
        <f t="shared" si="30"/>
        <v>0</v>
      </c>
      <c r="BO68" s="45">
        <f t="shared" si="31"/>
        <v>5</v>
      </c>
      <c r="BP68" s="118">
        <f t="shared" si="17"/>
        <v>5</v>
      </c>
      <c r="BQ68" s="47">
        <f t="shared" si="18"/>
        <v>0</v>
      </c>
      <c r="BR68" s="47">
        <f t="shared" si="19"/>
        <v>0</v>
      </c>
      <c r="BS68" s="48"/>
      <c r="BU68" s="49">
        <f t="shared" si="44"/>
        <v>0</v>
      </c>
      <c r="BV68" s="50">
        <f t="shared" si="44"/>
        <v>0</v>
      </c>
      <c r="BW68" s="50">
        <f t="shared" si="44"/>
        <v>0</v>
      </c>
      <c r="BX68" s="50">
        <f t="shared" si="44"/>
        <v>0</v>
      </c>
      <c r="BY68" s="50">
        <f t="shared" si="44"/>
        <v>0</v>
      </c>
      <c r="BZ68" s="50">
        <f t="shared" si="44"/>
        <v>0</v>
      </c>
      <c r="CA68" s="50">
        <f t="shared" si="44"/>
        <v>0</v>
      </c>
      <c r="CB68" s="50">
        <f t="shared" si="44"/>
        <v>0</v>
      </c>
      <c r="CC68" s="50">
        <f t="shared" si="44"/>
        <v>0</v>
      </c>
      <c r="CD68" s="50">
        <f t="shared" si="44"/>
        <v>0</v>
      </c>
      <c r="CE68" s="50">
        <f t="shared" si="44"/>
        <v>0</v>
      </c>
      <c r="CF68" s="50">
        <f t="shared" si="44"/>
        <v>0</v>
      </c>
      <c r="CG68" s="50">
        <f t="shared" si="44"/>
        <v>0</v>
      </c>
      <c r="CH68" s="50">
        <f t="shared" si="44"/>
        <v>0</v>
      </c>
      <c r="CI68" s="50">
        <f t="shared" si="44"/>
        <v>0</v>
      </c>
      <c r="CJ68" s="50">
        <f t="shared" si="44"/>
        <v>0</v>
      </c>
      <c r="CK68" s="50">
        <f t="shared" si="45"/>
        <v>0</v>
      </c>
      <c r="CL68" s="50">
        <f t="shared" si="45"/>
        <v>0</v>
      </c>
      <c r="CM68" s="50">
        <f t="shared" si="45"/>
        <v>0</v>
      </c>
      <c r="CN68" s="50">
        <f t="shared" si="45"/>
        <v>0</v>
      </c>
      <c r="CO68" s="50">
        <f t="shared" si="45"/>
        <v>0</v>
      </c>
      <c r="CP68" s="50">
        <f t="shared" si="45"/>
        <v>0</v>
      </c>
      <c r="CQ68" s="50">
        <f t="shared" si="45"/>
        <v>0</v>
      </c>
      <c r="CR68" s="50">
        <f t="shared" si="45"/>
        <v>0</v>
      </c>
      <c r="CS68" s="50">
        <f t="shared" si="45"/>
        <v>0</v>
      </c>
      <c r="CT68" s="50">
        <f t="shared" si="45"/>
        <v>0</v>
      </c>
      <c r="CU68" s="50">
        <f t="shared" si="45"/>
        <v>0</v>
      </c>
      <c r="CV68" s="50">
        <f t="shared" si="45"/>
        <v>0</v>
      </c>
      <c r="CW68" s="50">
        <f t="shared" si="45"/>
        <v>0</v>
      </c>
      <c r="CX68" s="50">
        <f t="shared" si="38"/>
        <v>0</v>
      </c>
      <c r="CY68" s="50">
        <f t="shared" si="38"/>
        <v>0</v>
      </c>
      <c r="CZ68" s="50">
        <f t="shared" si="38"/>
        <v>0</v>
      </c>
      <c r="DA68" s="50">
        <f t="shared" si="38"/>
        <v>0</v>
      </c>
      <c r="DB68" s="50">
        <f t="shared" si="38"/>
        <v>0</v>
      </c>
      <c r="DC68" s="50">
        <f t="shared" si="38"/>
        <v>0</v>
      </c>
      <c r="DD68" s="50">
        <f t="shared" si="38"/>
        <v>0</v>
      </c>
      <c r="DE68" s="50">
        <f t="shared" si="38"/>
        <v>0</v>
      </c>
      <c r="DF68" s="50">
        <f t="shared" si="38"/>
        <v>0</v>
      </c>
      <c r="DG68" s="50">
        <f t="shared" si="38"/>
        <v>0</v>
      </c>
      <c r="DH68" s="50">
        <f t="shared" si="38"/>
        <v>0</v>
      </c>
      <c r="DI68" s="51">
        <f t="shared" si="38"/>
        <v>0</v>
      </c>
      <c r="DK68" s="49">
        <f t="shared" si="46"/>
        <v>0</v>
      </c>
      <c r="DL68" s="50">
        <f t="shared" si="46"/>
        <v>0</v>
      </c>
      <c r="DM68" s="50">
        <f t="shared" si="46"/>
        <v>0</v>
      </c>
      <c r="DN68" s="50">
        <f t="shared" si="46"/>
        <v>0</v>
      </c>
      <c r="DO68" s="50">
        <f t="shared" si="46"/>
        <v>0</v>
      </c>
      <c r="DP68" s="50">
        <f t="shared" si="46"/>
        <v>0</v>
      </c>
      <c r="DQ68" s="50">
        <f t="shared" si="46"/>
        <v>0</v>
      </c>
      <c r="DR68" s="50">
        <f t="shared" si="46"/>
        <v>0</v>
      </c>
      <c r="DS68" s="50">
        <f t="shared" si="46"/>
        <v>0</v>
      </c>
      <c r="DT68" s="50">
        <f t="shared" si="46"/>
        <v>0</v>
      </c>
      <c r="DU68" s="50">
        <f t="shared" si="46"/>
        <v>0</v>
      </c>
      <c r="DV68" s="50">
        <f t="shared" si="46"/>
        <v>0</v>
      </c>
      <c r="DW68" s="50">
        <f t="shared" si="46"/>
        <v>0</v>
      </c>
      <c r="DX68" s="50">
        <f t="shared" si="46"/>
        <v>0</v>
      </c>
      <c r="DY68" s="50">
        <f t="shared" si="46"/>
        <v>0</v>
      </c>
      <c r="DZ68" s="50">
        <f t="shared" si="46"/>
        <v>0</v>
      </c>
      <c r="EA68" s="50">
        <f t="shared" si="47"/>
        <v>0</v>
      </c>
      <c r="EB68" s="50">
        <f t="shared" si="47"/>
        <v>0</v>
      </c>
      <c r="EC68" s="50">
        <f t="shared" si="47"/>
        <v>0</v>
      </c>
      <c r="ED68" s="50">
        <f t="shared" si="47"/>
        <v>0</v>
      </c>
      <c r="EE68" s="50">
        <f t="shared" si="47"/>
        <v>0</v>
      </c>
      <c r="EF68" s="50">
        <f t="shared" si="47"/>
        <v>0</v>
      </c>
      <c r="EG68" s="50">
        <f t="shared" si="47"/>
        <v>0</v>
      </c>
      <c r="EH68" s="50">
        <f t="shared" si="47"/>
        <v>0</v>
      </c>
      <c r="EI68" s="50">
        <f t="shared" si="47"/>
        <v>0</v>
      </c>
      <c r="EJ68" s="50">
        <f t="shared" si="47"/>
        <v>0</v>
      </c>
      <c r="EK68" s="50">
        <f t="shared" si="47"/>
        <v>0</v>
      </c>
      <c r="EL68" s="50">
        <f t="shared" si="47"/>
        <v>0</v>
      </c>
      <c r="EM68" s="50">
        <f t="shared" si="47"/>
        <v>0</v>
      </c>
      <c r="EN68" s="50">
        <f t="shared" si="39"/>
        <v>0</v>
      </c>
      <c r="EO68" s="50">
        <f t="shared" si="39"/>
        <v>0</v>
      </c>
      <c r="EP68" s="50">
        <f t="shared" si="39"/>
        <v>0</v>
      </c>
      <c r="EQ68" s="50">
        <f t="shared" si="39"/>
        <v>0</v>
      </c>
      <c r="ER68" s="50">
        <f t="shared" si="39"/>
        <v>0</v>
      </c>
      <c r="ES68" s="50">
        <f t="shared" si="39"/>
        <v>0</v>
      </c>
      <c r="ET68" s="50">
        <f t="shared" si="39"/>
        <v>0</v>
      </c>
      <c r="EU68" s="50">
        <f t="shared" si="39"/>
        <v>0</v>
      </c>
      <c r="EV68" s="50">
        <f t="shared" si="39"/>
        <v>0</v>
      </c>
      <c r="EW68" s="50">
        <f t="shared" si="39"/>
        <v>0</v>
      </c>
      <c r="EX68" s="50">
        <f t="shared" si="39"/>
        <v>0</v>
      </c>
      <c r="EY68" s="51">
        <f t="shared" si="39"/>
        <v>0</v>
      </c>
      <c r="FA68" s="52" t="str">
        <f t="shared" si="26"/>
        <v>Compliance</v>
      </c>
      <c r="FB68" s="52" t="str">
        <f t="shared" si="27"/>
        <v>Compliance</v>
      </c>
      <c r="FC68" s="52" t="str">
        <f t="shared" si="28"/>
        <v>Compliance</v>
      </c>
    </row>
    <row r="69" spans="2:159" ht="20.100000000000001" customHeight="1" thickBot="1" x14ac:dyDescent="0.3">
      <c r="B69" s="53">
        <v>56</v>
      </c>
      <c r="C69" s="125">
        <v>5574</v>
      </c>
      <c r="D69" s="109" t="s">
        <v>92</v>
      </c>
      <c r="E69" s="87" t="s">
        <v>135</v>
      </c>
      <c r="F69" s="41" t="str">
        <f>IFERROR(VLOOKUP(E69,'[1]Designation with Pershift Cost'!$B$3:$C$25,2,0),"")</f>
        <v/>
      </c>
      <c r="G69" s="42"/>
      <c r="H69" s="42" t="s">
        <v>12</v>
      </c>
      <c r="I69" s="42"/>
      <c r="J69" s="42" t="s">
        <v>12</v>
      </c>
      <c r="K69" s="42" t="s">
        <v>12</v>
      </c>
      <c r="L69" s="42"/>
      <c r="M69" s="42" t="s">
        <v>11</v>
      </c>
      <c r="N69" s="42" t="s">
        <v>11</v>
      </c>
      <c r="O69" s="42" t="s">
        <v>11</v>
      </c>
      <c r="P69" s="42"/>
      <c r="Q69" s="43" t="s">
        <v>11</v>
      </c>
      <c r="R69" s="43" t="s">
        <v>11</v>
      </c>
      <c r="S69" s="43"/>
      <c r="T69" s="43" t="s">
        <v>11</v>
      </c>
      <c r="U69" s="43" t="s">
        <v>11</v>
      </c>
      <c r="V69" s="43" t="s">
        <v>11</v>
      </c>
      <c r="W69" s="43"/>
      <c r="X69" s="43" t="s">
        <v>11</v>
      </c>
      <c r="Y69" s="43" t="s">
        <v>11</v>
      </c>
      <c r="Z69" s="43" t="s">
        <v>11</v>
      </c>
      <c r="AA69" s="43" t="s">
        <v>11</v>
      </c>
      <c r="AB69" s="43" t="s">
        <v>11</v>
      </c>
      <c r="AC69" s="43" t="s">
        <v>11</v>
      </c>
      <c r="AD69" s="43"/>
      <c r="AE69" s="43"/>
      <c r="AF69" s="43"/>
      <c r="AG69" s="43"/>
      <c r="AH69" s="43" t="s">
        <v>11</v>
      </c>
      <c r="AI69" s="43" t="s">
        <v>11</v>
      </c>
      <c r="AJ69" s="43" t="s">
        <v>11</v>
      </c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4">
        <f t="shared" si="3"/>
        <v>0</v>
      </c>
      <c r="AX69" s="44">
        <f t="shared" si="4"/>
        <v>17</v>
      </c>
      <c r="AY69" s="44">
        <f t="shared" si="5"/>
        <v>3</v>
      </c>
      <c r="AZ69" s="44">
        <f t="shared" si="6"/>
        <v>0</v>
      </c>
      <c r="BA69" s="44">
        <f t="shared" si="7"/>
        <v>0</v>
      </c>
      <c r="BB69" s="44">
        <f t="shared" si="8"/>
        <v>0</v>
      </c>
      <c r="BC69" s="44">
        <f t="shared" si="9"/>
        <v>0</v>
      </c>
      <c r="BD69" s="44">
        <f t="shared" si="10"/>
        <v>0</v>
      </c>
      <c r="BE69" s="44">
        <f t="shared" si="11"/>
        <v>0</v>
      </c>
      <c r="BF69" s="44">
        <f t="shared" si="12"/>
        <v>0</v>
      </c>
      <c r="BG69" s="44">
        <f t="shared" si="13"/>
        <v>0</v>
      </c>
      <c r="BH69" s="44">
        <f t="shared" si="14"/>
        <v>0</v>
      </c>
      <c r="BI69" s="44">
        <f t="shared" si="15"/>
        <v>0</v>
      </c>
      <c r="BJ69" s="44">
        <f t="shared" si="16"/>
        <v>0</v>
      </c>
      <c r="BK69" s="43"/>
      <c r="BL69" s="43"/>
      <c r="BM69" s="44">
        <f t="shared" si="29"/>
        <v>0</v>
      </c>
      <c r="BN69" s="44">
        <f t="shared" si="30"/>
        <v>0</v>
      </c>
      <c r="BO69" s="45">
        <f t="shared" si="31"/>
        <v>20</v>
      </c>
      <c r="BP69" s="118">
        <f t="shared" si="17"/>
        <v>20</v>
      </c>
      <c r="BQ69" s="47">
        <f t="shared" si="18"/>
        <v>0</v>
      </c>
      <c r="BR69" s="47">
        <f t="shared" si="19"/>
        <v>0</v>
      </c>
      <c r="BS69" s="48"/>
      <c r="BU69" s="49">
        <f t="shared" si="44"/>
        <v>0</v>
      </c>
      <c r="BV69" s="50">
        <f t="shared" si="44"/>
        <v>0</v>
      </c>
      <c r="BW69" s="50">
        <f t="shared" si="44"/>
        <v>0</v>
      </c>
      <c r="BX69" s="50">
        <f t="shared" si="44"/>
        <v>0</v>
      </c>
      <c r="BY69" s="50">
        <f t="shared" si="44"/>
        <v>0</v>
      </c>
      <c r="BZ69" s="50">
        <f t="shared" si="44"/>
        <v>0</v>
      </c>
      <c r="CA69" s="50">
        <f t="shared" si="44"/>
        <v>0</v>
      </c>
      <c r="CB69" s="50">
        <f t="shared" si="44"/>
        <v>0</v>
      </c>
      <c r="CC69" s="50">
        <f t="shared" si="44"/>
        <v>0</v>
      </c>
      <c r="CD69" s="50">
        <f t="shared" si="44"/>
        <v>0</v>
      </c>
      <c r="CE69" s="50">
        <f t="shared" si="44"/>
        <v>0</v>
      </c>
      <c r="CF69" s="50">
        <f t="shared" si="44"/>
        <v>0</v>
      </c>
      <c r="CG69" s="50">
        <f t="shared" si="44"/>
        <v>0</v>
      </c>
      <c r="CH69" s="50">
        <f t="shared" si="44"/>
        <v>0</v>
      </c>
      <c r="CI69" s="50">
        <f t="shared" si="44"/>
        <v>0</v>
      </c>
      <c r="CJ69" s="50">
        <f t="shared" si="44"/>
        <v>0</v>
      </c>
      <c r="CK69" s="50">
        <f t="shared" si="45"/>
        <v>0</v>
      </c>
      <c r="CL69" s="50">
        <f t="shared" si="45"/>
        <v>0</v>
      </c>
      <c r="CM69" s="50">
        <f t="shared" si="45"/>
        <v>0</v>
      </c>
      <c r="CN69" s="50">
        <f t="shared" si="45"/>
        <v>0</v>
      </c>
      <c r="CO69" s="50">
        <f t="shared" si="45"/>
        <v>0</v>
      </c>
      <c r="CP69" s="50">
        <f t="shared" si="45"/>
        <v>0</v>
      </c>
      <c r="CQ69" s="50">
        <f t="shared" si="45"/>
        <v>0</v>
      </c>
      <c r="CR69" s="50">
        <f t="shared" si="45"/>
        <v>0</v>
      </c>
      <c r="CS69" s="50">
        <f t="shared" si="45"/>
        <v>0</v>
      </c>
      <c r="CT69" s="50">
        <f t="shared" si="45"/>
        <v>0</v>
      </c>
      <c r="CU69" s="50">
        <f t="shared" si="45"/>
        <v>0</v>
      </c>
      <c r="CV69" s="50">
        <f t="shared" si="45"/>
        <v>0</v>
      </c>
      <c r="CW69" s="50">
        <f t="shared" si="45"/>
        <v>0</v>
      </c>
      <c r="CX69" s="50">
        <f t="shared" si="38"/>
        <v>0</v>
      </c>
      <c r="CY69" s="50">
        <f t="shared" si="38"/>
        <v>0</v>
      </c>
      <c r="CZ69" s="50">
        <f t="shared" si="38"/>
        <v>0</v>
      </c>
      <c r="DA69" s="50">
        <f t="shared" si="38"/>
        <v>0</v>
      </c>
      <c r="DB69" s="50">
        <f t="shared" si="38"/>
        <v>0</v>
      </c>
      <c r="DC69" s="50">
        <f t="shared" si="38"/>
        <v>0</v>
      </c>
      <c r="DD69" s="50">
        <f t="shared" si="38"/>
        <v>0</v>
      </c>
      <c r="DE69" s="50">
        <f t="shared" si="38"/>
        <v>0</v>
      </c>
      <c r="DF69" s="50">
        <f t="shared" si="38"/>
        <v>0</v>
      </c>
      <c r="DG69" s="50">
        <f t="shared" si="38"/>
        <v>0</v>
      </c>
      <c r="DH69" s="50">
        <f t="shared" si="38"/>
        <v>0</v>
      </c>
      <c r="DI69" s="51">
        <f t="shared" si="38"/>
        <v>0</v>
      </c>
      <c r="DK69" s="49">
        <f t="shared" si="46"/>
        <v>0</v>
      </c>
      <c r="DL69" s="50">
        <f t="shared" si="46"/>
        <v>0</v>
      </c>
      <c r="DM69" s="50">
        <f t="shared" si="46"/>
        <v>0</v>
      </c>
      <c r="DN69" s="50">
        <f t="shared" si="46"/>
        <v>0</v>
      </c>
      <c r="DO69" s="50">
        <f t="shared" si="46"/>
        <v>0</v>
      </c>
      <c r="DP69" s="50">
        <f t="shared" si="46"/>
        <v>0</v>
      </c>
      <c r="DQ69" s="50">
        <f t="shared" si="46"/>
        <v>0</v>
      </c>
      <c r="DR69" s="50">
        <f t="shared" si="46"/>
        <v>0</v>
      </c>
      <c r="DS69" s="50">
        <f t="shared" si="46"/>
        <v>0</v>
      </c>
      <c r="DT69" s="50">
        <f t="shared" si="46"/>
        <v>0</v>
      </c>
      <c r="DU69" s="50">
        <f t="shared" si="46"/>
        <v>0</v>
      </c>
      <c r="DV69" s="50">
        <f t="shared" si="46"/>
        <v>0</v>
      </c>
      <c r="DW69" s="50">
        <f t="shared" si="46"/>
        <v>0</v>
      </c>
      <c r="DX69" s="50">
        <f t="shared" si="46"/>
        <v>0</v>
      </c>
      <c r="DY69" s="50">
        <f t="shared" si="46"/>
        <v>0</v>
      </c>
      <c r="DZ69" s="50">
        <f t="shared" si="46"/>
        <v>0</v>
      </c>
      <c r="EA69" s="50">
        <f t="shared" si="47"/>
        <v>0</v>
      </c>
      <c r="EB69" s="50">
        <f t="shared" si="47"/>
        <v>0</v>
      </c>
      <c r="EC69" s="50">
        <f t="shared" si="47"/>
        <v>0</v>
      </c>
      <c r="ED69" s="50">
        <f t="shared" si="47"/>
        <v>0</v>
      </c>
      <c r="EE69" s="50">
        <f t="shared" si="47"/>
        <v>0</v>
      </c>
      <c r="EF69" s="50">
        <f t="shared" si="47"/>
        <v>0</v>
      </c>
      <c r="EG69" s="50">
        <f t="shared" si="47"/>
        <v>0</v>
      </c>
      <c r="EH69" s="50">
        <f t="shared" si="47"/>
        <v>0</v>
      </c>
      <c r="EI69" s="50">
        <f t="shared" si="47"/>
        <v>0</v>
      </c>
      <c r="EJ69" s="50">
        <f t="shared" si="47"/>
        <v>0</v>
      </c>
      <c r="EK69" s="50">
        <f t="shared" si="47"/>
        <v>0</v>
      </c>
      <c r="EL69" s="50">
        <f t="shared" si="47"/>
        <v>0</v>
      </c>
      <c r="EM69" s="50">
        <f t="shared" si="47"/>
        <v>0</v>
      </c>
      <c r="EN69" s="50">
        <f t="shared" si="39"/>
        <v>0</v>
      </c>
      <c r="EO69" s="50">
        <f t="shared" si="39"/>
        <v>0</v>
      </c>
      <c r="EP69" s="50">
        <f t="shared" si="39"/>
        <v>0</v>
      </c>
      <c r="EQ69" s="50">
        <f t="shared" si="39"/>
        <v>0</v>
      </c>
      <c r="ER69" s="50">
        <f t="shared" si="39"/>
        <v>0</v>
      </c>
      <c r="ES69" s="50">
        <f t="shared" si="39"/>
        <v>0</v>
      </c>
      <c r="ET69" s="50">
        <f t="shared" si="39"/>
        <v>0</v>
      </c>
      <c r="EU69" s="50">
        <f t="shared" si="39"/>
        <v>0</v>
      </c>
      <c r="EV69" s="50">
        <f t="shared" si="39"/>
        <v>0</v>
      </c>
      <c r="EW69" s="50">
        <f t="shared" si="39"/>
        <v>0</v>
      </c>
      <c r="EX69" s="50">
        <f t="shared" si="39"/>
        <v>0</v>
      </c>
      <c r="EY69" s="51">
        <f t="shared" si="39"/>
        <v>0</v>
      </c>
      <c r="FA69" s="52" t="str">
        <f t="shared" si="26"/>
        <v>Compliance</v>
      </c>
      <c r="FB69" s="52" t="str">
        <f t="shared" si="27"/>
        <v>Compliance</v>
      </c>
      <c r="FC69" s="52" t="str">
        <f t="shared" si="28"/>
        <v>Compliance</v>
      </c>
    </row>
    <row r="70" spans="2:159" ht="20.100000000000001" customHeight="1" thickBot="1" x14ac:dyDescent="0.3">
      <c r="B70" s="53">
        <v>57</v>
      </c>
      <c r="C70" s="125">
        <v>5583</v>
      </c>
      <c r="D70" s="109" t="s">
        <v>93</v>
      </c>
      <c r="E70" s="87" t="s">
        <v>135</v>
      </c>
      <c r="F70" s="41" t="str">
        <f>IFERROR(VLOOKUP(E70,'[1]Designation with Pershift Cost'!$B$3:$C$25,2,0),"")</f>
        <v/>
      </c>
      <c r="G70" s="42" t="s">
        <v>10</v>
      </c>
      <c r="H70" s="42" t="s">
        <v>10</v>
      </c>
      <c r="I70" s="42" t="s">
        <v>10</v>
      </c>
      <c r="J70" s="42" t="s">
        <v>10</v>
      </c>
      <c r="K70" s="42"/>
      <c r="L70" s="42" t="s">
        <v>11</v>
      </c>
      <c r="M70" s="42" t="s">
        <v>11</v>
      </c>
      <c r="N70" s="42" t="s">
        <v>11</v>
      </c>
      <c r="O70" s="42" t="s">
        <v>11</v>
      </c>
      <c r="P70" s="42" t="s">
        <v>11</v>
      </c>
      <c r="Q70" s="43" t="s">
        <v>11</v>
      </c>
      <c r="R70" s="43"/>
      <c r="S70" s="43" t="s">
        <v>11</v>
      </c>
      <c r="T70" s="43" t="s">
        <v>11</v>
      </c>
      <c r="U70" s="43" t="s">
        <v>11</v>
      </c>
      <c r="V70" s="43" t="s">
        <v>10</v>
      </c>
      <c r="W70" s="43" t="s">
        <v>10</v>
      </c>
      <c r="X70" s="43" t="s">
        <v>10</v>
      </c>
      <c r="Y70" s="43" t="s">
        <v>10</v>
      </c>
      <c r="Z70" s="43"/>
      <c r="AA70" s="90" t="s">
        <v>10</v>
      </c>
      <c r="AB70" s="43" t="s">
        <v>10</v>
      </c>
      <c r="AC70" s="43" t="s">
        <v>10</v>
      </c>
      <c r="AD70" s="43" t="s">
        <v>10</v>
      </c>
      <c r="AE70" s="43" t="s">
        <v>10</v>
      </c>
      <c r="AF70" s="43"/>
      <c r="AG70" s="43" t="s">
        <v>11</v>
      </c>
      <c r="AH70" s="43" t="s">
        <v>11</v>
      </c>
      <c r="AI70" s="43" t="s">
        <v>11</v>
      </c>
      <c r="AJ70" s="43" t="s">
        <v>11</v>
      </c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4">
        <f t="shared" si="3"/>
        <v>13</v>
      </c>
      <c r="AX70" s="44">
        <f t="shared" si="4"/>
        <v>13</v>
      </c>
      <c r="AY70" s="44">
        <f t="shared" si="5"/>
        <v>0</v>
      </c>
      <c r="AZ70" s="44">
        <f t="shared" si="6"/>
        <v>0</v>
      </c>
      <c r="BA70" s="44">
        <f t="shared" si="7"/>
        <v>0</v>
      </c>
      <c r="BB70" s="44">
        <f t="shared" si="8"/>
        <v>0</v>
      </c>
      <c r="BC70" s="44">
        <f t="shared" si="9"/>
        <v>0</v>
      </c>
      <c r="BD70" s="44">
        <f t="shared" si="10"/>
        <v>0</v>
      </c>
      <c r="BE70" s="44">
        <f t="shared" si="11"/>
        <v>0</v>
      </c>
      <c r="BF70" s="44">
        <f t="shared" si="12"/>
        <v>0</v>
      </c>
      <c r="BG70" s="44">
        <f t="shared" si="13"/>
        <v>0</v>
      </c>
      <c r="BH70" s="44">
        <f t="shared" si="14"/>
        <v>0</v>
      </c>
      <c r="BI70" s="44">
        <f t="shared" si="15"/>
        <v>0</v>
      </c>
      <c r="BJ70" s="44">
        <f t="shared" si="16"/>
        <v>0</v>
      </c>
      <c r="BK70" s="43"/>
      <c r="BL70" s="43"/>
      <c r="BM70" s="44">
        <f t="shared" si="29"/>
        <v>0</v>
      </c>
      <c r="BN70" s="44">
        <f t="shared" si="30"/>
        <v>0</v>
      </c>
      <c r="BO70" s="45">
        <f t="shared" si="31"/>
        <v>26</v>
      </c>
      <c r="BP70" s="118">
        <f t="shared" si="17"/>
        <v>26</v>
      </c>
      <c r="BQ70" s="47">
        <f t="shared" si="18"/>
        <v>0</v>
      </c>
      <c r="BR70" s="47">
        <f t="shared" si="19"/>
        <v>0</v>
      </c>
      <c r="BS70" s="48"/>
      <c r="BU70" s="49">
        <f t="shared" si="44"/>
        <v>0</v>
      </c>
      <c r="BV70" s="50">
        <f t="shared" si="44"/>
        <v>0</v>
      </c>
      <c r="BW70" s="50">
        <f t="shared" si="44"/>
        <v>0</v>
      </c>
      <c r="BX70" s="50">
        <f t="shared" si="44"/>
        <v>0</v>
      </c>
      <c r="BY70" s="50">
        <f t="shared" si="44"/>
        <v>0</v>
      </c>
      <c r="BZ70" s="50">
        <f t="shared" si="44"/>
        <v>0</v>
      </c>
      <c r="CA70" s="50">
        <f t="shared" si="44"/>
        <v>0</v>
      </c>
      <c r="CB70" s="50">
        <f t="shared" si="44"/>
        <v>0</v>
      </c>
      <c r="CC70" s="50">
        <f t="shared" si="44"/>
        <v>0</v>
      </c>
      <c r="CD70" s="50">
        <f t="shared" si="44"/>
        <v>0</v>
      </c>
      <c r="CE70" s="50">
        <f t="shared" si="44"/>
        <v>0</v>
      </c>
      <c r="CF70" s="50">
        <f t="shared" si="44"/>
        <v>0</v>
      </c>
      <c r="CG70" s="50">
        <f t="shared" si="44"/>
        <v>1</v>
      </c>
      <c r="CH70" s="50">
        <f t="shared" si="44"/>
        <v>0</v>
      </c>
      <c r="CI70" s="50">
        <f t="shared" si="44"/>
        <v>0</v>
      </c>
      <c r="CJ70" s="50">
        <f t="shared" si="44"/>
        <v>0</v>
      </c>
      <c r="CK70" s="50">
        <f t="shared" si="45"/>
        <v>0</v>
      </c>
      <c r="CL70" s="50">
        <f t="shared" si="45"/>
        <v>0</v>
      </c>
      <c r="CM70" s="50">
        <f t="shared" si="45"/>
        <v>0</v>
      </c>
      <c r="CN70" s="50">
        <f t="shared" si="45"/>
        <v>0</v>
      </c>
      <c r="CO70" s="50">
        <f t="shared" si="45"/>
        <v>0</v>
      </c>
      <c r="CP70" s="50">
        <f t="shared" si="45"/>
        <v>0</v>
      </c>
      <c r="CQ70" s="50">
        <f t="shared" si="45"/>
        <v>0</v>
      </c>
      <c r="CR70" s="50">
        <f t="shared" si="45"/>
        <v>0</v>
      </c>
      <c r="CS70" s="50">
        <f t="shared" si="45"/>
        <v>0</v>
      </c>
      <c r="CT70" s="50">
        <f t="shared" si="45"/>
        <v>0</v>
      </c>
      <c r="CU70" s="50">
        <f t="shared" si="45"/>
        <v>0</v>
      </c>
      <c r="CV70" s="50">
        <f t="shared" si="45"/>
        <v>0</v>
      </c>
      <c r="CW70" s="50">
        <f t="shared" si="45"/>
        <v>0</v>
      </c>
      <c r="CX70" s="50">
        <f t="shared" si="38"/>
        <v>0</v>
      </c>
      <c r="CY70" s="50">
        <f t="shared" si="38"/>
        <v>0</v>
      </c>
      <c r="CZ70" s="50">
        <f t="shared" si="38"/>
        <v>0</v>
      </c>
      <c r="DA70" s="50">
        <f t="shared" si="38"/>
        <v>0</v>
      </c>
      <c r="DB70" s="50">
        <f t="shared" si="38"/>
        <v>0</v>
      </c>
      <c r="DC70" s="50">
        <f t="shared" si="38"/>
        <v>0</v>
      </c>
      <c r="DD70" s="50">
        <f t="shared" si="38"/>
        <v>0</v>
      </c>
      <c r="DE70" s="50">
        <f t="shared" si="38"/>
        <v>0</v>
      </c>
      <c r="DF70" s="50">
        <f t="shared" si="38"/>
        <v>0</v>
      </c>
      <c r="DG70" s="50">
        <f t="shared" si="38"/>
        <v>0</v>
      </c>
      <c r="DH70" s="50">
        <f t="shared" si="38"/>
        <v>0</v>
      </c>
      <c r="DI70" s="51">
        <f t="shared" si="38"/>
        <v>0</v>
      </c>
      <c r="DK70" s="49">
        <f t="shared" si="46"/>
        <v>0</v>
      </c>
      <c r="DL70" s="50">
        <f t="shared" si="46"/>
        <v>0</v>
      </c>
      <c r="DM70" s="50">
        <f t="shared" si="46"/>
        <v>0</v>
      </c>
      <c r="DN70" s="50">
        <f t="shared" si="46"/>
        <v>0</v>
      </c>
      <c r="DO70" s="50">
        <f t="shared" si="46"/>
        <v>0</v>
      </c>
      <c r="DP70" s="50">
        <f t="shared" si="46"/>
        <v>0</v>
      </c>
      <c r="DQ70" s="50">
        <f t="shared" si="46"/>
        <v>0</v>
      </c>
      <c r="DR70" s="50">
        <f t="shared" si="46"/>
        <v>0</v>
      </c>
      <c r="DS70" s="50">
        <f t="shared" si="46"/>
        <v>0</v>
      </c>
      <c r="DT70" s="50">
        <f t="shared" si="46"/>
        <v>0</v>
      </c>
      <c r="DU70" s="50">
        <f t="shared" si="46"/>
        <v>0</v>
      </c>
      <c r="DV70" s="50">
        <f t="shared" si="46"/>
        <v>0</v>
      </c>
      <c r="DW70" s="50">
        <f t="shared" si="46"/>
        <v>0</v>
      </c>
      <c r="DX70" s="50">
        <f t="shared" si="46"/>
        <v>0</v>
      </c>
      <c r="DY70" s="50">
        <f t="shared" si="46"/>
        <v>0</v>
      </c>
      <c r="DZ70" s="50">
        <f t="shared" si="46"/>
        <v>0</v>
      </c>
      <c r="EA70" s="50">
        <f t="shared" si="47"/>
        <v>0</v>
      </c>
      <c r="EB70" s="50">
        <f t="shared" si="47"/>
        <v>0</v>
      </c>
      <c r="EC70" s="50">
        <f t="shared" si="47"/>
        <v>0</v>
      </c>
      <c r="ED70" s="50">
        <f t="shared" si="47"/>
        <v>0</v>
      </c>
      <c r="EE70" s="50">
        <f t="shared" si="47"/>
        <v>0</v>
      </c>
      <c r="EF70" s="50">
        <f t="shared" si="47"/>
        <v>0</v>
      </c>
      <c r="EG70" s="50">
        <f t="shared" si="47"/>
        <v>0</v>
      </c>
      <c r="EH70" s="50">
        <f t="shared" si="47"/>
        <v>0</v>
      </c>
      <c r="EI70" s="50">
        <f t="shared" si="47"/>
        <v>0</v>
      </c>
      <c r="EJ70" s="50">
        <f t="shared" si="47"/>
        <v>0</v>
      </c>
      <c r="EK70" s="50">
        <f t="shared" si="47"/>
        <v>0</v>
      </c>
      <c r="EL70" s="50">
        <f t="shared" si="47"/>
        <v>0</v>
      </c>
      <c r="EM70" s="50">
        <f t="shared" si="47"/>
        <v>0</v>
      </c>
      <c r="EN70" s="50">
        <f t="shared" si="39"/>
        <v>0</v>
      </c>
      <c r="EO70" s="50">
        <f t="shared" si="39"/>
        <v>0</v>
      </c>
      <c r="EP70" s="50">
        <f t="shared" si="39"/>
        <v>0</v>
      </c>
      <c r="EQ70" s="50">
        <f t="shared" si="39"/>
        <v>0</v>
      </c>
      <c r="ER70" s="50">
        <f t="shared" si="39"/>
        <v>0</v>
      </c>
      <c r="ES70" s="50">
        <f t="shared" si="39"/>
        <v>0</v>
      </c>
      <c r="ET70" s="50">
        <f t="shared" si="39"/>
        <v>0</v>
      </c>
      <c r="EU70" s="50">
        <f t="shared" si="39"/>
        <v>0</v>
      </c>
      <c r="EV70" s="50">
        <f t="shared" si="39"/>
        <v>0</v>
      </c>
      <c r="EW70" s="50">
        <f t="shared" si="39"/>
        <v>0</v>
      </c>
      <c r="EX70" s="50">
        <f t="shared" si="39"/>
        <v>0</v>
      </c>
      <c r="EY70" s="51">
        <f t="shared" si="39"/>
        <v>0</v>
      </c>
      <c r="FA70" s="52" t="str">
        <f t="shared" si="26"/>
        <v>Non Compliance</v>
      </c>
      <c r="FB70" s="52" t="str">
        <f t="shared" si="27"/>
        <v>Compliance</v>
      </c>
      <c r="FC70" s="52" t="str">
        <f t="shared" si="28"/>
        <v>Compliance</v>
      </c>
    </row>
    <row r="71" spans="2:159" ht="20.100000000000001" customHeight="1" thickBot="1" x14ac:dyDescent="0.3">
      <c r="B71" s="53">
        <v>58</v>
      </c>
      <c r="C71" s="125">
        <v>5588</v>
      </c>
      <c r="D71" s="109" t="s">
        <v>94</v>
      </c>
      <c r="E71" s="87" t="s">
        <v>135</v>
      </c>
      <c r="F71" s="41" t="str">
        <f>IFERROR(VLOOKUP(E71,'[1]Designation with Pershift Cost'!$B$3:$C$25,2,0),"")</f>
        <v/>
      </c>
      <c r="G71" s="42" t="s">
        <v>12</v>
      </c>
      <c r="H71" s="42"/>
      <c r="I71" s="42"/>
      <c r="J71" s="42"/>
      <c r="K71" s="42"/>
      <c r="L71" s="42"/>
      <c r="M71" s="42"/>
      <c r="N71" s="42"/>
      <c r="O71" s="42"/>
      <c r="P71" s="42" t="s">
        <v>12</v>
      </c>
      <c r="Q71" s="43" t="s">
        <v>12</v>
      </c>
      <c r="R71" s="43" t="s">
        <v>12</v>
      </c>
      <c r="S71" s="43" t="s">
        <v>12</v>
      </c>
      <c r="T71" s="43" t="s">
        <v>12</v>
      </c>
      <c r="U71" s="43" t="s">
        <v>12</v>
      </c>
      <c r="V71" s="43"/>
      <c r="W71" s="43" t="s">
        <v>12</v>
      </c>
      <c r="X71" s="43" t="s">
        <v>12</v>
      </c>
      <c r="Y71" s="43" t="s">
        <v>12</v>
      </c>
      <c r="Z71" s="90" t="s">
        <v>12</v>
      </c>
      <c r="AA71" s="43" t="s">
        <v>12</v>
      </c>
      <c r="AB71" s="43" t="s">
        <v>12</v>
      </c>
      <c r="AC71" s="43" t="s">
        <v>12</v>
      </c>
      <c r="AD71" s="43"/>
      <c r="AE71" s="43" t="s">
        <v>12</v>
      </c>
      <c r="AF71" s="43" t="s">
        <v>12</v>
      </c>
      <c r="AG71" s="43" t="s">
        <v>12</v>
      </c>
      <c r="AH71" s="43" t="s">
        <v>12</v>
      </c>
      <c r="AI71" s="43" t="s">
        <v>12</v>
      </c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4">
        <f t="shared" si="3"/>
        <v>0</v>
      </c>
      <c r="AX71" s="44">
        <f t="shared" si="4"/>
        <v>0</v>
      </c>
      <c r="AY71" s="44">
        <f t="shared" si="5"/>
        <v>19</v>
      </c>
      <c r="AZ71" s="44">
        <f t="shared" si="6"/>
        <v>0</v>
      </c>
      <c r="BA71" s="44">
        <f t="shared" si="7"/>
        <v>0</v>
      </c>
      <c r="BB71" s="44">
        <f t="shared" si="8"/>
        <v>0</v>
      </c>
      <c r="BC71" s="44">
        <f t="shared" si="9"/>
        <v>0</v>
      </c>
      <c r="BD71" s="44">
        <f t="shared" si="10"/>
        <v>0</v>
      </c>
      <c r="BE71" s="44">
        <f t="shared" si="11"/>
        <v>0</v>
      </c>
      <c r="BF71" s="44">
        <f t="shared" si="12"/>
        <v>0</v>
      </c>
      <c r="BG71" s="44">
        <f t="shared" si="13"/>
        <v>0</v>
      </c>
      <c r="BH71" s="44">
        <f t="shared" si="14"/>
        <v>0</v>
      </c>
      <c r="BI71" s="44">
        <f t="shared" si="15"/>
        <v>0</v>
      </c>
      <c r="BJ71" s="44">
        <f t="shared" si="16"/>
        <v>0</v>
      </c>
      <c r="BK71" s="43"/>
      <c r="BL71" s="43"/>
      <c r="BM71" s="44">
        <f t="shared" si="29"/>
        <v>0</v>
      </c>
      <c r="BN71" s="44">
        <f t="shared" si="30"/>
        <v>0</v>
      </c>
      <c r="BO71" s="45">
        <f t="shared" si="31"/>
        <v>19</v>
      </c>
      <c r="BP71" s="118">
        <f t="shared" si="17"/>
        <v>19</v>
      </c>
      <c r="BQ71" s="47">
        <f t="shared" si="18"/>
        <v>0</v>
      </c>
      <c r="BR71" s="47">
        <f t="shared" si="19"/>
        <v>0</v>
      </c>
      <c r="BS71" s="48"/>
      <c r="BU71" s="49">
        <f t="shared" si="44"/>
        <v>0</v>
      </c>
      <c r="BV71" s="50">
        <f t="shared" si="44"/>
        <v>0</v>
      </c>
      <c r="BW71" s="50">
        <f t="shared" si="44"/>
        <v>0</v>
      </c>
      <c r="BX71" s="50">
        <f t="shared" si="44"/>
        <v>0</v>
      </c>
      <c r="BY71" s="50">
        <f t="shared" si="44"/>
        <v>0</v>
      </c>
      <c r="BZ71" s="50">
        <f t="shared" si="44"/>
        <v>0</v>
      </c>
      <c r="CA71" s="50">
        <f t="shared" si="44"/>
        <v>0</v>
      </c>
      <c r="CB71" s="50">
        <f t="shared" si="44"/>
        <v>0</v>
      </c>
      <c r="CC71" s="50">
        <f t="shared" si="44"/>
        <v>0</v>
      </c>
      <c r="CD71" s="50">
        <f t="shared" si="44"/>
        <v>0</v>
      </c>
      <c r="CE71" s="50">
        <f t="shared" si="44"/>
        <v>0</v>
      </c>
      <c r="CF71" s="50">
        <f t="shared" si="44"/>
        <v>0</v>
      </c>
      <c r="CG71" s="50">
        <f t="shared" si="44"/>
        <v>0</v>
      </c>
      <c r="CH71" s="50">
        <f t="shared" si="44"/>
        <v>0</v>
      </c>
      <c r="CI71" s="50">
        <f t="shared" si="44"/>
        <v>0</v>
      </c>
      <c r="CJ71" s="50">
        <f t="shared" si="44"/>
        <v>0</v>
      </c>
      <c r="CK71" s="50">
        <f t="shared" si="45"/>
        <v>1</v>
      </c>
      <c r="CL71" s="50">
        <f t="shared" si="45"/>
        <v>0</v>
      </c>
      <c r="CM71" s="50">
        <f t="shared" si="45"/>
        <v>0</v>
      </c>
      <c r="CN71" s="50">
        <f t="shared" si="45"/>
        <v>0</v>
      </c>
      <c r="CO71" s="50">
        <f t="shared" si="45"/>
        <v>0</v>
      </c>
      <c r="CP71" s="50">
        <f t="shared" si="45"/>
        <v>0</v>
      </c>
      <c r="CQ71" s="50">
        <f t="shared" si="45"/>
        <v>0</v>
      </c>
      <c r="CR71" s="50">
        <f t="shared" si="45"/>
        <v>0</v>
      </c>
      <c r="CS71" s="50">
        <f t="shared" si="45"/>
        <v>0</v>
      </c>
      <c r="CT71" s="50">
        <f t="shared" si="45"/>
        <v>0</v>
      </c>
      <c r="CU71" s="50">
        <f t="shared" si="45"/>
        <v>0</v>
      </c>
      <c r="CV71" s="50">
        <f t="shared" si="45"/>
        <v>0</v>
      </c>
      <c r="CW71" s="50">
        <f t="shared" si="45"/>
        <v>0</v>
      </c>
      <c r="CX71" s="50">
        <f t="shared" si="45"/>
        <v>0</v>
      </c>
      <c r="CY71" s="50">
        <f t="shared" si="45"/>
        <v>0</v>
      </c>
      <c r="CZ71" s="50">
        <f t="shared" si="45"/>
        <v>0</v>
      </c>
      <c r="DA71" s="50">
        <f t="shared" si="38"/>
        <v>0</v>
      </c>
      <c r="DB71" s="50">
        <f t="shared" si="38"/>
        <v>0</v>
      </c>
      <c r="DC71" s="50">
        <f t="shared" si="38"/>
        <v>0</v>
      </c>
      <c r="DD71" s="50">
        <f t="shared" si="38"/>
        <v>0</v>
      </c>
      <c r="DE71" s="50">
        <f t="shared" si="38"/>
        <v>0</v>
      </c>
      <c r="DF71" s="50">
        <f t="shared" si="38"/>
        <v>0</v>
      </c>
      <c r="DG71" s="50">
        <f t="shared" si="38"/>
        <v>0</v>
      </c>
      <c r="DH71" s="50">
        <f t="shared" si="38"/>
        <v>0</v>
      </c>
      <c r="DI71" s="51">
        <f t="shared" si="38"/>
        <v>0</v>
      </c>
      <c r="DK71" s="49">
        <f t="shared" si="46"/>
        <v>0</v>
      </c>
      <c r="DL71" s="50">
        <f t="shared" si="46"/>
        <v>0</v>
      </c>
      <c r="DM71" s="50">
        <f t="shared" si="46"/>
        <v>0</v>
      </c>
      <c r="DN71" s="50">
        <f t="shared" si="46"/>
        <v>0</v>
      </c>
      <c r="DO71" s="50">
        <f t="shared" si="46"/>
        <v>0</v>
      </c>
      <c r="DP71" s="50">
        <f t="shared" si="46"/>
        <v>0</v>
      </c>
      <c r="DQ71" s="50">
        <f t="shared" si="46"/>
        <v>0</v>
      </c>
      <c r="DR71" s="50">
        <f t="shared" si="46"/>
        <v>0</v>
      </c>
      <c r="DS71" s="50">
        <f t="shared" si="46"/>
        <v>0</v>
      </c>
      <c r="DT71" s="50">
        <f t="shared" si="46"/>
        <v>0</v>
      </c>
      <c r="DU71" s="50">
        <f t="shared" si="46"/>
        <v>0</v>
      </c>
      <c r="DV71" s="50">
        <f t="shared" si="46"/>
        <v>0</v>
      </c>
      <c r="DW71" s="50">
        <f t="shared" si="46"/>
        <v>0</v>
      </c>
      <c r="DX71" s="50">
        <f t="shared" si="46"/>
        <v>0</v>
      </c>
      <c r="DY71" s="50">
        <f t="shared" si="46"/>
        <v>0</v>
      </c>
      <c r="DZ71" s="50">
        <f t="shared" si="46"/>
        <v>0</v>
      </c>
      <c r="EA71" s="50">
        <f t="shared" si="47"/>
        <v>0</v>
      </c>
      <c r="EB71" s="50">
        <f t="shared" si="47"/>
        <v>0</v>
      </c>
      <c r="EC71" s="50">
        <f t="shared" si="47"/>
        <v>0</v>
      </c>
      <c r="ED71" s="50">
        <f t="shared" si="47"/>
        <v>0</v>
      </c>
      <c r="EE71" s="50">
        <f t="shared" si="47"/>
        <v>0</v>
      </c>
      <c r="EF71" s="50">
        <f t="shared" si="47"/>
        <v>0</v>
      </c>
      <c r="EG71" s="50">
        <f t="shared" si="47"/>
        <v>0</v>
      </c>
      <c r="EH71" s="50">
        <f t="shared" si="47"/>
        <v>0</v>
      </c>
      <c r="EI71" s="50">
        <f t="shared" si="47"/>
        <v>0</v>
      </c>
      <c r="EJ71" s="50">
        <f t="shared" si="47"/>
        <v>0</v>
      </c>
      <c r="EK71" s="50">
        <f t="shared" si="47"/>
        <v>0</v>
      </c>
      <c r="EL71" s="50">
        <f t="shared" si="47"/>
        <v>0</v>
      </c>
      <c r="EM71" s="50">
        <f t="shared" si="47"/>
        <v>0</v>
      </c>
      <c r="EN71" s="50">
        <f t="shared" si="47"/>
        <v>0</v>
      </c>
      <c r="EO71" s="50">
        <f t="shared" si="47"/>
        <v>0</v>
      </c>
      <c r="EP71" s="50">
        <f t="shared" si="47"/>
        <v>0</v>
      </c>
      <c r="EQ71" s="50">
        <f t="shared" si="39"/>
        <v>0</v>
      </c>
      <c r="ER71" s="50">
        <f t="shared" si="39"/>
        <v>0</v>
      </c>
      <c r="ES71" s="50">
        <f t="shared" si="39"/>
        <v>0</v>
      </c>
      <c r="ET71" s="50">
        <f t="shared" si="39"/>
        <v>0</v>
      </c>
      <c r="EU71" s="50">
        <f t="shared" si="39"/>
        <v>0</v>
      </c>
      <c r="EV71" s="50">
        <f t="shared" si="39"/>
        <v>0</v>
      </c>
      <c r="EW71" s="50">
        <f t="shared" si="39"/>
        <v>0</v>
      </c>
      <c r="EX71" s="50">
        <f t="shared" si="39"/>
        <v>0</v>
      </c>
      <c r="EY71" s="51">
        <f t="shared" si="39"/>
        <v>0</v>
      </c>
      <c r="FA71" s="52" t="str">
        <f t="shared" si="26"/>
        <v>Non Compliance</v>
      </c>
      <c r="FB71" s="52" t="str">
        <f t="shared" si="27"/>
        <v>Compliance</v>
      </c>
      <c r="FC71" s="52" t="str">
        <f t="shared" si="28"/>
        <v>Compliance</v>
      </c>
    </row>
    <row r="72" spans="2:159" ht="20.100000000000001" customHeight="1" thickBot="1" x14ac:dyDescent="0.3">
      <c r="B72" s="53">
        <v>59</v>
      </c>
      <c r="C72" s="125">
        <v>5714</v>
      </c>
      <c r="D72" s="109" t="s">
        <v>95</v>
      </c>
      <c r="E72" s="87" t="s">
        <v>135</v>
      </c>
      <c r="F72" s="41" t="str">
        <f>IFERROR(VLOOKUP(E72,'[1]Designation with Pershift Cost'!$B$3:$C$25,2,0),"")</f>
        <v/>
      </c>
      <c r="G72" s="42" t="s">
        <v>10</v>
      </c>
      <c r="H72" s="42" t="s">
        <v>10</v>
      </c>
      <c r="I72" s="42" t="s">
        <v>10</v>
      </c>
      <c r="J72" s="42"/>
      <c r="K72" s="42" t="s">
        <v>10</v>
      </c>
      <c r="L72" s="42" t="s">
        <v>11</v>
      </c>
      <c r="M72" s="42" t="s">
        <v>11</v>
      </c>
      <c r="N72" s="42" t="s">
        <v>11</v>
      </c>
      <c r="O72" s="42" t="s">
        <v>11</v>
      </c>
      <c r="P72" s="42" t="s">
        <v>11</v>
      </c>
      <c r="Q72" s="43"/>
      <c r="R72" s="43" t="s">
        <v>11</v>
      </c>
      <c r="S72" s="43" t="s">
        <v>11</v>
      </c>
      <c r="T72" s="43" t="s">
        <v>11</v>
      </c>
      <c r="U72" s="43" t="s">
        <v>11</v>
      </c>
      <c r="V72" s="43" t="s">
        <v>10</v>
      </c>
      <c r="W72" s="43" t="s">
        <v>10</v>
      </c>
      <c r="X72" s="43"/>
      <c r="Y72" s="43" t="s">
        <v>10</v>
      </c>
      <c r="Z72" s="90" t="s">
        <v>10</v>
      </c>
      <c r="AA72" s="90" t="s">
        <v>10</v>
      </c>
      <c r="AB72" s="43" t="s">
        <v>10</v>
      </c>
      <c r="AC72" s="43" t="s">
        <v>10</v>
      </c>
      <c r="AD72" s="43" t="s">
        <v>10</v>
      </c>
      <c r="AE72" s="43"/>
      <c r="AF72" s="43" t="s">
        <v>11</v>
      </c>
      <c r="AG72" s="43" t="s">
        <v>11</v>
      </c>
      <c r="AH72" s="43" t="s">
        <v>11</v>
      </c>
      <c r="AI72" s="43" t="s">
        <v>10</v>
      </c>
      <c r="AJ72" s="43" t="s">
        <v>11</v>
      </c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4">
        <f t="shared" si="3"/>
        <v>13</v>
      </c>
      <c r="AX72" s="44">
        <f t="shared" si="4"/>
        <v>13</v>
      </c>
      <c r="AY72" s="44">
        <f t="shared" si="5"/>
        <v>0</v>
      </c>
      <c r="AZ72" s="44">
        <f t="shared" si="6"/>
        <v>0</v>
      </c>
      <c r="BA72" s="44">
        <f t="shared" si="7"/>
        <v>0</v>
      </c>
      <c r="BB72" s="44">
        <f t="shared" si="8"/>
        <v>0</v>
      </c>
      <c r="BC72" s="44">
        <f t="shared" si="9"/>
        <v>0</v>
      </c>
      <c r="BD72" s="44">
        <f t="shared" si="10"/>
        <v>0</v>
      </c>
      <c r="BE72" s="44">
        <f t="shared" si="11"/>
        <v>0</v>
      </c>
      <c r="BF72" s="44">
        <f t="shared" si="12"/>
        <v>0</v>
      </c>
      <c r="BG72" s="44">
        <f t="shared" si="13"/>
        <v>0</v>
      </c>
      <c r="BH72" s="44">
        <f t="shared" si="14"/>
        <v>0</v>
      </c>
      <c r="BI72" s="44">
        <f t="shared" si="15"/>
        <v>0</v>
      </c>
      <c r="BJ72" s="44">
        <f t="shared" si="16"/>
        <v>0</v>
      </c>
      <c r="BK72" s="43"/>
      <c r="BL72" s="43"/>
      <c r="BM72" s="44">
        <f t="shared" si="29"/>
        <v>0</v>
      </c>
      <c r="BN72" s="44">
        <f t="shared" si="30"/>
        <v>0</v>
      </c>
      <c r="BO72" s="45">
        <f t="shared" si="31"/>
        <v>26</v>
      </c>
      <c r="BP72" s="118">
        <f t="shared" si="17"/>
        <v>26</v>
      </c>
      <c r="BQ72" s="47">
        <f t="shared" si="18"/>
        <v>0</v>
      </c>
      <c r="BR72" s="47">
        <f t="shared" si="19"/>
        <v>0</v>
      </c>
      <c r="BS72" s="48"/>
      <c r="BU72" s="49">
        <f t="shared" si="44"/>
        <v>0</v>
      </c>
      <c r="BV72" s="50">
        <f t="shared" si="44"/>
        <v>0</v>
      </c>
      <c r="BW72" s="50">
        <f t="shared" si="44"/>
        <v>0</v>
      </c>
      <c r="BX72" s="50">
        <f t="shared" si="44"/>
        <v>0</v>
      </c>
      <c r="BY72" s="50">
        <f t="shared" si="44"/>
        <v>0</v>
      </c>
      <c r="BZ72" s="50">
        <f t="shared" si="44"/>
        <v>0</v>
      </c>
      <c r="CA72" s="50">
        <f t="shared" si="44"/>
        <v>0</v>
      </c>
      <c r="CB72" s="50">
        <f t="shared" si="44"/>
        <v>0</v>
      </c>
      <c r="CC72" s="50">
        <f t="shared" si="44"/>
        <v>0</v>
      </c>
      <c r="CD72" s="50">
        <f t="shared" si="44"/>
        <v>0</v>
      </c>
      <c r="CE72" s="50">
        <f t="shared" si="44"/>
        <v>0</v>
      </c>
      <c r="CF72" s="50">
        <f t="shared" si="44"/>
        <v>0</v>
      </c>
      <c r="CG72" s="50">
        <f t="shared" si="44"/>
        <v>0</v>
      </c>
      <c r="CH72" s="50">
        <f t="shared" si="44"/>
        <v>0</v>
      </c>
      <c r="CI72" s="50">
        <f t="shared" si="44"/>
        <v>0</v>
      </c>
      <c r="CJ72" s="50">
        <f t="shared" si="44"/>
        <v>0</v>
      </c>
      <c r="CK72" s="50">
        <f t="shared" si="45"/>
        <v>0</v>
      </c>
      <c r="CL72" s="50">
        <f t="shared" si="45"/>
        <v>0</v>
      </c>
      <c r="CM72" s="50">
        <f t="shared" si="45"/>
        <v>0</v>
      </c>
      <c r="CN72" s="50">
        <f t="shared" si="45"/>
        <v>0</v>
      </c>
      <c r="CO72" s="50">
        <f t="shared" si="45"/>
        <v>0</v>
      </c>
      <c r="CP72" s="50">
        <f t="shared" si="45"/>
        <v>0</v>
      </c>
      <c r="CQ72" s="50">
        <f t="shared" si="45"/>
        <v>0</v>
      </c>
      <c r="CR72" s="50">
        <f t="shared" si="45"/>
        <v>0</v>
      </c>
      <c r="CS72" s="50">
        <f t="shared" si="45"/>
        <v>0</v>
      </c>
      <c r="CT72" s="50">
        <f t="shared" si="45"/>
        <v>0</v>
      </c>
      <c r="CU72" s="50">
        <f t="shared" si="45"/>
        <v>0</v>
      </c>
      <c r="CV72" s="50">
        <f t="shared" si="45"/>
        <v>0</v>
      </c>
      <c r="CW72" s="50">
        <f t="shared" si="45"/>
        <v>0</v>
      </c>
      <c r="CX72" s="50">
        <f t="shared" si="45"/>
        <v>0</v>
      </c>
      <c r="CY72" s="50">
        <f t="shared" si="45"/>
        <v>0</v>
      </c>
      <c r="CZ72" s="50">
        <f t="shared" si="45"/>
        <v>0</v>
      </c>
      <c r="DA72" s="50">
        <f t="shared" si="38"/>
        <v>0</v>
      </c>
      <c r="DB72" s="50">
        <f t="shared" si="38"/>
        <v>0</v>
      </c>
      <c r="DC72" s="50">
        <f t="shared" si="38"/>
        <v>0</v>
      </c>
      <c r="DD72" s="50">
        <f t="shared" si="38"/>
        <v>0</v>
      </c>
      <c r="DE72" s="50">
        <f t="shared" si="38"/>
        <v>0</v>
      </c>
      <c r="DF72" s="50">
        <f t="shared" si="38"/>
        <v>0</v>
      </c>
      <c r="DG72" s="50">
        <f t="shared" si="38"/>
        <v>0</v>
      </c>
      <c r="DH72" s="50">
        <f t="shared" si="38"/>
        <v>0</v>
      </c>
      <c r="DI72" s="51">
        <f t="shared" si="38"/>
        <v>0</v>
      </c>
      <c r="DK72" s="49">
        <f t="shared" si="46"/>
        <v>0</v>
      </c>
      <c r="DL72" s="50">
        <f t="shared" si="46"/>
        <v>0</v>
      </c>
      <c r="DM72" s="50">
        <f t="shared" si="46"/>
        <v>0</v>
      </c>
      <c r="DN72" s="50">
        <f t="shared" si="46"/>
        <v>0</v>
      </c>
      <c r="DO72" s="50">
        <f t="shared" si="46"/>
        <v>0</v>
      </c>
      <c r="DP72" s="50">
        <f t="shared" si="46"/>
        <v>0</v>
      </c>
      <c r="DQ72" s="50">
        <f t="shared" si="46"/>
        <v>0</v>
      </c>
      <c r="DR72" s="50">
        <f t="shared" si="46"/>
        <v>0</v>
      </c>
      <c r="DS72" s="50">
        <f t="shared" si="46"/>
        <v>0</v>
      </c>
      <c r="DT72" s="50">
        <f t="shared" si="46"/>
        <v>0</v>
      </c>
      <c r="DU72" s="50">
        <f t="shared" si="46"/>
        <v>0</v>
      </c>
      <c r="DV72" s="50">
        <f t="shared" si="46"/>
        <v>0</v>
      </c>
      <c r="DW72" s="50">
        <f t="shared" si="46"/>
        <v>0</v>
      </c>
      <c r="DX72" s="50">
        <f t="shared" si="46"/>
        <v>0</v>
      </c>
      <c r="DY72" s="50">
        <f t="shared" si="46"/>
        <v>0</v>
      </c>
      <c r="DZ72" s="50">
        <f t="shared" si="46"/>
        <v>0</v>
      </c>
      <c r="EA72" s="50">
        <f t="shared" si="47"/>
        <v>0</v>
      </c>
      <c r="EB72" s="50">
        <f t="shared" si="47"/>
        <v>0</v>
      </c>
      <c r="EC72" s="50">
        <f t="shared" si="47"/>
        <v>0</v>
      </c>
      <c r="ED72" s="50">
        <f t="shared" si="47"/>
        <v>0</v>
      </c>
      <c r="EE72" s="50">
        <f t="shared" si="47"/>
        <v>0</v>
      </c>
      <c r="EF72" s="50">
        <f t="shared" si="47"/>
        <v>0</v>
      </c>
      <c r="EG72" s="50">
        <f t="shared" si="47"/>
        <v>0</v>
      </c>
      <c r="EH72" s="50">
        <f t="shared" si="47"/>
        <v>0</v>
      </c>
      <c r="EI72" s="50">
        <f t="shared" si="47"/>
        <v>0</v>
      </c>
      <c r="EJ72" s="50">
        <f t="shared" si="47"/>
        <v>0</v>
      </c>
      <c r="EK72" s="50">
        <f t="shared" si="47"/>
        <v>0</v>
      </c>
      <c r="EL72" s="50">
        <f t="shared" si="47"/>
        <v>0</v>
      </c>
      <c r="EM72" s="50">
        <f t="shared" si="47"/>
        <v>0</v>
      </c>
      <c r="EN72" s="50">
        <f t="shared" si="47"/>
        <v>0</v>
      </c>
      <c r="EO72" s="50">
        <f t="shared" si="47"/>
        <v>0</v>
      </c>
      <c r="EP72" s="50">
        <f t="shared" si="47"/>
        <v>0</v>
      </c>
      <c r="EQ72" s="50">
        <f t="shared" si="39"/>
        <v>0</v>
      </c>
      <c r="ER72" s="50">
        <f t="shared" si="39"/>
        <v>0</v>
      </c>
      <c r="ES72" s="50">
        <f t="shared" si="39"/>
        <v>0</v>
      </c>
      <c r="ET72" s="50">
        <f t="shared" si="39"/>
        <v>0</v>
      </c>
      <c r="EU72" s="50">
        <f t="shared" si="39"/>
        <v>0</v>
      </c>
      <c r="EV72" s="50">
        <f t="shared" si="39"/>
        <v>0</v>
      </c>
      <c r="EW72" s="50">
        <f t="shared" si="39"/>
        <v>0</v>
      </c>
      <c r="EX72" s="50">
        <f t="shared" si="39"/>
        <v>0</v>
      </c>
      <c r="EY72" s="51">
        <f t="shared" si="39"/>
        <v>0</v>
      </c>
      <c r="FA72" s="52" t="str">
        <f t="shared" si="26"/>
        <v>Compliance</v>
      </c>
      <c r="FB72" s="52" t="str">
        <f t="shared" si="27"/>
        <v>Compliance</v>
      </c>
      <c r="FC72" s="52" t="str">
        <f t="shared" si="28"/>
        <v>Compliance</v>
      </c>
    </row>
    <row r="73" spans="2:159" ht="20.100000000000001" customHeight="1" thickBot="1" x14ac:dyDescent="0.3">
      <c r="B73" s="53">
        <v>60</v>
      </c>
      <c r="C73" s="125">
        <v>5572</v>
      </c>
      <c r="D73" s="109" t="s">
        <v>96</v>
      </c>
      <c r="E73" s="87" t="s">
        <v>135</v>
      </c>
      <c r="F73" s="41" t="str">
        <f>IFERROR(VLOOKUP(E73,'[1]Designation with Pershift Cost'!$B$3:$C$25,2,0),"")</f>
        <v/>
      </c>
      <c r="G73" s="42" t="s">
        <v>10</v>
      </c>
      <c r="H73" s="42" t="s">
        <v>10</v>
      </c>
      <c r="I73" s="42" t="s">
        <v>10</v>
      </c>
      <c r="J73" s="42" t="s">
        <v>10</v>
      </c>
      <c r="K73" s="42" t="s">
        <v>10</v>
      </c>
      <c r="L73" s="42"/>
      <c r="M73" s="42" t="s">
        <v>12</v>
      </c>
      <c r="N73" s="42"/>
      <c r="O73" s="42" t="s">
        <v>12</v>
      </c>
      <c r="P73" s="42"/>
      <c r="Q73" s="43" t="s">
        <v>12</v>
      </c>
      <c r="R73" s="43"/>
      <c r="S73" s="43" t="s">
        <v>12</v>
      </c>
      <c r="T73" s="43"/>
      <c r="U73" s="43"/>
      <c r="V73" s="43"/>
      <c r="W73" s="43" t="s">
        <v>10</v>
      </c>
      <c r="X73" s="43" t="s">
        <v>10</v>
      </c>
      <c r="Y73" s="43"/>
      <c r="Z73" s="90" t="s">
        <v>10</v>
      </c>
      <c r="AA73" s="90" t="s">
        <v>10</v>
      </c>
      <c r="AB73" s="43"/>
      <c r="AC73" s="43" t="s">
        <v>10</v>
      </c>
      <c r="AD73" s="43" t="s">
        <v>10</v>
      </c>
      <c r="AE73" s="43"/>
      <c r="AF73" s="43" t="s">
        <v>10</v>
      </c>
      <c r="AG73" s="43"/>
      <c r="AH73" s="43" t="s">
        <v>10</v>
      </c>
      <c r="AI73" s="43"/>
      <c r="AJ73" s="43" t="s">
        <v>10</v>
      </c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4">
        <f t="shared" si="3"/>
        <v>14</v>
      </c>
      <c r="AX73" s="44">
        <f t="shared" si="4"/>
        <v>0</v>
      </c>
      <c r="AY73" s="44">
        <f t="shared" si="5"/>
        <v>4</v>
      </c>
      <c r="AZ73" s="44">
        <f t="shared" si="6"/>
        <v>0</v>
      </c>
      <c r="BA73" s="44">
        <f t="shared" si="7"/>
        <v>0</v>
      </c>
      <c r="BB73" s="44">
        <f t="shared" si="8"/>
        <v>0</v>
      </c>
      <c r="BC73" s="44">
        <f t="shared" si="9"/>
        <v>0</v>
      </c>
      <c r="BD73" s="44">
        <f t="shared" si="10"/>
        <v>0</v>
      </c>
      <c r="BE73" s="44">
        <f t="shared" si="11"/>
        <v>0</v>
      </c>
      <c r="BF73" s="44">
        <f t="shared" si="12"/>
        <v>0</v>
      </c>
      <c r="BG73" s="44">
        <f t="shared" si="13"/>
        <v>0</v>
      </c>
      <c r="BH73" s="44">
        <f t="shared" si="14"/>
        <v>0</v>
      </c>
      <c r="BI73" s="44">
        <f t="shared" si="15"/>
        <v>0</v>
      </c>
      <c r="BJ73" s="44">
        <f t="shared" si="16"/>
        <v>0</v>
      </c>
      <c r="BK73" s="43"/>
      <c r="BL73" s="43"/>
      <c r="BM73" s="44">
        <f t="shared" si="29"/>
        <v>0</v>
      </c>
      <c r="BN73" s="44">
        <f t="shared" si="30"/>
        <v>0</v>
      </c>
      <c r="BO73" s="45">
        <f t="shared" si="31"/>
        <v>18</v>
      </c>
      <c r="BP73" s="118">
        <f t="shared" si="17"/>
        <v>18</v>
      </c>
      <c r="BQ73" s="47">
        <f t="shared" ref="BQ73:BQ137" si="48">SUM(BA73:BG73)+SUM(BH73/2)</f>
        <v>0</v>
      </c>
      <c r="BR73" s="47">
        <f t="shared" si="19"/>
        <v>0</v>
      </c>
      <c r="BS73" s="48"/>
      <c r="BU73" s="49">
        <f t="shared" si="44"/>
        <v>0</v>
      </c>
      <c r="BV73" s="50">
        <f t="shared" si="44"/>
        <v>0</v>
      </c>
      <c r="BW73" s="50">
        <f t="shared" si="44"/>
        <v>0</v>
      </c>
      <c r="BX73" s="50">
        <f t="shared" si="44"/>
        <v>0</v>
      </c>
      <c r="BY73" s="50">
        <f t="shared" si="44"/>
        <v>0</v>
      </c>
      <c r="BZ73" s="50">
        <f t="shared" si="44"/>
        <v>0</v>
      </c>
      <c r="CA73" s="50">
        <f t="shared" si="44"/>
        <v>0</v>
      </c>
      <c r="CB73" s="50">
        <f t="shared" si="44"/>
        <v>0</v>
      </c>
      <c r="CC73" s="50">
        <f t="shared" si="44"/>
        <v>0</v>
      </c>
      <c r="CD73" s="50">
        <f t="shared" si="44"/>
        <v>0</v>
      </c>
      <c r="CE73" s="50">
        <f t="shared" si="44"/>
        <v>0</v>
      </c>
      <c r="CF73" s="50">
        <f t="shared" si="44"/>
        <v>0</v>
      </c>
      <c r="CG73" s="50">
        <f t="shared" si="44"/>
        <v>0</v>
      </c>
      <c r="CH73" s="50">
        <f t="shared" si="44"/>
        <v>0</v>
      </c>
      <c r="CI73" s="50">
        <f t="shared" si="44"/>
        <v>0</v>
      </c>
      <c r="CJ73" s="50">
        <f t="shared" si="44"/>
        <v>0</v>
      </c>
      <c r="CK73" s="50">
        <f t="shared" si="45"/>
        <v>0</v>
      </c>
      <c r="CL73" s="50">
        <f t="shared" si="45"/>
        <v>0</v>
      </c>
      <c r="CM73" s="50">
        <f t="shared" si="45"/>
        <v>0</v>
      </c>
      <c r="CN73" s="50">
        <f t="shared" si="45"/>
        <v>0</v>
      </c>
      <c r="CO73" s="50">
        <f t="shared" si="45"/>
        <v>0</v>
      </c>
      <c r="CP73" s="50">
        <f t="shared" si="45"/>
        <v>0</v>
      </c>
      <c r="CQ73" s="50">
        <f t="shared" si="45"/>
        <v>0</v>
      </c>
      <c r="CR73" s="50">
        <f t="shared" si="45"/>
        <v>0</v>
      </c>
      <c r="CS73" s="50">
        <f t="shared" si="45"/>
        <v>0</v>
      </c>
      <c r="CT73" s="50">
        <f t="shared" si="45"/>
        <v>0</v>
      </c>
      <c r="CU73" s="50">
        <f t="shared" si="45"/>
        <v>0</v>
      </c>
      <c r="CV73" s="50">
        <f t="shared" si="45"/>
        <v>0</v>
      </c>
      <c r="CW73" s="50">
        <f t="shared" si="45"/>
        <v>0</v>
      </c>
      <c r="CX73" s="50">
        <f t="shared" si="45"/>
        <v>0</v>
      </c>
      <c r="CY73" s="50">
        <f t="shared" si="45"/>
        <v>0</v>
      </c>
      <c r="CZ73" s="50">
        <f t="shared" si="45"/>
        <v>0</v>
      </c>
      <c r="DA73" s="50">
        <f t="shared" ref="DA73:DI90" si="49">IF(OR(COUNTIFS(AM73:AS73,"W/O")&gt;0,COUNTIFS(AM73:AS73,"")&gt;0),0,1)</f>
        <v>0</v>
      </c>
      <c r="DB73" s="50">
        <f t="shared" si="49"/>
        <v>0</v>
      </c>
      <c r="DC73" s="50">
        <f t="shared" si="49"/>
        <v>0</v>
      </c>
      <c r="DD73" s="50">
        <f t="shared" si="49"/>
        <v>0</v>
      </c>
      <c r="DE73" s="50">
        <f t="shared" si="49"/>
        <v>0</v>
      </c>
      <c r="DF73" s="50">
        <f t="shared" si="49"/>
        <v>0</v>
      </c>
      <c r="DG73" s="50">
        <f t="shared" si="49"/>
        <v>0</v>
      </c>
      <c r="DH73" s="50">
        <f t="shared" si="49"/>
        <v>0</v>
      </c>
      <c r="DI73" s="51">
        <f t="shared" si="49"/>
        <v>0</v>
      </c>
      <c r="DK73" s="49">
        <f t="shared" si="46"/>
        <v>0</v>
      </c>
      <c r="DL73" s="50">
        <f t="shared" si="46"/>
        <v>0</v>
      </c>
      <c r="DM73" s="50">
        <f t="shared" si="46"/>
        <v>0</v>
      </c>
      <c r="DN73" s="50">
        <f t="shared" si="46"/>
        <v>0</v>
      </c>
      <c r="DO73" s="50">
        <f t="shared" si="46"/>
        <v>0</v>
      </c>
      <c r="DP73" s="50">
        <f t="shared" si="46"/>
        <v>0</v>
      </c>
      <c r="DQ73" s="50">
        <f t="shared" si="46"/>
        <v>0</v>
      </c>
      <c r="DR73" s="50">
        <f t="shared" si="46"/>
        <v>0</v>
      </c>
      <c r="DS73" s="50">
        <f t="shared" si="46"/>
        <v>0</v>
      </c>
      <c r="DT73" s="50">
        <f t="shared" si="46"/>
        <v>0</v>
      </c>
      <c r="DU73" s="50">
        <f t="shared" si="46"/>
        <v>0</v>
      </c>
      <c r="DV73" s="50">
        <f t="shared" si="46"/>
        <v>0</v>
      </c>
      <c r="DW73" s="50">
        <f t="shared" si="46"/>
        <v>0</v>
      </c>
      <c r="DX73" s="50">
        <f t="shared" si="46"/>
        <v>0</v>
      </c>
      <c r="DY73" s="50">
        <f t="shared" si="46"/>
        <v>0</v>
      </c>
      <c r="DZ73" s="50">
        <f t="shared" si="46"/>
        <v>0</v>
      </c>
      <c r="EA73" s="50">
        <f t="shared" si="47"/>
        <v>0</v>
      </c>
      <c r="EB73" s="50">
        <f t="shared" si="47"/>
        <v>0</v>
      </c>
      <c r="EC73" s="50">
        <f t="shared" si="47"/>
        <v>0</v>
      </c>
      <c r="ED73" s="50">
        <f t="shared" si="47"/>
        <v>0</v>
      </c>
      <c r="EE73" s="50">
        <f t="shared" si="47"/>
        <v>0</v>
      </c>
      <c r="EF73" s="50">
        <f t="shared" si="47"/>
        <v>0</v>
      </c>
      <c r="EG73" s="50">
        <f t="shared" si="47"/>
        <v>0</v>
      </c>
      <c r="EH73" s="50">
        <f t="shared" si="47"/>
        <v>0</v>
      </c>
      <c r="EI73" s="50">
        <f t="shared" si="47"/>
        <v>0</v>
      </c>
      <c r="EJ73" s="50">
        <f t="shared" si="47"/>
        <v>0</v>
      </c>
      <c r="EK73" s="50">
        <f t="shared" si="47"/>
        <v>0</v>
      </c>
      <c r="EL73" s="50">
        <f t="shared" si="47"/>
        <v>0</v>
      </c>
      <c r="EM73" s="50">
        <f t="shared" si="47"/>
        <v>0</v>
      </c>
      <c r="EN73" s="50">
        <f t="shared" si="47"/>
        <v>0</v>
      </c>
      <c r="EO73" s="50">
        <f t="shared" si="47"/>
        <v>0</v>
      </c>
      <c r="EP73" s="50">
        <f t="shared" si="47"/>
        <v>0</v>
      </c>
      <c r="EQ73" s="50">
        <f t="shared" ref="EQ73:EY90" si="50">IF(OR(COUNTIFS(AM73:AV73,"W/O")&gt;0,COUNTIFS(AM73:AV73,"A")&gt;0,COUNTIFS(AM73:AV73,"")&gt;0,COUNTIF(AM73:AV73,"N/O")),0,1)</f>
        <v>0</v>
      </c>
      <c r="ER73" s="50">
        <f t="shared" si="50"/>
        <v>0</v>
      </c>
      <c r="ES73" s="50">
        <f t="shared" si="50"/>
        <v>0</v>
      </c>
      <c r="ET73" s="50">
        <f t="shared" si="50"/>
        <v>0</v>
      </c>
      <c r="EU73" s="50">
        <f t="shared" si="50"/>
        <v>0</v>
      </c>
      <c r="EV73" s="50">
        <f t="shared" si="50"/>
        <v>0</v>
      </c>
      <c r="EW73" s="50">
        <f t="shared" si="50"/>
        <v>0</v>
      </c>
      <c r="EX73" s="50">
        <f t="shared" si="50"/>
        <v>0</v>
      </c>
      <c r="EY73" s="51">
        <f t="shared" si="50"/>
        <v>0</v>
      </c>
      <c r="FA73" s="52" t="str">
        <f t="shared" si="26"/>
        <v>Compliance</v>
      </c>
      <c r="FB73" s="52" t="str">
        <f t="shared" si="27"/>
        <v>Compliance</v>
      </c>
      <c r="FC73" s="52" t="str">
        <f t="shared" si="28"/>
        <v>Compliance</v>
      </c>
    </row>
    <row r="74" spans="2:159" ht="20.100000000000001" customHeight="1" thickBot="1" x14ac:dyDescent="0.3">
      <c r="B74" s="53">
        <v>61</v>
      </c>
      <c r="C74" s="125">
        <v>5753</v>
      </c>
      <c r="D74" s="109" t="s">
        <v>97</v>
      </c>
      <c r="E74" s="87" t="s">
        <v>135</v>
      </c>
      <c r="F74" s="41" t="str">
        <f>IFERROR(VLOOKUP(E74,'[1]Designation with Pershift Cost'!$B$3:$C$25,2,0),"")</f>
        <v/>
      </c>
      <c r="G74" s="42" t="s">
        <v>10</v>
      </c>
      <c r="H74" s="42" t="s">
        <v>10</v>
      </c>
      <c r="I74" s="42" t="s">
        <v>10</v>
      </c>
      <c r="J74" s="42" t="s">
        <v>10</v>
      </c>
      <c r="K74" s="42" t="s">
        <v>10</v>
      </c>
      <c r="L74" s="42"/>
      <c r="M74" s="42" t="s">
        <v>10</v>
      </c>
      <c r="N74" s="42"/>
      <c r="O74" s="42" t="s">
        <v>10</v>
      </c>
      <c r="P74" s="42" t="s">
        <v>10</v>
      </c>
      <c r="Q74" s="43" t="s">
        <v>10</v>
      </c>
      <c r="R74" s="43" t="s">
        <v>10</v>
      </c>
      <c r="S74" s="43"/>
      <c r="T74" s="43" t="s">
        <v>10</v>
      </c>
      <c r="U74" s="43" t="s">
        <v>10</v>
      </c>
      <c r="V74" s="43"/>
      <c r="W74" s="43"/>
      <c r="X74" s="43"/>
      <c r="Y74" s="43"/>
      <c r="Z74" s="43"/>
      <c r="AA74" s="43"/>
      <c r="AB74" s="43"/>
      <c r="AC74" s="43"/>
      <c r="AD74" s="43" t="s">
        <v>12</v>
      </c>
      <c r="AE74" s="43" t="s">
        <v>12</v>
      </c>
      <c r="AF74" s="43"/>
      <c r="AG74" s="43" t="s">
        <v>10</v>
      </c>
      <c r="AH74" s="43"/>
      <c r="AI74" s="43" t="s">
        <v>10</v>
      </c>
      <c r="AJ74" s="43" t="s">
        <v>10</v>
      </c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4">
        <f t="shared" si="3"/>
        <v>15</v>
      </c>
      <c r="AX74" s="44">
        <f t="shared" si="4"/>
        <v>0</v>
      </c>
      <c r="AY74" s="44">
        <f t="shared" si="5"/>
        <v>2</v>
      </c>
      <c r="AZ74" s="44">
        <f t="shared" si="6"/>
        <v>0</v>
      </c>
      <c r="BA74" s="44">
        <f t="shared" si="7"/>
        <v>0</v>
      </c>
      <c r="BB74" s="44">
        <f t="shared" si="8"/>
        <v>0</v>
      </c>
      <c r="BC74" s="44">
        <f t="shared" si="9"/>
        <v>0</v>
      </c>
      <c r="BD74" s="44">
        <f t="shared" si="10"/>
        <v>0</v>
      </c>
      <c r="BE74" s="44">
        <f t="shared" si="11"/>
        <v>0</v>
      </c>
      <c r="BF74" s="44">
        <f t="shared" si="12"/>
        <v>0</v>
      </c>
      <c r="BG74" s="44">
        <f t="shared" si="13"/>
        <v>0</v>
      </c>
      <c r="BH74" s="44">
        <f t="shared" si="14"/>
        <v>0</v>
      </c>
      <c r="BI74" s="44">
        <f t="shared" si="15"/>
        <v>0</v>
      </c>
      <c r="BJ74" s="44">
        <f t="shared" si="16"/>
        <v>0</v>
      </c>
      <c r="BK74" s="43"/>
      <c r="BL74" s="43"/>
      <c r="BM74" s="44">
        <f t="shared" si="29"/>
        <v>0</v>
      </c>
      <c r="BN74" s="44">
        <f t="shared" si="30"/>
        <v>0</v>
      </c>
      <c r="BO74" s="45">
        <f t="shared" si="31"/>
        <v>17</v>
      </c>
      <c r="BP74" s="118">
        <f t="shared" si="17"/>
        <v>17</v>
      </c>
      <c r="BQ74" s="47">
        <f t="shared" si="48"/>
        <v>0</v>
      </c>
      <c r="BR74" s="47">
        <f t="shared" si="19"/>
        <v>0</v>
      </c>
      <c r="BS74" s="48"/>
      <c r="BU74" s="49">
        <f t="shared" si="44"/>
        <v>0</v>
      </c>
      <c r="BV74" s="50">
        <f t="shared" si="44"/>
        <v>0</v>
      </c>
      <c r="BW74" s="50">
        <f t="shared" si="44"/>
        <v>0</v>
      </c>
      <c r="BX74" s="50">
        <f t="shared" si="44"/>
        <v>0</v>
      </c>
      <c r="BY74" s="50">
        <f t="shared" si="44"/>
        <v>0</v>
      </c>
      <c r="BZ74" s="50">
        <f t="shared" si="44"/>
        <v>0</v>
      </c>
      <c r="CA74" s="50">
        <f t="shared" si="44"/>
        <v>0</v>
      </c>
      <c r="CB74" s="50">
        <f t="shared" si="44"/>
        <v>0</v>
      </c>
      <c r="CC74" s="50">
        <f t="shared" si="44"/>
        <v>0</v>
      </c>
      <c r="CD74" s="50">
        <f t="shared" si="44"/>
        <v>0</v>
      </c>
      <c r="CE74" s="50">
        <f t="shared" si="44"/>
        <v>0</v>
      </c>
      <c r="CF74" s="50">
        <f t="shared" si="44"/>
        <v>0</v>
      </c>
      <c r="CG74" s="50">
        <f t="shared" si="44"/>
        <v>0</v>
      </c>
      <c r="CH74" s="50">
        <f t="shared" si="44"/>
        <v>0</v>
      </c>
      <c r="CI74" s="50">
        <f t="shared" si="44"/>
        <v>0</v>
      </c>
      <c r="CJ74" s="50">
        <f t="shared" si="44"/>
        <v>0</v>
      </c>
      <c r="CK74" s="50">
        <f t="shared" si="45"/>
        <v>0</v>
      </c>
      <c r="CL74" s="50">
        <f t="shared" si="45"/>
        <v>0</v>
      </c>
      <c r="CM74" s="50">
        <f t="shared" si="45"/>
        <v>0</v>
      </c>
      <c r="CN74" s="50">
        <f t="shared" si="45"/>
        <v>0</v>
      </c>
      <c r="CO74" s="50">
        <f t="shared" si="45"/>
        <v>0</v>
      </c>
      <c r="CP74" s="50">
        <f t="shared" si="45"/>
        <v>0</v>
      </c>
      <c r="CQ74" s="50">
        <f t="shared" si="45"/>
        <v>0</v>
      </c>
      <c r="CR74" s="50">
        <f t="shared" si="45"/>
        <v>0</v>
      </c>
      <c r="CS74" s="50">
        <f t="shared" si="45"/>
        <v>0</v>
      </c>
      <c r="CT74" s="50">
        <f t="shared" si="45"/>
        <v>0</v>
      </c>
      <c r="CU74" s="50">
        <f t="shared" si="45"/>
        <v>0</v>
      </c>
      <c r="CV74" s="50">
        <f t="shared" si="45"/>
        <v>0</v>
      </c>
      <c r="CW74" s="50">
        <f t="shared" si="45"/>
        <v>0</v>
      </c>
      <c r="CX74" s="50">
        <f t="shared" si="45"/>
        <v>0</v>
      </c>
      <c r="CY74" s="50">
        <f t="shared" si="45"/>
        <v>0</v>
      </c>
      <c r="CZ74" s="50">
        <f t="shared" si="45"/>
        <v>0</v>
      </c>
      <c r="DA74" s="50">
        <f t="shared" si="49"/>
        <v>0</v>
      </c>
      <c r="DB74" s="50">
        <f t="shared" si="49"/>
        <v>0</v>
      </c>
      <c r="DC74" s="50">
        <f t="shared" si="49"/>
        <v>0</v>
      </c>
      <c r="DD74" s="50">
        <f t="shared" si="49"/>
        <v>0</v>
      </c>
      <c r="DE74" s="50">
        <f t="shared" si="49"/>
        <v>0</v>
      </c>
      <c r="DF74" s="50">
        <f t="shared" si="49"/>
        <v>0</v>
      </c>
      <c r="DG74" s="50">
        <f t="shared" si="49"/>
        <v>0</v>
      </c>
      <c r="DH74" s="50">
        <f t="shared" si="49"/>
        <v>0</v>
      </c>
      <c r="DI74" s="51">
        <f t="shared" si="49"/>
        <v>0</v>
      </c>
      <c r="DK74" s="49">
        <f t="shared" si="46"/>
        <v>0</v>
      </c>
      <c r="DL74" s="50">
        <f t="shared" si="46"/>
        <v>0</v>
      </c>
      <c r="DM74" s="50">
        <f t="shared" si="46"/>
        <v>0</v>
      </c>
      <c r="DN74" s="50">
        <f t="shared" si="46"/>
        <v>0</v>
      </c>
      <c r="DO74" s="50">
        <f t="shared" si="46"/>
        <v>0</v>
      </c>
      <c r="DP74" s="50">
        <f t="shared" si="46"/>
        <v>0</v>
      </c>
      <c r="DQ74" s="50">
        <f t="shared" si="46"/>
        <v>0</v>
      </c>
      <c r="DR74" s="50">
        <f t="shared" si="46"/>
        <v>0</v>
      </c>
      <c r="DS74" s="50">
        <f t="shared" si="46"/>
        <v>0</v>
      </c>
      <c r="DT74" s="50">
        <f t="shared" si="46"/>
        <v>0</v>
      </c>
      <c r="DU74" s="50">
        <f t="shared" si="46"/>
        <v>0</v>
      </c>
      <c r="DV74" s="50">
        <f t="shared" si="46"/>
        <v>0</v>
      </c>
      <c r="DW74" s="50">
        <f t="shared" si="46"/>
        <v>0</v>
      </c>
      <c r="DX74" s="50">
        <f t="shared" si="46"/>
        <v>0</v>
      </c>
      <c r="DY74" s="50">
        <f t="shared" si="46"/>
        <v>0</v>
      </c>
      <c r="DZ74" s="50">
        <f t="shared" si="46"/>
        <v>0</v>
      </c>
      <c r="EA74" s="50">
        <f t="shared" si="47"/>
        <v>0</v>
      </c>
      <c r="EB74" s="50">
        <f t="shared" si="47"/>
        <v>0</v>
      </c>
      <c r="EC74" s="50">
        <f t="shared" si="47"/>
        <v>0</v>
      </c>
      <c r="ED74" s="50">
        <f t="shared" si="47"/>
        <v>0</v>
      </c>
      <c r="EE74" s="50">
        <f t="shared" si="47"/>
        <v>0</v>
      </c>
      <c r="EF74" s="50">
        <f t="shared" si="47"/>
        <v>0</v>
      </c>
      <c r="EG74" s="50">
        <f t="shared" si="47"/>
        <v>0</v>
      </c>
      <c r="EH74" s="50">
        <f t="shared" si="47"/>
        <v>0</v>
      </c>
      <c r="EI74" s="50">
        <f t="shared" si="47"/>
        <v>0</v>
      </c>
      <c r="EJ74" s="50">
        <f t="shared" si="47"/>
        <v>0</v>
      </c>
      <c r="EK74" s="50">
        <f t="shared" si="47"/>
        <v>0</v>
      </c>
      <c r="EL74" s="50">
        <f t="shared" si="47"/>
        <v>0</v>
      </c>
      <c r="EM74" s="50">
        <f t="shared" si="47"/>
        <v>0</v>
      </c>
      <c r="EN74" s="50">
        <f t="shared" si="47"/>
        <v>0</v>
      </c>
      <c r="EO74" s="50">
        <f t="shared" si="47"/>
        <v>0</v>
      </c>
      <c r="EP74" s="50">
        <f t="shared" si="47"/>
        <v>0</v>
      </c>
      <c r="EQ74" s="50">
        <f t="shared" si="50"/>
        <v>0</v>
      </c>
      <c r="ER74" s="50">
        <f t="shared" si="50"/>
        <v>0</v>
      </c>
      <c r="ES74" s="50">
        <f t="shared" si="50"/>
        <v>0</v>
      </c>
      <c r="ET74" s="50">
        <f t="shared" si="50"/>
        <v>0</v>
      </c>
      <c r="EU74" s="50">
        <f t="shared" si="50"/>
        <v>0</v>
      </c>
      <c r="EV74" s="50">
        <f t="shared" si="50"/>
        <v>0</v>
      </c>
      <c r="EW74" s="50">
        <f t="shared" si="50"/>
        <v>0</v>
      </c>
      <c r="EX74" s="50">
        <f t="shared" si="50"/>
        <v>0</v>
      </c>
      <c r="EY74" s="51">
        <f t="shared" si="50"/>
        <v>0</v>
      </c>
      <c r="FA74" s="52" t="str">
        <f t="shared" si="26"/>
        <v>Compliance</v>
      </c>
      <c r="FB74" s="52" t="str">
        <f t="shared" si="27"/>
        <v>Compliance</v>
      </c>
      <c r="FC74" s="52" t="str">
        <f t="shared" si="28"/>
        <v>Compliance</v>
      </c>
    </row>
    <row r="75" spans="2:159" ht="20.100000000000001" customHeight="1" thickBot="1" x14ac:dyDescent="0.3">
      <c r="B75" s="53">
        <v>62</v>
      </c>
      <c r="C75" s="125">
        <v>5759</v>
      </c>
      <c r="D75" s="109" t="s">
        <v>98</v>
      </c>
      <c r="E75" s="87" t="s">
        <v>135</v>
      </c>
      <c r="F75" s="41" t="str">
        <f>IFERROR(VLOOKUP(E75,'[1]Designation with Pershift Cost'!$B$3:$C$25,2,0),"")</f>
        <v/>
      </c>
      <c r="G75" s="42"/>
      <c r="H75" s="42"/>
      <c r="I75" s="42" t="s">
        <v>10</v>
      </c>
      <c r="J75" s="42" t="s">
        <v>10</v>
      </c>
      <c r="K75" s="42"/>
      <c r="L75" s="42"/>
      <c r="M75" s="42" t="s">
        <v>10</v>
      </c>
      <c r="N75" s="42" t="s">
        <v>10</v>
      </c>
      <c r="O75" s="42"/>
      <c r="P75" s="42" t="s">
        <v>10</v>
      </c>
      <c r="Q75" s="43" t="s">
        <v>10</v>
      </c>
      <c r="R75" s="43" t="s">
        <v>10</v>
      </c>
      <c r="S75" s="43" t="s">
        <v>10</v>
      </c>
      <c r="T75" s="43" t="s">
        <v>10</v>
      </c>
      <c r="U75" s="43" t="s">
        <v>10</v>
      </c>
      <c r="V75" s="43"/>
      <c r="W75" s="43" t="s">
        <v>10</v>
      </c>
      <c r="X75" s="43"/>
      <c r="Y75" s="43" t="s">
        <v>10</v>
      </c>
      <c r="Z75" s="90" t="s">
        <v>10</v>
      </c>
      <c r="AA75" s="90" t="s">
        <v>10</v>
      </c>
      <c r="AB75" s="43" t="s">
        <v>10</v>
      </c>
      <c r="AC75" s="43" t="s">
        <v>10</v>
      </c>
      <c r="AD75" s="43" t="s">
        <v>10</v>
      </c>
      <c r="AE75" s="43"/>
      <c r="AF75" s="43" t="s">
        <v>10</v>
      </c>
      <c r="AG75" s="43" t="s">
        <v>10</v>
      </c>
      <c r="AH75" s="43" t="s">
        <v>10</v>
      </c>
      <c r="AI75" s="43" t="s">
        <v>10</v>
      </c>
      <c r="AJ75" s="43" t="s">
        <v>10</v>
      </c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4">
        <f t="shared" si="3"/>
        <v>22</v>
      </c>
      <c r="AX75" s="44">
        <f t="shared" si="4"/>
        <v>0</v>
      </c>
      <c r="AY75" s="44">
        <f t="shared" si="5"/>
        <v>0</v>
      </c>
      <c r="AZ75" s="44">
        <f t="shared" si="6"/>
        <v>0</v>
      </c>
      <c r="BA75" s="44">
        <f t="shared" si="7"/>
        <v>0</v>
      </c>
      <c r="BB75" s="44">
        <f t="shared" si="8"/>
        <v>0</v>
      </c>
      <c r="BC75" s="44">
        <f t="shared" si="9"/>
        <v>0</v>
      </c>
      <c r="BD75" s="44">
        <f t="shared" si="10"/>
        <v>0</v>
      </c>
      <c r="BE75" s="44">
        <f t="shared" si="11"/>
        <v>0</v>
      </c>
      <c r="BF75" s="44">
        <f t="shared" si="12"/>
        <v>0</v>
      </c>
      <c r="BG75" s="44">
        <f t="shared" si="13"/>
        <v>0</v>
      </c>
      <c r="BH75" s="44">
        <f t="shared" si="14"/>
        <v>0</v>
      </c>
      <c r="BI75" s="44">
        <f t="shared" si="15"/>
        <v>0</v>
      </c>
      <c r="BJ75" s="44">
        <f t="shared" si="16"/>
        <v>0</v>
      </c>
      <c r="BK75" s="43"/>
      <c r="BL75" s="43"/>
      <c r="BM75" s="44">
        <f t="shared" si="29"/>
        <v>0</v>
      </c>
      <c r="BN75" s="44">
        <f t="shared" si="30"/>
        <v>0</v>
      </c>
      <c r="BO75" s="45">
        <f t="shared" si="31"/>
        <v>22</v>
      </c>
      <c r="BP75" s="118">
        <f t="shared" si="17"/>
        <v>22</v>
      </c>
      <c r="BQ75" s="47">
        <f t="shared" si="48"/>
        <v>0</v>
      </c>
      <c r="BR75" s="47">
        <f t="shared" si="19"/>
        <v>0</v>
      </c>
      <c r="BS75" s="48"/>
      <c r="BU75" s="49">
        <f t="shared" si="44"/>
        <v>0</v>
      </c>
      <c r="BV75" s="50">
        <f t="shared" si="44"/>
        <v>0</v>
      </c>
      <c r="BW75" s="50">
        <f t="shared" si="44"/>
        <v>0</v>
      </c>
      <c r="BX75" s="50">
        <f t="shared" si="44"/>
        <v>0</v>
      </c>
      <c r="BY75" s="50">
        <f t="shared" si="44"/>
        <v>0</v>
      </c>
      <c r="BZ75" s="50">
        <f t="shared" si="44"/>
        <v>0</v>
      </c>
      <c r="CA75" s="50">
        <f t="shared" si="44"/>
        <v>0</v>
      </c>
      <c r="CB75" s="50">
        <f t="shared" si="44"/>
        <v>0</v>
      </c>
      <c r="CC75" s="50">
        <f t="shared" si="44"/>
        <v>0</v>
      </c>
      <c r="CD75" s="50">
        <f t="shared" si="44"/>
        <v>0</v>
      </c>
      <c r="CE75" s="50">
        <f t="shared" si="44"/>
        <v>0</v>
      </c>
      <c r="CF75" s="50">
        <f t="shared" si="44"/>
        <v>0</v>
      </c>
      <c r="CG75" s="50">
        <f t="shared" si="44"/>
        <v>0</v>
      </c>
      <c r="CH75" s="50">
        <f t="shared" si="44"/>
        <v>0</v>
      </c>
      <c r="CI75" s="50">
        <f t="shared" si="44"/>
        <v>0</v>
      </c>
      <c r="CJ75" s="50">
        <f t="shared" si="44"/>
        <v>0</v>
      </c>
      <c r="CK75" s="50">
        <f t="shared" si="45"/>
        <v>0</v>
      </c>
      <c r="CL75" s="50">
        <f t="shared" si="45"/>
        <v>0</v>
      </c>
      <c r="CM75" s="50">
        <f t="shared" si="45"/>
        <v>0</v>
      </c>
      <c r="CN75" s="50">
        <f t="shared" si="45"/>
        <v>0</v>
      </c>
      <c r="CO75" s="50">
        <f t="shared" si="45"/>
        <v>0</v>
      </c>
      <c r="CP75" s="50">
        <f t="shared" si="45"/>
        <v>0</v>
      </c>
      <c r="CQ75" s="50">
        <f t="shared" si="45"/>
        <v>0</v>
      </c>
      <c r="CR75" s="50">
        <f t="shared" si="45"/>
        <v>0</v>
      </c>
      <c r="CS75" s="50">
        <f t="shared" si="45"/>
        <v>0</v>
      </c>
      <c r="CT75" s="50">
        <f t="shared" si="45"/>
        <v>0</v>
      </c>
      <c r="CU75" s="50">
        <f t="shared" si="45"/>
        <v>0</v>
      </c>
      <c r="CV75" s="50">
        <f t="shared" si="45"/>
        <v>0</v>
      </c>
      <c r="CW75" s="50">
        <f t="shared" si="45"/>
        <v>0</v>
      </c>
      <c r="CX75" s="50">
        <f t="shared" si="45"/>
        <v>0</v>
      </c>
      <c r="CY75" s="50">
        <f t="shared" si="45"/>
        <v>0</v>
      </c>
      <c r="CZ75" s="50">
        <f t="shared" si="45"/>
        <v>0</v>
      </c>
      <c r="DA75" s="50">
        <f t="shared" si="49"/>
        <v>0</v>
      </c>
      <c r="DB75" s="50">
        <f t="shared" si="49"/>
        <v>0</v>
      </c>
      <c r="DC75" s="50">
        <f t="shared" si="49"/>
        <v>0</v>
      </c>
      <c r="DD75" s="50">
        <f t="shared" si="49"/>
        <v>0</v>
      </c>
      <c r="DE75" s="50">
        <f t="shared" si="49"/>
        <v>0</v>
      </c>
      <c r="DF75" s="50">
        <f t="shared" si="49"/>
        <v>0</v>
      </c>
      <c r="DG75" s="50">
        <f t="shared" si="49"/>
        <v>0</v>
      </c>
      <c r="DH75" s="50">
        <f t="shared" si="49"/>
        <v>0</v>
      </c>
      <c r="DI75" s="51">
        <f t="shared" si="49"/>
        <v>0</v>
      </c>
      <c r="DK75" s="49">
        <f t="shared" si="46"/>
        <v>0</v>
      </c>
      <c r="DL75" s="50">
        <f t="shared" si="46"/>
        <v>0</v>
      </c>
      <c r="DM75" s="50">
        <f t="shared" si="46"/>
        <v>0</v>
      </c>
      <c r="DN75" s="50">
        <f t="shared" si="46"/>
        <v>0</v>
      </c>
      <c r="DO75" s="50">
        <f t="shared" si="46"/>
        <v>0</v>
      </c>
      <c r="DP75" s="50">
        <f t="shared" si="46"/>
        <v>0</v>
      </c>
      <c r="DQ75" s="50">
        <f t="shared" si="46"/>
        <v>0</v>
      </c>
      <c r="DR75" s="50">
        <f t="shared" si="46"/>
        <v>0</v>
      </c>
      <c r="DS75" s="50">
        <f t="shared" si="46"/>
        <v>0</v>
      </c>
      <c r="DT75" s="50">
        <f t="shared" si="46"/>
        <v>0</v>
      </c>
      <c r="DU75" s="50">
        <f t="shared" si="46"/>
        <v>0</v>
      </c>
      <c r="DV75" s="50">
        <f t="shared" si="46"/>
        <v>0</v>
      </c>
      <c r="DW75" s="50">
        <f t="shared" si="46"/>
        <v>0</v>
      </c>
      <c r="DX75" s="50">
        <f t="shared" si="46"/>
        <v>0</v>
      </c>
      <c r="DY75" s="50">
        <f t="shared" si="46"/>
        <v>0</v>
      </c>
      <c r="DZ75" s="50">
        <f t="shared" si="46"/>
        <v>0</v>
      </c>
      <c r="EA75" s="50">
        <f t="shared" si="47"/>
        <v>0</v>
      </c>
      <c r="EB75" s="50">
        <f t="shared" si="47"/>
        <v>0</v>
      </c>
      <c r="EC75" s="50">
        <f t="shared" si="47"/>
        <v>0</v>
      </c>
      <c r="ED75" s="50">
        <f t="shared" si="47"/>
        <v>0</v>
      </c>
      <c r="EE75" s="50">
        <f t="shared" si="47"/>
        <v>0</v>
      </c>
      <c r="EF75" s="50">
        <f t="shared" si="47"/>
        <v>0</v>
      </c>
      <c r="EG75" s="50">
        <f t="shared" si="47"/>
        <v>0</v>
      </c>
      <c r="EH75" s="50">
        <f t="shared" si="47"/>
        <v>0</v>
      </c>
      <c r="EI75" s="50">
        <f t="shared" si="47"/>
        <v>0</v>
      </c>
      <c r="EJ75" s="50">
        <f t="shared" si="47"/>
        <v>0</v>
      </c>
      <c r="EK75" s="50">
        <f t="shared" si="47"/>
        <v>0</v>
      </c>
      <c r="EL75" s="50">
        <f t="shared" si="47"/>
        <v>0</v>
      </c>
      <c r="EM75" s="50">
        <f t="shared" si="47"/>
        <v>0</v>
      </c>
      <c r="EN75" s="50">
        <f t="shared" si="47"/>
        <v>0</v>
      </c>
      <c r="EO75" s="50">
        <f t="shared" si="47"/>
        <v>0</v>
      </c>
      <c r="EP75" s="50">
        <f t="shared" si="47"/>
        <v>0</v>
      </c>
      <c r="EQ75" s="50">
        <f t="shared" si="50"/>
        <v>0</v>
      </c>
      <c r="ER75" s="50">
        <f t="shared" si="50"/>
        <v>0</v>
      </c>
      <c r="ES75" s="50">
        <f t="shared" si="50"/>
        <v>0</v>
      </c>
      <c r="ET75" s="50">
        <f t="shared" si="50"/>
        <v>0</v>
      </c>
      <c r="EU75" s="50">
        <f t="shared" si="50"/>
        <v>0</v>
      </c>
      <c r="EV75" s="50">
        <f t="shared" si="50"/>
        <v>0</v>
      </c>
      <c r="EW75" s="50">
        <f t="shared" si="50"/>
        <v>0</v>
      </c>
      <c r="EX75" s="50">
        <f t="shared" si="50"/>
        <v>0</v>
      </c>
      <c r="EY75" s="51">
        <f t="shared" si="50"/>
        <v>0</v>
      </c>
      <c r="FA75" s="52" t="str">
        <f t="shared" si="26"/>
        <v>Compliance</v>
      </c>
      <c r="FB75" s="52" t="str">
        <f t="shared" si="27"/>
        <v>Compliance</v>
      </c>
      <c r="FC75" s="52" t="str">
        <f t="shared" si="28"/>
        <v>Compliance</v>
      </c>
    </row>
    <row r="76" spans="2:159" ht="20.100000000000001" customHeight="1" thickBot="1" x14ac:dyDescent="0.3">
      <c r="B76" s="53">
        <v>63</v>
      </c>
      <c r="C76" s="125">
        <v>5447</v>
      </c>
      <c r="D76" s="109" t="s">
        <v>99</v>
      </c>
      <c r="E76" s="87" t="s">
        <v>135</v>
      </c>
      <c r="F76" s="41" t="str">
        <f>IFERROR(VLOOKUP(E76,'[1]Designation with Pershift Cost'!$B$3:$C$25,2,0),"")</f>
        <v/>
      </c>
      <c r="G76" s="42"/>
      <c r="H76" s="42" t="s">
        <v>11</v>
      </c>
      <c r="I76" s="42" t="s">
        <v>11</v>
      </c>
      <c r="J76" s="42" t="s">
        <v>11</v>
      </c>
      <c r="K76" s="42" t="s">
        <v>11</v>
      </c>
      <c r="L76" s="42" t="s">
        <v>11</v>
      </c>
      <c r="M76" s="42" t="s">
        <v>10</v>
      </c>
      <c r="N76" s="42"/>
      <c r="O76" s="42" t="s">
        <v>11</v>
      </c>
      <c r="P76" s="42" t="s">
        <v>11</v>
      </c>
      <c r="Q76" s="43" t="s">
        <v>11</v>
      </c>
      <c r="R76" s="43" t="s">
        <v>10</v>
      </c>
      <c r="S76" s="43" t="s">
        <v>11</v>
      </c>
      <c r="T76" s="43" t="s">
        <v>10</v>
      </c>
      <c r="U76" s="43" t="s">
        <v>11</v>
      </c>
      <c r="V76" s="43"/>
      <c r="W76" s="43" t="s">
        <v>11</v>
      </c>
      <c r="X76" s="43" t="s">
        <v>11</v>
      </c>
      <c r="Y76" s="43" t="s">
        <v>11</v>
      </c>
      <c r="Z76" s="43" t="s">
        <v>11</v>
      </c>
      <c r="AA76" s="43" t="s">
        <v>11</v>
      </c>
      <c r="AB76" s="43" t="s">
        <v>12</v>
      </c>
      <c r="AC76" s="43"/>
      <c r="AD76" s="43" t="s">
        <v>11</v>
      </c>
      <c r="AE76" s="43" t="s">
        <v>11</v>
      </c>
      <c r="AF76" s="43" t="s">
        <v>10</v>
      </c>
      <c r="AG76" s="43" t="s">
        <v>11</v>
      </c>
      <c r="AH76" s="43" t="s">
        <v>10</v>
      </c>
      <c r="AI76" s="43"/>
      <c r="AJ76" s="43" t="s">
        <v>11</v>
      </c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4">
        <f t="shared" si="3"/>
        <v>5</v>
      </c>
      <c r="AX76" s="44">
        <f t="shared" si="4"/>
        <v>19</v>
      </c>
      <c r="AY76" s="44">
        <f t="shared" si="5"/>
        <v>1</v>
      </c>
      <c r="AZ76" s="44">
        <f t="shared" si="6"/>
        <v>0</v>
      </c>
      <c r="BA76" s="44">
        <f t="shared" si="7"/>
        <v>0</v>
      </c>
      <c r="BB76" s="44">
        <f t="shared" si="8"/>
        <v>0</v>
      </c>
      <c r="BC76" s="44">
        <f t="shared" si="9"/>
        <v>0</v>
      </c>
      <c r="BD76" s="44">
        <f t="shared" si="10"/>
        <v>0</v>
      </c>
      <c r="BE76" s="44">
        <f t="shared" si="11"/>
        <v>0</v>
      </c>
      <c r="BF76" s="44">
        <f t="shared" si="12"/>
        <v>0</v>
      </c>
      <c r="BG76" s="44">
        <f t="shared" si="13"/>
        <v>0</v>
      </c>
      <c r="BH76" s="44">
        <f t="shared" si="14"/>
        <v>0</v>
      </c>
      <c r="BI76" s="44">
        <f t="shared" si="15"/>
        <v>0</v>
      </c>
      <c r="BJ76" s="44">
        <f t="shared" si="16"/>
        <v>0</v>
      </c>
      <c r="BK76" s="43"/>
      <c r="BL76" s="43"/>
      <c r="BM76" s="44">
        <f t="shared" si="29"/>
        <v>0</v>
      </c>
      <c r="BN76" s="44">
        <f t="shared" si="30"/>
        <v>0</v>
      </c>
      <c r="BO76" s="45">
        <f t="shared" si="31"/>
        <v>25</v>
      </c>
      <c r="BP76" s="118">
        <f t="shared" si="17"/>
        <v>25</v>
      </c>
      <c r="BQ76" s="47">
        <f t="shared" si="48"/>
        <v>0</v>
      </c>
      <c r="BR76" s="47">
        <f t="shared" si="19"/>
        <v>0</v>
      </c>
      <c r="BS76" s="48"/>
      <c r="BU76" s="49">
        <f t="shared" si="44"/>
        <v>0</v>
      </c>
      <c r="BV76" s="50">
        <f t="shared" si="44"/>
        <v>0</v>
      </c>
      <c r="BW76" s="50">
        <f t="shared" si="44"/>
        <v>0</v>
      </c>
      <c r="BX76" s="50">
        <f t="shared" si="44"/>
        <v>0</v>
      </c>
      <c r="BY76" s="50">
        <f t="shared" si="44"/>
        <v>0</v>
      </c>
      <c r="BZ76" s="50">
        <f t="shared" si="44"/>
        <v>0</v>
      </c>
      <c r="CA76" s="50">
        <f t="shared" si="44"/>
        <v>0</v>
      </c>
      <c r="CB76" s="50">
        <f t="shared" si="44"/>
        <v>0</v>
      </c>
      <c r="CC76" s="50">
        <f t="shared" si="44"/>
        <v>1</v>
      </c>
      <c r="CD76" s="50">
        <f t="shared" si="44"/>
        <v>0</v>
      </c>
      <c r="CE76" s="50">
        <f t="shared" si="44"/>
        <v>0</v>
      </c>
      <c r="CF76" s="50">
        <f t="shared" si="44"/>
        <v>0</v>
      </c>
      <c r="CG76" s="50">
        <f t="shared" si="44"/>
        <v>0</v>
      </c>
      <c r="CH76" s="50">
        <f t="shared" si="44"/>
        <v>0</v>
      </c>
      <c r="CI76" s="50">
        <f t="shared" si="44"/>
        <v>0</v>
      </c>
      <c r="CJ76" s="50">
        <f t="shared" si="44"/>
        <v>0</v>
      </c>
      <c r="CK76" s="50">
        <f t="shared" si="45"/>
        <v>0</v>
      </c>
      <c r="CL76" s="50">
        <f t="shared" si="45"/>
        <v>0</v>
      </c>
      <c r="CM76" s="50">
        <f t="shared" si="45"/>
        <v>0</v>
      </c>
      <c r="CN76" s="50">
        <f t="shared" si="45"/>
        <v>0</v>
      </c>
      <c r="CO76" s="50">
        <f t="shared" si="45"/>
        <v>0</v>
      </c>
      <c r="CP76" s="50">
        <f t="shared" si="45"/>
        <v>0</v>
      </c>
      <c r="CQ76" s="50">
        <f t="shared" si="45"/>
        <v>0</v>
      </c>
      <c r="CR76" s="50">
        <f t="shared" si="45"/>
        <v>0</v>
      </c>
      <c r="CS76" s="50">
        <f t="shared" si="45"/>
        <v>0</v>
      </c>
      <c r="CT76" s="50">
        <f t="shared" si="45"/>
        <v>0</v>
      </c>
      <c r="CU76" s="50">
        <f t="shared" si="45"/>
        <v>0</v>
      </c>
      <c r="CV76" s="50">
        <f t="shared" si="45"/>
        <v>0</v>
      </c>
      <c r="CW76" s="50">
        <f t="shared" si="45"/>
        <v>0</v>
      </c>
      <c r="CX76" s="50">
        <f t="shared" si="45"/>
        <v>0</v>
      </c>
      <c r="CY76" s="50">
        <f t="shared" si="45"/>
        <v>0</v>
      </c>
      <c r="CZ76" s="50">
        <f t="shared" si="45"/>
        <v>0</v>
      </c>
      <c r="DA76" s="50">
        <f t="shared" si="49"/>
        <v>0</v>
      </c>
      <c r="DB76" s="50">
        <f t="shared" si="49"/>
        <v>0</v>
      </c>
      <c r="DC76" s="50">
        <f t="shared" si="49"/>
        <v>0</v>
      </c>
      <c r="DD76" s="50">
        <f t="shared" si="49"/>
        <v>0</v>
      </c>
      <c r="DE76" s="50">
        <f t="shared" si="49"/>
        <v>0</v>
      </c>
      <c r="DF76" s="50">
        <f t="shared" si="49"/>
        <v>0</v>
      </c>
      <c r="DG76" s="50">
        <f t="shared" si="49"/>
        <v>0</v>
      </c>
      <c r="DH76" s="50">
        <f t="shared" si="49"/>
        <v>0</v>
      </c>
      <c r="DI76" s="51">
        <f t="shared" si="49"/>
        <v>0</v>
      </c>
      <c r="DK76" s="49">
        <f t="shared" si="46"/>
        <v>0</v>
      </c>
      <c r="DL76" s="50">
        <f t="shared" si="46"/>
        <v>0</v>
      </c>
      <c r="DM76" s="50">
        <f t="shared" si="46"/>
        <v>0</v>
      </c>
      <c r="DN76" s="50">
        <f t="shared" si="46"/>
        <v>0</v>
      </c>
      <c r="DO76" s="50">
        <f t="shared" si="46"/>
        <v>0</v>
      </c>
      <c r="DP76" s="50">
        <f t="shared" si="46"/>
        <v>0</v>
      </c>
      <c r="DQ76" s="50">
        <f t="shared" si="46"/>
        <v>0</v>
      </c>
      <c r="DR76" s="50">
        <f t="shared" si="46"/>
        <v>0</v>
      </c>
      <c r="DS76" s="50">
        <f t="shared" si="46"/>
        <v>0</v>
      </c>
      <c r="DT76" s="50">
        <f t="shared" si="46"/>
        <v>0</v>
      </c>
      <c r="DU76" s="50">
        <f t="shared" si="46"/>
        <v>0</v>
      </c>
      <c r="DV76" s="50">
        <f t="shared" si="46"/>
        <v>0</v>
      </c>
      <c r="DW76" s="50">
        <f t="shared" si="46"/>
        <v>0</v>
      </c>
      <c r="DX76" s="50">
        <f t="shared" si="46"/>
        <v>0</v>
      </c>
      <c r="DY76" s="50">
        <f t="shared" si="46"/>
        <v>0</v>
      </c>
      <c r="DZ76" s="50">
        <f t="shared" si="46"/>
        <v>0</v>
      </c>
      <c r="EA76" s="50">
        <f t="shared" si="47"/>
        <v>0</v>
      </c>
      <c r="EB76" s="50">
        <f t="shared" si="47"/>
        <v>0</v>
      </c>
      <c r="EC76" s="50">
        <f t="shared" si="47"/>
        <v>0</v>
      </c>
      <c r="ED76" s="50">
        <f t="shared" si="47"/>
        <v>0</v>
      </c>
      <c r="EE76" s="50">
        <f t="shared" si="47"/>
        <v>0</v>
      </c>
      <c r="EF76" s="50">
        <f t="shared" si="47"/>
        <v>0</v>
      </c>
      <c r="EG76" s="50">
        <f t="shared" si="47"/>
        <v>0</v>
      </c>
      <c r="EH76" s="50">
        <f t="shared" si="47"/>
        <v>0</v>
      </c>
      <c r="EI76" s="50">
        <f t="shared" si="47"/>
        <v>0</v>
      </c>
      <c r="EJ76" s="50">
        <f t="shared" si="47"/>
        <v>0</v>
      </c>
      <c r="EK76" s="50">
        <f t="shared" si="47"/>
        <v>0</v>
      </c>
      <c r="EL76" s="50">
        <f t="shared" si="47"/>
        <v>0</v>
      </c>
      <c r="EM76" s="50">
        <f t="shared" si="47"/>
        <v>0</v>
      </c>
      <c r="EN76" s="50">
        <f t="shared" si="47"/>
        <v>0</v>
      </c>
      <c r="EO76" s="50">
        <f t="shared" si="47"/>
        <v>0</v>
      </c>
      <c r="EP76" s="50">
        <f t="shared" si="47"/>
        <v>0</v>
      </c>
      <c r="EQ76" s="50">
        <f t="shared" si="50"/>
        <v>0</v>
      </c>
      <c r="ER76" s="50">
        <f t="shared" si="50"/>
        <v>0</v>
      </c>
      <c r="ES76" s="50">
        <f t="shared" si="50"/>
        <v>0</v>
      </c>
      <c r="ET76" s="50">
        <f t="shared" si="50"/>
        <v>0</v>
      </c>
      <c r="EU76" s="50">
        <f t="shared" si="50"/>
        <v>0</v>
      </c>
      <c r="EV76" s="50">
        <f t="shared" si="50"/>
        <v>0</v>
      </c>
      <c r="EW76" s="50">
        <f t="shared" si="50"/>
        <v>0</v>
      </c>
      <c r="EX76" s="50">
        <f t="shared" si="50"/>
        <v>0</v>
      </c>
      <c r="EY76" s="51">
        <f t="shared" si="50"/>
        <v>0</v>
      </c>
      <c r="FA76" s="52" t="str">
        <f t="shared" si="26"/>
        <v>Non Compliance</v>
      </c>
      <c r="FB76" s="52" t="str">
        <f t="shared" si="27"/>
        <v>Compliance</v>
      </c>
      <c r="FC76" s="52" t="str">
        <f t="shared" si="28"/>
        <v>Compliance</v>
      </c>
    </row>
    <row r="77" spans="2:159" ht="20.100000000000001" customHeight="1" thickBot="1" x14ac:dyDescent="0.3">
      <c r="B77" s="53">
        <v>64</v>
      </c>
      <c r="C77" s="125">
        <v>6409</v>
      </c>
      <c r="D77" s="109" t="s">
        <v>100</v>
      </c>
      <c r="E77" s="87" t="s">
        <v>135</v>
      </c>
      <c r="F77" s="41" t="str">
        <f>IFERROR(VLOOKUP(E77,'[1]Designation with Pershift Cost'!$B$3:$C$25,2,0),"")</f>
        <v/>
      </c>
      <c r="G77" s="42" t="s">
        <v>11</v>
      </c>
      <c r="H77" s="42" t="s">
        <v>11</v>
      </c>
      <c r="I77" s="42" t="s">
        <v>11</v>
      </c>
      <c r="J77" s="42"/>
      <c r="K77" s="42" t="s">
        <v>11</v>
      </c>
      <c r="L77" s="42" t="s">
        <v>10</v>
      </c>
      <c r="M77" s="42" t="s">
        <v>10</v>
      </c>
      <c r="N77" s="42" t="s">
        <v>10</v>
      </c>
      <c r="O77" s="42" t="s">
        <v>10</v>
      </c>
      <c r="P77" s="42" t="s">
        <v>10</v>
      </c>
      <c r="Q77" s="43"/>
      <c r="R77" s="43" t="s">
        <v>10</v>
      </c>
      <c r="S77" s="43"/>
      <c r="T77" s="43" t="s">
        <v>10</v>
      </c>
      <c r="U77" s="43" t="s">
        <v>10</v>
      </c>
      <c r="V77" s="43" t="s">
        <v>12</v>
      </c>
      <c r="W77" s="43" t="s">
        <v>12</v>
      </c>
      <c r="X77" s="43" t="s">
        <v>12</v>
      </c>
      <c r="Y77" s="43"/>
      <c r="Z77" s="43" t="s">
        <v>12</v>
      </c>
      <c r="AA77" s="43" t="s">
        <v>12</v>
      </c>
      <c r="AB77" s="43" t="s">
        <v>12</v>
      </c>
      <c r="AC77" s="43" t="s">
        <v>12</v>
      </c>
      <c r="AD77" s="43" t="s">
        <v>12</v>
      </c>
      <c r="AE77" s="43"/>
      <c r="AF77" s="43" t="s">
        <v>12</v>
      </c>
      <c r="AG77" s="43" t="s">
        <v>12</v>
      </c>
      <c r="AH77" s="43" t="s">
        <v>12</v>
      </c>
      <c r="AI77" s="43" t="s">
        <v>12</v>
      </c>
      <c r="AJ77" s="43" t="s">
        <v>12</v>
      </c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4">
        <f t="shared" si="3"/>
        <v>8</v>
      </c>
      <c r="AX77" s="44">
        <f t="shared" si="4"/>
        <v>4</v>
      </c>
      <c r="AY77" s="44">
        <f t="shared" si="5"/>
        <v>13</v>
      </c>
      <c r="AZ77" s="44">
        <f t="shared" si="6"/>
        <v>0</v>
      </c>
      <c r="BA77" s="44">
        <f t="shared" si="7"/>
        <v>0</v>
      </c>
      <c r="BB77" s="44">
        <f t="shared" si="8"/>
        <v>0</v>
      </c>
      <c r="BC77" s="44">
        <f t="shared" si="9"/>
        <v>0</v>
      </c>
      <c r="BD77" s="44">
        <f t="shared" si="10"/>
        <v>0</v>
      </c>
      <c r="BE77" s="44">
        <f t="shared" si="11"/>
        <v>0</v>
      </c>
      <c r="BF77" s="44">
        <f t="shared" si="12"/>
        <v>0</v>
      </c>
      <c r="BG77" s="44">
        <f t="shared" si="13"/>
        <v>0</v>
      </c>
      <c r="BH77" s="44">
        <f t="shared" si="14"/>
        <v>0</v>
      </c>
      <c r="BI77" s="44">
        <f t="shared" si="15"/>
        <v>0</v>
      </c>
      <c r="BJ77" s="44">
        <f t="shared" si="16"/>
        <v>0</v>
      </c>
      <c r="BK77" s="43"/>
      <c r="BL77" s="43"/>
      <c r="BM77" s="44">
        <f t="shared" si="29"/>
        <v>0</v>
      </c>
      <c r="BN77" s="44">
        <f t="shared" si="30"/>
        <v>0</v>
      </c>
      <c r="BO77" s="45">
        <f t="shared" si="31"/>
        <v>25</v>
      </c>
      <c r="BP77" s="108">
        <f t="shared" si="17"/>
        <v>25</v>
      </c>
      <c r="BQ77" s="47">
        <f t="shared" si="48"/>
        <v>0</v>
      </c>
      <c r="BR77" s="47">
        <f t="shared" si="19"/>
        <v>0</v>
      </c>
      <c r="BS77" s="48"/>
      <c r="BU77" s="49">
        <f t="shared" si="44"/>
        <v>0</v>
      </c>
      <c r="BV77" s="50">
        <f t="shared" si="44"/>
        <v>0</v>
      </c>
      <c r="BW77" s="50">
        <f t="shared" si="44"/>
        <v>0</v>
      </c>
      <c r="BX77" s="50">
        <f t="shared" si="44"/>
        <v>0</v>
      </c>
      <c r="BY77" s="50">
        <f t="shared" si="44"/>
        <v>0</v>
      </c>
      <c r="BZ77" s="50">
        <f t="shared" si="44"/>
        <v>0</v>
      </c>
      <c r="CA77" s="50">
        <f t="shared" si="44"/>
        <v>0</v>
      </c>
      <c r="CB77" s="50">
        <f t="shared" si="44"/>
        <v>0</v>
      </c>
      <c r="CC77" s="50">
        <f t="shared" si="44"/>
        <v>0</v>
      </c>
      <c r="CD77" s="50">
        <f t="shared" si="44"/>
        <v>0</v>
      </c>
      <c r="CE77" s="50">
        <f t="shared" si="44"/>
        <v>0</v>
      </c>
      <c r="CF77" s="50">
        <f t="shared" si="44"/>
        <v>0</v>
      </c>
      <c r="CG77" s="50">
        <f t="shared" si="44"/>
        <v>0</v>
      </c>
      <c r="CH77" s="50">
        <f t="shared" si="44"/>
        <v>0</v>
      </c>
      <c r="CI77" s="50">
        <f t="shared" si="44"/>
        <v>0</v>
      </c>
      <c r="CJ77" s="50">
        <f t="shared" ref="BU77:CJ92" si="51">IF(OR(COUNTIFS(V77:AB77,"W/O")&gt;0,COUNTIFS(V77:AB77,"")&gt;0),0,1)</f>
        <v>0</v>
      </c>
      <c r="CK77" s="50">
        <f t="shared" si="45"/>
        <v>0</v>
      </c>
      <c r="CL77" s="50">
        <f t="shared" si="45"/>
        <v>0</v>
      </c>
      <c r="CM77" s="50">
        <f t="shared" si="45"/>
        <v>0</v>
      </c>
      <c r="CN77" s="50">
        <f t="shared" si="45"/>
        <v>0</v>
      </c>
      <c r="CO77" s="50">
        <f t="shared" si="45"/>
        <v>0</v>
      </c>
      <c r="CP77" s="50">
        <f t="shared" si="45"/>
        <v>0</v>
      </c>
      <c r="CQ77" s="50">
        <f t="shared" si="45"/>
        <v>0</v>
      </c>
      <c r="CR77" s="50">
        <f t="shared" si="45"/>
        <v>0</v>
      </c>
      <c r="CS77" s="50">
        <f t="shared" si="45"/>
        <v>0</v>
      </c>
      <c r="CT77" s="50">
        <f t="shared" si="45"/>
        <v>0</v>
      </c>
      <c r="CU77" s="50">
        <f t="shared" si="45"/>
        <v>0</v>
      </c>
      <c r="CV77" s="50">
        <f t="shared" si="45"/>
        <v>0</v>
      </c>
      <c r="CW77" s="50">
        <f t="shared" si="45"/>
        <v>0</v>
      </c>
      <c r="CX77" s="50">
        <f t="shared" si="45"/>
        <v>0</v>
      </c>
      <c r="CY77" s="50">
        <f t="shared" si="45"/>
        <v>0</v>
      </c>
      <c r="CZ77" s="50">
        <f t="shared" si="45"/>
        <v>0</v>
      </c>
      <c r="DA77" s="50">
        <f t="shared" si="49"/>
        <v>0</v>
      </c>
      <c r="DB77" s="50">
        <f t="shared" si="49"/>
        <v>0</v>
      </c>
      <c r="DC77" s="50">
        <f t="shared" si="49"/>
        <v>0</v>
      </c>
      <c r="DD77" s="50">
        <f t="shared" si="49"/>
        <v>0</v>
      </c>
      <c r="DE77" s="50">
        <f t="shared" si="49"/>
        <v>0</v>
      </c>
      <c r="DF77" s="50">
        <f t="shared" si="49"/>
        <v>0</v>
      </c>
      <c r="DG77" s="50">
        <f t="shared" si="49"/>
        <v>0</v>
      </c>
      <c r="DH77" s="50">
        <f t="shared" si="49"/>
        <v>0</v>
      </c>
      <c r="DI77" s="51">
        <f t="shared" si="49"/>
        <v>0</v>
      </c>
      <c r="DK77" s="49">
        <f t="shared" si="46"/>
        <v>0</v>
      </c>
      <c r="DL77" s="50">
        <f t="shared" si="46"/>
        <v>0</v>
      </c>
      <c r="DM77" s="50">
        <f t="shared" si="46"/>
        <v>0</v>
      </c>
      <c r="DN77" s="50">
        <f t="shared" si="46"/>
        <v>0</v>
      </c>
      <c r="DO77" s="50">
        <f t="shared" si="46"/>
        <v>0</v>
      </c>
      <c r="DP77" s="50">
        <f t="shared" si="46"/>
        <v>0</v>
      </c>
      <c r="DQ77" s="50">
        <f t="shared" si="46"/>
        <v>0</v>
      </c>
      <c r="DR77" s="50">
        <f t="shared" si="46"/>
        <v>0</v>
      </c>
      <c r="DS77" s="50">
        <f t="shared" si="46"/>
        <v>0</v>
      </c>
      <c r="DT77" s="50">
        <f t="shared" si="46"/>
        <v>0</v>
      </c>
      <c r="DU77" s="50">
        <f t="shared" si="46"/>
        <v>0</v>
      </c>
      <c r="DV77" s="50">
        <f t="shared" si="46"/>
        <v>0</v>
      </c>
      <c r="DW77" s="50">
        <f t="shared" si="46"/>
        <v>0</v>
      </c>
      <c r="DX77" s="50">
        <f t="shared" si="46"/>
        <v>0</v>
      </c>
      <c r="DY77" s="50">
        <f t="shared" si="46"/>
        <v>0</v>
      </c>
      <c r="DZ77" s="50">
        <f t="shared" ref="DK77:DZ92" si="52">IF(OR(COUNTIFS(V77:AE77,"W/O")&gt;0,COUNTIFS(V77:AE77,"A")&gt;0,COUNTIFS(V77:AE77,"")&gt;0,COUNTIF(V77:AE77,"N/O")),0,1)</f>
        <v>0</v>
      </c>
      <c r="EA77" s="50">
        <f t="shared" si="47"/>
        <v>0</v>
      </c>
      <c r="EB77" s="50">
        <f t="shared" si="47"/>
        <v>0</v>
      </c>
      <c r="EC77" s="50">
        <f t="shared" si="47"/>
        <v>0</v>
      </c>
      <c r="ED77" s="50">
        <f t="shared" si="47"/>
        <v>0</v>
      </c>
      <c r="EE77" s="50">
        <f t="shared" si="47"/>
        <v>0</v>
      </c>
      <c r="EF77" s="50">
        <f t="shared" si="47"/>
        <v>0</v>
      </c>
      <c r="EG77" s="50">
        <f t="shared" si="47"/>
        <v>0</v>
      </c>
      <c r="EH77" s="50">
        <f t="shared" si="47"/>
        <v>0</v>
      </c>
      <c r="EI77" s="50">
        <f t="shared" si="47"/>
        <v>0</v>
      </c>
      <c r="EJ77" s="50">
        <f t="shared" si="47"/>
        <v>0</v>
      </c>
      <c r="EK77" s="50">
        <f t="shared" si="47"/>
        <v>0</v>
      </c>
      <c r="EL77" s="50">
        <f t="shared" si="47"/>
        <v>0</v>
      </c>
      <c r="EM77" s="50">
        <f t="shared" si="47"/>
        <v>0</v>
      </c>
      <c r="EN77" s="50">
        <f t="shared" si="47"/>
        <v>0</v>
      </c>
      <c r="EO77" s="50">
        <f t="shared" si="47"/>
        <v>0</v>
      </c>
      <c r="EP77" s="50">
        <f t="shared" si="47"/>
        <v>0</v>
      </c>
      <c r="EQ77" s="50">
        <f t="shared" si="50"/>
        <v>0</v>
      </c>
      <c r="ER77" s="50">
        <f t="shared" si="50"/>
        <v>0</v>
      </c>
      <c r="ES77" s="50">
        <f t="shared" si="50"/>
        <v>0</v>
      </c>
      <c r="ET77" s="50">
        <f t="shared" si="50"/>
        <v>0</v>
      </c>
      <c r="EU77" s="50">
        <f t="shared" si="50"/>
        <v>0</v>
      </c>
      <c r="EV77" s="50">
        <f t="shared" si="50"/>
        <v>0</v>
      </c>
      <c r="EW77" s="50">
        <f t="shared" si="50"/>
        <v>0</v>
      </c>
      <c r="EX77" s="50">
        <f t="shared" si="50"/>
        <v>0</v>
      </c>
      <c r="EY77" s="51">
        <f t="shared" si="50"/>
        <v>0</v>
      </c>
      <c r="FA77" s="52" t="str">
        <f t="shared" si="26"/>
        <v>Compliance</v>
      </c>
      <c r="FB77" s="52" t="str">
        <f t="shared" si="27"/>
        <v>Compliance</v>
      </c>
      <c r="FC77" s="52" t="str">
        <f t="shared" si="28"/>
        <v>Compliance</v>
      </c>
    </row>
    <row r="78" spans="2:159" ht="20.100000000000001" customHeight="1" thickBot="1" x14ac:dyDescent="0.3">
      <c r="B78" s="53">
        <v>65</v>
      </c>
      <c r="C78" s="125">
        <v>5756</v>
      </c>
      <c r="D78" s="109" t="s">
        <v>101</v>
      </c>
      <c r="E78" s="87" t="s">
        <v>135</v>
      </c>
      <c r="F78" s="41" t="str">
        <f>IFERROR(VLOOKUP(E78,'[1]Designation with Pershift Cost'!$B$3:$C$25,2,0),"")</f>
        <v/>
      </c>
      <c r="G78" s="42" t="s">
        <v>11</v>
      </c>
      <c r="H78" s="42"/>
      <c r="I78" s="42" t="s">
        <v>11</v>
      </c>
      <c r="J78" s="42" t="s">
        <v>11</v>
      </c>
      <c r="K78" s="42" t="s">
        <v>11</v>
      </c>
      <c r="L78" s="42"/>
      <c r="M78" s="42"/>
      <c r="N78" s="42"/>
      <c r="O78" s="42"/>
      <c r="P78" s="42"/>
      <c r="Q78" s="43" t="s">
        <v>12</v>
      </c>
      <c r="R78" s="43" t="s">
        <v>12</v>
      </c>
      <c r="S78" s="43" t="s">
        <v>12</v>
      </c>
      <c r="T78" s="43" t="s">
        <v>12</v>
      </c>
      <c r="U78" s="43" t="s">
        <v>12</v>
      </c>
      <c r="V78" s="43" t="s">
        <v>11</v>
      </c>
      <c r="W78" s="43" t="s">
        <v>11</v>
      </c>
      <c r="X78" s="43" t="s">
        <v>11</v>
      </c>
      <c r="Y78" s="43"/>
      <c r="Z78" s="43" t="s">
        <v>11</v>
      </c>
      <c r="AA78" s="43" t="s">
        <v>11</v>
      </c>
      <c r="AB78" s="43" t="s">
        <v>11</v>
      </c>
      <c r="AC78" s="43" t="s">
        <v>11</v>
      </c>
      <c r="AD78" s="43" t="s">
        <v>11</v>
      </c>
      <c r="AE78" s="43" t="s">
        <v>11</v>
      </c>
      <c r="AF78" s="43" t="s">
        <v>11</v>
      </c>
      <c r="AG78" s="43" t="s">
        <v>11</v>
      </c>
      <c r="AH78" s="43"/>
      <c r="AI78" s="43" t="s">
        <v>11</v>
      </c>
      <c r="AJ78" s="43" t="s">
        <v>11</v>
      </c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4">
        <f t="shared" ref="AW78:AW137" si="53">COUNTIF($G78:$AU78,"M")</f>
        <v>0</v>
      </c>
      <c r="AX78" s="44">
        <f t="shared" ref="AX78:AX137" si="54">COUNTIF($G78:$AU78,"E")</f>
        <v>17</v>
      </c>
      <c r="AY78" s="44">
        <f t="shared" ref="AY78:AY137" si="55">COUNTIF($G78:$AU78,"N")</f>
        <v>5</v>
      </c>
      <c r="AZ78" s="44">
        <f t="shared" ref="AZ78:AZ137" si="56">COUNTIF($G78:$AU78,"G")</f>
        <v>0</v>
      </c>
      <c r="BA78" s="44">
        <f t="shared" ref="BA78:BA137" si="57">COUNTIF($G78:$AU78,"M+E")</f>
        <v>0</v>
      </c>
      <c r="BB78" s="44">
        <f t="shared" ref="BB78:BB137" si="58">COUNTIF($G78:$AU78,"E+N")</f>
        <v>0</v>
      </c>
      <c r="BC78" s="44">
        <f t="shared" ref="BC78:BC137" si="59">COUNTIF($Q78:$AU78,"N+M")</f>
        <v>0</v>
      </c>
      <c r="BD78" s="44">
        <f t="shared" ref="BD78:BD137" si="60">COUNTIF($Q78:$AU78,"M+N")</f>
        <v>0</v>
      </c>
      <c r="BE78" s="44">
        <f t="shared" ref="BE78:BE137" si="61">COUNTIF($Q78:$AU78,"M+G")</f>
        <v>0</v>
      </c>
      <c r="BF78" s="44">
        <f t="shared" ref="BF78:BF137" si="62">COUNTIF($Q78:$AU78,"G+E")</f>
        <v>0</v>
      </c>
      <c r="BG78" s="44">
        <f t="shared" ref="BG78:BG137" si="63">COUNTIF($Q78:$AU78,"G+N")</f>
        <v>0</v>
      </c>
      <c r="BH78" s="44">
        <f t="shared" ref="BH78:BH137" si="64">COUNTIF($Q78:$AU78,"M+H")</f>
        <v>0</v>
      </c>
      <c r="BI78" s="44">
        <f t="shared" ref="BI78:BI137" si="65">COUNTIF($Q78:$AU78,"N/O")</f>
        <v>0</v>
      </c>
      <c r="BJ78" s="44">
        <f t="shared" ref="BJ78:BJ137" si="66">COUNTIF($Q78:$AU78,"NH")</f>
        <v>0</v>
      </c>
      <c r="BK78" s="43"/>
      <c r="BL78" s="43"/>
      <c r="BM78" s="44">
        <f t="shared" si="29"/>
        <v>0</v>
      </c>
      <c r="BN78" s="44">
        <f t="shared" si="30"/>
        <v>0</v>
      </c>
      <c r="BO78" s="45">
        <f t="shared" si="31"/>
        <v>22</v>
      </c>
      <c r="BP78" s="118">
        <f t="shared" ref="BP78:BP137" si="67">BO78+BM78+BN78+BJ78</f>
        <v>22</v>
      </c>
      <c r="BQ78" s="47">
        <f t="shared" si="48"/>
        <v>0</v>
      </c>
      <c r="BR78" s="47">
        <f t="shared" ref="BR78:BR137" si="68">BQ78*8</f>
        <v>0</v>
      </c>
      <c r="BS78" s="48"/>
      <c r="BU78" s="49">
        <f t="shared" si="51"/>
        <v>0</v>
      </c>
      <c r="BV78" s="50">
        <f t="shared" si="51"/>
        <v>0</v>
      </c>
      <c r="BW78" s="50">
        <f t="shared" si="51"/>
        <v>0</v>
      </c>
      <c r="BX78" s="50">
        <f t="shared" si="51"/>
        <v>0</v>
      </c>
      <c r="BY78" s="50">
        <f t="shared" si="51"/>
        <v>0</v>
      </c>
      <c r="BZ78" s="50">
        <f t="shared" si="51"/>
        <v>0</v>
      </c>
      <c r="CA78" s="50">
        <f t="shared" si="51"/>
        <v>0</v>
      </c>
      <c r="CB78" s="50">
        <f t="shared" si="51"/>
        <v>0</v>
      </c>
      <c r="CC78" s="50">
        <f t="shared" si="51"/>
        <v>0</v>
      </c>
      <c r="CD78" s="50">
        <f t="shared" si="51"/>
        <v>0</v>
      </c>
      <c r="CE78" s="50">
        <f t="shared" si="51"/>
        <v>1</v>
      </c>
      <c r="CF78" s="50">
        <f t="shared" si="51"/>
        <v>1</v>
      </c>
      <c r="CG78" s="50">
        <f t="shared" si="51"/>
        <v>0</v>
      </c>
      <c r="CH78" s="50">
        <f t="shared" si="51"/>
        <v>0</v>
      </c>
      <c r="CI78" s="50">
        <f t="shared" si="51"/>
        <v>0</v>
      </c>
      <c r="CJ78" s="50">
        <f t="shared" si="51"/>
        <v>0</v>
      </c>
      <c r="CK78" s="50">
        <f t="shared" si="45"/>
        <v>0</v>
      </c>
      <c r="CL78" s="50">
        <f t="shared" si="45"/>
        <v>0</v>
      </c>
      <c r="CM78" s="50">
        <f t="shared" si="45"/>
        <v>0</v>
      </c>
      <c r="CN78" s="50">
        <f t="shared" si="45"/>
        <v>1</v>
      </c>
      <c r="CO78" s="50">
        <f t="shared" si="45"/>
        <v>1</v>
      </c>
      <c r="CP78" s="50">
        <f t="shared" si="45"/>
        <v>0</v>
      </c>
      <c r="CQ78" s="50">
        <f t="shared" si="45"/>
        <v>0</v>
      </c>
      <c r="CR78" s="50">
        <f t="shared" si="45"/>
        <v>0</v>
      </c>
      <c r="CS78" s="50">
        <f t="shared" si="45"/>
        <v>0</v>
      </c>
      <c r="CT78" s="50">
        <f t="shared" si="45"/>
        <v>0</v>
      </c>
      <c r="CU78" s="50">
        <f t="shared" si="45"/>
        <v>0</v>
      </c>
      <c r="CV78" s="50">
        <f t="shared" si="45"/>
        <v>0</v>
      </c>
      <c r="CW78" s="50">
        <f t="shared" si="45"/>
        <v>0</v>
      </c>
      <c r="CX78" s="50">
        <f t="shared" si="45"/>
        <v>0</v>
      </c>
      <c r="CY78" s="50">
        <f t="shared" si="45"/>
        <v>0</v>
      </c>
      <c r="CZ78" s="50">
        <f t="shared" si="45"/>
        <v>0</v>
      </c>
      <c r="DA78" s="50">
        <f t="shared" si="49"/>
        <v>0</v>
      </c>
      <c r="DB78" s="50">
        <f t="shared" si="49"/>
        <v>0</v>
      </c>
      <c r="DC78" s="50">
        <f t="shared" si="49"/>
        <v>0</v>
      </c>
      <c r="DD78" s="50">
        <f t="shared" si="49"/>
        <v>0</v>
      </c>
      <c r="DE78" s="50">
        <f t="shared" si="49"/>
        <v>0</v>
      </c>
      <c r="DF78" s="50">
        <f t="shared" si="49"/>
        <v>0</v>
      </c>
      <c r="DG78" s="50">
        <f t="shared" si="49"/>
        <v>0</v>
      </c>
      <c r="DH78" s="50">
        <f t="shared" si="49"/>
        <v>0</v>
      </c>
      <c r="DI78" s="51">
        <f t="shared" si="49"/>
        <v>0</v>
      </c>
      <c r="DK78" s="49">
        <f t="shared" si="52"/>
        <v>0</v>
      </c>
      <c r="DL78" s="50">
        <f t="shared" si="52"/>
        <v>0</v>
      </c>
      <c r="DM78" s="50">
        <f t="shared" si="52"/>
        <v>0</v>
      </c>
      <c r="DN78" s="50">
        <f t="shared" si="52"/>
        <v>0</v>
      </c>
      <c r="DO78" s="50">
        <f t="shared" si="52"/>
        <v>0</v>
      </c>
      <c r="DP78" s="50">
        <f t="shared" si="52"/>
        <v>0</v>
      </c>
      <c r="DQ78" s="50">
        <f t="shared" si="52"/>
        <v>0</v>
      </c>
      <c r="DR78" s="50">
        <f t="shared" si="52"/>
        <v>0</v>
      </c>
      <c r="DS78" s="50">
        <f t="shared" si="52"/>
        <v>0</v>
      </c>
      <c r="DT78" s="50">
        <f t="shared" si="52"/>
        <v>0</v>
      </c>
      <c r="DU78" s="50">
        <f t="shared" si="52"/>
        <v>0</v>
      </c>
      <c r="DV78" s="50">
        <f t="shared" si="52"/>
        <v>0</v>
      </c>
      <c r="DW78" s="50">
        <f t="shared" si="52"/>
        <v>0</v>
      </c>
      <c r="DX78" s="50">
        <f t="shared" si="52"/>
        <v>0</v>
      </c>
      <c r="DY78" s="50">
        <f t="shared" si="52"/>
        <v>0</v>
      </c>
      <c r="DZ78" s="50">
        <f t="shared" si="52"/>
        <v>0</v>
      </c>
      <c r="EA78" s="50">
        <f t="shared" si="47"/>
        <v>0</v>
      </c>
      <c r="EB78" s="50">
        <f t="shared" si="47"/>
        <v>0</v>
      </c>
      <c r="EC78" s="50">
        <f t="shared" si="47"/>
        <v>0</v>
      </c>
      <c r="ED78" s="50">
        <f t="shared" si="47"/>
        <v>0</v>
      </c>
      <c r="EE78" s="50">
        <f t="shared" si="47"/>
        <v>0</v>
      </c>
      <c r="EF78" s="50">
        <f t="shared" si="47"/>
        <v>0</v>
      </c>
      <c r="EG78" s="50">
        <f t="shared" si="47"/>
        <v>0</v>
      </c>
      <c r="EH78" s="50">
        <f t="shared" si="47"/>
        <v>0</v>
      </c>
      <c r="EI78" s="50">
        <f t="shared" si="47"/>
        <v>0</v>
      </c>
      <c r="EJ78" s="50">
        <f t="shared" si="47"/>
        <v>0</v>
      </c>
      <c r="EK78" s="50">
        <f t="shared" si="47"/>
        <v>0</v>
      </c>
      <c r="EL78" s="50">
        <f t="shared" si="47"/>
        <v>0</v>
      </c>
      <c r="EM78" s="50">
        <f t="shared" si="47"/>
        <v>0</v>
      </c>
      <c r="EN78" s="50">
        <f t="shared" si="47"/>
        <v>0</v>
      </c>
      <c r="EO78" s="50">
        <f t="shared" si="47"/>
        <v>0</v>
      </c>
      <c r="EP78" s="50">
        <f t="shared" si="47"/>
        <v>0</v>
      </c>
      <c r="EQ78" s="50">
        <f t="shared" si="50"/>
        <v>0</v>
      </c>
      <c r="ER78" s="50">
        <f t="shared" si="50"/>
        <v>0</v>
      </c>
      <c r="ES78" s="50">
        <f t="shared" si="50"/>
        <v>0</v>
      </c>
      <c r="ET78" s="50">
        <f t="shared" si="50"/>
        <v>0</v>
      </c>
      <c r="EU78" s="50">
        <f t="shared" si="50"/>
        <v>0</v>
      </c>
      <c r="EV78" s="50">
        <f t="shared" si="50"/>
        <v>0</v>
      </c>
      <c r="EW78" s="50">
        <f t="shared" si="50"/>
        <v>0</v>
      </c>
      <c r="EX78" s="50">
        <f t="shared" si="50"/>
        <v>0</v>
      </c>
      <c r="EY78" s="51">
        <f t="shared" si="50"/>
        <v>0</v>
      </c>
      <c r="FA78" s="52" t="str">
        <f t="shared" ref="FA78:FA137" si="69">IF(SUM(BU78:DI78)&gt;0,"Non Compliance","Compliance")</f>
        <v>Non Compliance</v>
      </c>
      <c r="FB78" s="52" t="str">
        <f t="shared" ref="FB78:FB137" si="70">IF(SUM(DK78:EY78)&gt;0,"Non Compliance","Compliance")</f>
        <v>Compliance</v>
      </c>
      <c r="FC78" s="52" t="str">
        <f t="shared" ref="FC78:FC137" si="71">IF(BR78&gt;12.5,"Non-Compliance","Compliance")</f>
        <v>Compliance</v>
      </c>
    </row>
    <row r="79" spans="2:159" ht="20.100000000000001" customHeight="1" thickBot="1" x14ac:dyDescent="0.3">
      <c r="B79" s="53">
        <v>66</v>
      </c>
      <c r="C79" s="125">
        <v>5833</v>
      </c>
      <c r="D79" s="109" t="s">
        <v>102</v>
      </c>
      <c r="E79" s="87" t="s">
        <v>135</v>
      </c>
      <c r="F79" s="41" t="str">
        <f>IFERROR(VLOOKUP(E79,'[1]Designation with Pershift Cost'!$B$3:$C$25,2,0),"")</f>
        <v/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4">
        <f t="shared" si="53"/>
        <v>0</v>
      </c>
      <c r="AX79" s="44">
        <f t="shared" si="54"/>
        <v>0</v>
      </c>
      <c r="AY79" s="44">
        <f t="shared" si="55"/>
        <v>0</v>
      </c>
      <c r="AZ79" s="44">
        <f t="shared" si="56"/>
        <v>0</v>
      </c>
      <c r="BA79" s="44">
        <f t="shared" si="57"/>
        <v>0</v>
      </c>
      <c r="BB79" s="44">
        <f t="shared" si="58"/>
        <v>0</v>
      </c>
      <c r="BC79" s="44">
        <f t="shared" si="59"/>
        <v>0</v>
      </c>
      <c r="BD79" s="44">
        <f t="shared" si="60"/>
        <v>0</v>
      </c>
      <c r="BE79" s="44">
        <f t="shared" si="61"/>
        <v>0</v>
      </c>
      <c r="BF79" s="44">
        <f t="shared" si="62"/>
        <v>0</v>
      </c>
      <c r="BG79" s="44">
        <f t="shared" si="63"/>
        <v>0</v>
      </c>
      <c r="BH79" s="44">
        <f t="shared" si="64"/>
        <v>0</v>
      </c>
      <c r="BI79" s="44">
        <f t="shared" si="65"/>
        <v>0</v>
      </c>
      <c r="BJ79" s="44">
        <f t="shared" si="66"/>
        <v>0</v>
      </c>
      <c r="BK79" s="43"/>
      <c r="BL79" s="43"/>
      <c r="BM79" s="44">
        <f t="shared" ref="BM79:BM137" si="72">COUNTIF($G79:$AU79,"W/O")</f>
        <v>0</v>
      </c>
      <c r="BN79" s="44">
        <f t="shared" ref="BN79:BN137" si="73">COUNTIF($G79:$AU79,"A")+COUNTIF($Q79:$AU79,"LWP")</f>
        <v>0</v>
      </c>
      <c r="BO79" s="45">
        <f t="shared" ref="BO79:BO137" si="74">SUM(AW79:BM79)</f>
        <v>0</v>
      </c>
      <c r="BP79" s="46">
        <f t="shared" si="67"/>
        <v>0</v>
      </c>
      <c r="BQ79" s="47">
        <f t="shared" si="48"/>
        <v>0</v>
      </c>
      <c r="BR79" s="47">
        <f t="shared" si="68"/>
        <v>0</v>
      </c>
      <c r="BS79" s="48"/>
      <c r="BU79" s="49">
        <f t="shared" si="51"/>
        <v>0</v>
      </c>
      <c r="BV79" s="50">
        <f t="shared" si="51"/>
        <v>0</v>
      </c>
      <c r="BW79" s="50">
        <f t="shared" si="51"/>
        <v>0</v>
      </c>
      <c r="BX79" s="50">
        <f t="shared" si="51"/>
        <v>0</v>
      </c>
      <c r="BY79" s="50">
        <f t="shared" si="51"/>
        <v>0</v>
      </c>
      <c r="BZ79" s="50">
        <f t="shared" si="51"/>
        <v>0</v>
      </c>
      <c r="CA79" s="50">
        <f t="shared" si="51"/>
        <v>0</v>
      </c>
      <c r="CB79" s="50">
        <f t="shared" si="51"/>
        <v>0</v>
      </c>
      <c r="CC79" s="50">
        <f t="shared" si="51"/>
        <v>0</v>
      </c>
      <c r="CD79" s="50">
        <f t="shared" si="51"/>
        <v>0</v>
      </c>
      <c r="CE79" s="50">
        <f t="shared" si="51"/>
        <v>0</v>
      </c>
      <c r="CF79" s="50">
        <f t="shared" si="51"/>
        <v>0</v>
      </c>
      <c r="CG79" s="50">
        <f t="shared" si="51"/>
        <v>0</v>
      </c>
      <c r="CH79" s="50">
        <f t="shared" si="51"/>
        <v>0</v>
      </c>
      <c r="CI79" s="50">
        <f t="shared" si="51"/>
        <v>0</v>
      </c>
      <c r="CJ79" s="50">
        <f t="shared" si="51"/>
        <v>0</v>
      </c>
      <c r="CK79" s="50">
        <f t="shared" si="45"/>
        <v>0</v>
      </c>
      <c r="CL79" s="50">
        <f t="shared" si="45"/>
        <v>0</v>
      </c>
      <c r="CM79" s="50">
        <f t="shared" si="45"/>
        <v>0</v>
      </c>
      <c r="CN79" s="50">
        <f t="shared" si="45"/>
        <v>0</v>
      </c>
      <c r="CO79" s="50">
        <f t="shared" si="45"/>
        <v>0</v>
      </c>
      <c r="CP79" s="50">
        <f t="shared" si="45"/>
        <v>0</v>
      </c>
      <c r="CQ79" s="50">
        <f t="shared" si="45"/>
        <v>0</v>
      </c>
      <c r="CR79" s="50">
        <f t="shared" si="45"/>
        <v>0</v>
      </c>
      <c r="CS79" s="50">
        <f t="shared" si="45"/>
        <v>0</v>
      </c>
      <c r="CT79" s="50">
        <f t="shared" si="45"/>
        <v>0</v>
      </c>
      <c r="CU79" s="50">
        <f t="shared" ref="CK79:CZ94" si="75">IF(OR(COUNTIFS(AG79:AM79,"W/O")&gt;0,COUNTIFS(AG79:AM79,"")&gt;0),0,1)</f>
        <v>0</v>
      </c>
      <c r="CV79" s="50">
        <f t="shared" si="75"/>
        <v>0</v>
      </c>
      <c r="CW79" s="50">
        <f t="shared" si="75"/>
        <v>0</v>
      </c>
      <c r="CX79" s="50">
        <f t="shared" si="75"/>
        <v>0</v>
      </c>
      <c r="CY79" s="50">
        <f t="shared" si="75"/>
        <v>0</v>
      </c>
      <c r="CZ79" s="50">
        <f t="shared" si="75"/>
        <v>0</v>
      </c>
      <c r="DA79" s="50">
        <f t="shared" si="49"/>
        <v>0</v>
      </c>
      <c r="DB79" s="50">
        <f t="shared" si="49"/>
        <v>0</v>
      </c>
      <c r="DC79" s="50">
        <f t="shared" si="49"/>
        <v>0</v>
      </c>
      <c r="DD79" s="50">
        <f t="shared" si="49"/>
        <v>0</v>
      </c>
      <c r="DE79" s="50">
        <f t="shared" si="49"/>
        <v>0</v>
      </c>
      <c r="DF79" s="50">
        <f t="shared" si="49"/>
        <v>0</v>
      </c>
      <c r="DG79" s="50">
        <f t="shared" si="49"/>
        <v>0</v>
      </c>
      <c r="DH79" s="50">
        <f t="shared" si="49"/>
        <v>0</v>
      </c>
      <c r="DI79" s="51">
        <f t="shared" si="49"/>
        <v>0</v>
      </c>
      <c r="DK79" s="49">
        <f t="shared" si="52"/>
        <v>0</v>
      </c>
      <c r="DL79" s="50">
        <f t="shared" si="52"/>
        <v>0</v>
      </c>
      <c r="DM79" s="50">
        <f t="shared" si="52"/>
        <v>0</v>
      </c>
      <c r="DN79" s="50">
        <f t="shared" si="52"/>
        <v>0</v>
      </c>
      <c r="DO79" s="50">
        <f t="shared" si="52"/>
        <v>0</v>
      </c>
      <c r="DP79" s="50">
        <f t="shared" si="52"/>
        <v>0</v>
      </c>
      <c r="DQ79" s="50">
        <f t="shared" si="52"/>
        <v>0</v>
      </c>
      <c r="DR79" s="50">
        <f t="shared" si="52"/>
        <v>0</v>
      </c>
      <c r="DS79" s="50">
        <f t="shared" si="52"/>
        <v>0</v>
      </c>
      <c r="DT79" s="50">
        <f t="shared" si="52"/>
        <v>0</v>
      </c>
      <c r="DU79" s="50">
        <f t="shared" si="52"/>
        <v>0</v>
      </c>
      <c r="DV79" s="50">
        <f t="shared" si="52"/>
        <v>0</v>
      </c>
      <c r="DW79" s="50">
        <f t="shared" si="52"/>
        <v>0</v>
      </c>
      <c r="DX79" s="50">
        <f t="shared" si="52"/>
        <v>0</v>
      </c>
      <c r="DY79" s="50">
        <f t="shared" si="52"/>
        <v>0</v>
      </c>
      <c r="DZ79" s="50">
        <f t="shared" si="52"/>
        <v>0</v>
      </c>
      <c r="EA79" s="50">
        <f t="shared" si="47"/>
        <v>0</v>
      </c>
      <c r="EB79" s="50">
        <f t="shared" si="47"/>
        <v>0</v>
      </c>
      <c r="EC79" s="50">
        <f t="shared" si="47"/>
        <v>0</v>
      </c>
      <c r="ED79" s="50">
        <f t="shared" si="47"/>
        <v>0</v>
      </c>
      <c r="EE79" s="50">
        <f t="shared" si="47"/>
        <v>0</v>
      </c>
      <c r="EF79" s="50">
        <f t="shared" si="47"/>
        <v>0</v>
      </c>
      <c r="EG79" s="50">
        <f t="shared" si="47"/>
        <v>0</v>
      </c>
      <c r="EH79" s="50">
        <f t="shared" si="47"/>
        <v>0</v>
      </c>
      <c r="EI79" s="50">
        <f t="shared" si="47"/>
        <v>0</v>
      </c>
      <c r="EJ79" s="50">
        <f t="shared" si="47"/>
        <v>0</v>
      </c>
      <c r="EK79" s="50">
        <f t="shared" ref="EA79:EP94" si="76">IF(OR(COUNTIFS(AG79:AP79,"W/O")&gt;0,COUNTIFS(AG79:AP79,"A")&gt;0,COUNTIFS(AG79:AP79,"")&gt;0,COUNTIF(AG79:AP79,"N/O")),0,1)</f>
        <v>0</v>
      </c>
      <c r="EL79" s="50">
        <f t="shared" si="76"/>
        <v>0</v>
      </c>
      <c r="EM79" s="50">
        <f t="shared" si="76"/>
        <v>0</v>
      </c>
      <c r="EN79" s="50">
        <f t="shared" si="76"/>
        <v>0</v>
      </c>
      <c r="EO79" s="50">
        <f t="shared" si="76"/>
        <v>0</v>
      </c>
      <c r="EP79" s="50">
        <f t="shared" si="76"/>
        <v>0</v>
      </c>
      <c r="EQ79" s="50">
        <f t="shared" si="50"/>
        <v>0</v>
      </c>
      <c r="ER79" s="50">
        <f t="shared" si="50"/>
        <v>0</v>
      </c>
      <c r="ES79" s="50">
        <f t="shared" si="50"/>
        <v>0</v>
      </c>
      <c r="ET79" s="50">
        <f t="shared" si="50"/>
        <v>0</v>
      </c>
      <c r="EU79" s="50">
        <f t="shared" si="50"/>
        <v>0</v>
      </c>
      <c r="EV79" s="50">
        <f t="shared" si="50"/>
        <v>0</v>
      </c>
      <c r="EW79" s="50">
        <f t="shared" si="50"/>
        <v>0</v>
      </c>
      <c r="EX79" s="50">
        <f t="shared" si="50"/>
        <v>0</v>
      </c>
      <c r="EY79" s="51">
        <f t="shared" si="50"/>
        <v>0</v>
      </c>
      <c r="FA79" s="52" t="str">
        <f t="shared" si="69"/>
        <v>Compliance</v>
      </c>
      <c r="FB79" s="52" t="str">
        <f t="shared" si="70"/>
        <v>Compliance</v>
      </c>
      <c r="FC79" s="52" t="str">
        <f t="shared" si="71"/>
        <v>Compliance</v>
      </c>
    </row>
    <row r="80" spans="2:159" ht="20.100000000000001" customHeight="1" thickBot="1" x14ac:dyDescent="0.3">
      <c r="B80" s="53">
        <v>67</v>
      </c>
      <c r="C80" s="125">
        <v>5420</v>
      </c>
      <c r="D80" s="109" t="s">
        <v>103</v>
      </c>
      <c r="E80" s="87" t="s">
        <v>136</v>
      </c>
      <c r="F80" s="41" t="str">
        <f>IFERROR(VLOOKUP(E80,'[1]Designation with Pershift Cost'!$B$3:$C$25,2,0),"")</f>
        <v/>
      </c>
      <c r="G80" s="42" t="s">
        <v>11</v>
      </c>
      <c r="H80" s="42" t="s">
        <v>11</v>
      </c>
      <c r="I80" s="42"/>
      <c r="J80" s="42" t="s">
        <v>11</v>
      </c>
      <c r="K80" s="42" t="s">
        <v>11</v>
      </c>
      <c r="L80" s="42" t="s">
        <v>10</v>
      </c>
      <c r="M80" s="42" t="s">
        <v>10</v>
      </c>
      <c r="N80" s="42" t="s">
        <v>10</v>
      </c>
      <c r="O80" s="42"/>
      <c r="P80" s="42"/>
      <c r="Q80" s="43" t="s">
        <v>10</v>
      </c>
      <c r="R80" s="43" t="s">
        <v>10</v>
      </c>
      <c r="S80" s="43" t="s">
        <v>10</v>
      </c>
      <c r="T80" s="43" t="s">
        <v>10</v>
      </c>
      <c r="U80" s="43" t="s">
        <v>10</v>
      </c>
      <c r="V80" s="43" t="s">
        <v>11</v>
      </c>
      <c r="W80" s="43"/>
      <c r="X80" s="43" t="s">
        <v>10</v>
      </c>
      <c r="Y80" s="43" t="s">
        <v>11</v>
      </c>
      <c r="Z80" s="43" t="s">
        <v>11</v>
      </c>
      <c r="AA80" s="43" t="s">
        <v>11</v>
      </c>
      <c r="AB80" s="43" t="s">
        <v>11</v>
      </c>
      <c r="AC80" s="43" t="s">
        <v>11</v>
      </c>
      <c r="AD80" s="43"/>
      <c r="AE80" s="43"/>
      <c r="AF80" s="43" t="s">
        <v>10</v>
      </c>
      <c r="AG80" s="43" t="s">
        <v>10</v>
      </c>
      <c r="AH80" s="43" t="s">
        <v>10</v>
      </c>
      <c r="AI80" s="43" t="s">
        <v>10</v>
      </c>
      <c r="AJ80" s="43" t="s">
        <v>10</v>
      </c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4">
        <f t="shared" si="53"/>
        <v>14</v>
      </c>
      <c r="AX80" s="44">
        <f t="shared" si="54"/>
        <v>10</v>
      </c>
      <c r="AY80" s="44">
        <f t="shared" si="55"/>
        <v>0</v>
      </c>
      <c r="AZ80" s="44">
        <f t="shared" si="56"/>
        <v>0</v>
      </c>
      <c r="BA80" s="44">
        <f t="shared" si="57"/>
        <v>0</v>
      </c>
      <c r="BB80" s="44">
        <f t="shared" si="58"/>
        <v>0</v>
      </c>
      <c r="BC80" s="44">
        <f t="shared" si="59"/>
        <v>0</v>
      </c>
      <c r="BD80" s="44">
        <f t="shared" si="60"/>
        <v>0</v>
      </c>
      <c r="BE80" s="44">
        <f t="shared" si="61"/>
        <v>0</v>
      </c>
      <c r="BF80" s="44">
        <f t="shared" si="62"/>
        <v>0</v>
      </c>
      <c r="BG80" s="44">
        <f t="shared" si="63"/>
        <v>0</v>
      </c>
      <c r="BH80" s="44">
        <f t="shared" si="64"/>
        <v>0</v>
      </c>
      <c r="BI80" s="44">
        <f t="shared" si="65"/>
        <v>0</v>
      </c>
      <c r="BJ80" s="44">
        <f t="shared" si="66"/>
        <v>0</v>
      </c>
      <c r="BK80" s="43"/>
      <c r="BL80" s="43"/>
      <c r="BM80" s="44">
        <f t="shared" si="72"/>
        <v>0</v>
      </c>
      <c r="BN80" s="44">
        <f t="shared" si="73"/>
        <v>0</v>
      </c>
      <c r="BO80" s="45">
        <f t="shared" si="74"/>
        <v>24</v>
      </c>
      <c r="BP80" s="118">
        <f t="shared" si="67"/>
        <v>24</v>
      </c>
      <c r="BQ80" s="47">
        <f t="shared" si="48"/>
        <v>0</v>
      </c>
      <c r="BR80" s="47">
        <f t="shared" si="68"/>
        <v>0</v>
      </c>
      <c r="BS80" s="48"/>
      <c r="BU80" s="49">
        <f t="shared" si="51"/>
        <v>0</v>
      </c>
      <c r="BV80" s="50">
        <f t="shared" si="51"/>
        <v>0</v>
      </c>
      <c r="BW80" s="50">
        <f t="shared" si="51"/>
        <v>0</v>
      </c>
      <c r="BX80" s="50">
        <f t="shared" si="51"/>
        <v>0</v>
      </c>
      <c r="BY80" s="50">
        <f t="shared" si="51"/>
        <v>0</v>
      </c>
      <c r="BZ80" s="50">
        <f t="shared" si="51"/>
        <v>0</v>
      </c>
      <c r="CA80" s="50">
        <f t="shared" si="51"/>
        <v>0</v>
      </c>
      <c r="CB80" s="50">
        <f t="shared" si="51"/>
        <v>0</v>
      </c>
      <c r="CC80" s="50">
        <f t="shared" si="51"/>
        <v>0</v>
      </c>
      <c r="CD80" s="50">
        <f t="shared" si="51"/>
        <v>0</v>
      </c>
      <c r="CE80" s="50">
        <f t="shared" si="51"/>
        <v>0</v>
      </c>
      <c r="CF80" s="50">
        <f t="shared" si="51"/>
        <v>0</v>
      </c>
      <c r="CG80" s="50">
        <f t="shared" si="51"/>
        <v>0</v>
      </c>
      <c r="CH80" s="50">
        <f t="shared" si="51"/>
        <v>0</v>
      </c>
      <c r="CI80" s="50">
        <f t="shared" si="51"/>
        <v>0</v>
      </c>
      <c r="CJ80" s="50">
        <f t="shared" si="51"/>
        <v>0</v>
      </c>
      <c r="CK80" s="50">
        <f t="shared" si="75"/>
        <v>0</v>
      </c>
      <c r="CL80" s="50">
        <f t="shared" si="75"/>
        <v>0</v>
      </c>
      <c r="CM80" s="50">
        <f t="shared" si="75"/>
        <v>0</v>
      </c>
      <c r="CN80" s="50">
        <f t="shared" si="75"/>
        <v>0</v>
      </c>
      <c r="CO80" s="50">
        <f t="shared" si="75"/>
        <v>0</v>
      </c>
      <c r="CP80" s="50">
        <f t="shared" si="75"/>
        <v>0</v>
      </c>
      <c r="CQ80" s="50">
        <f t="shared" si="75"/>
        <v>0</v>
      </c>
      <c r="CR80" s="50">
        <f t="shared" si="75"/>
        <v>0</v>
      </c>
      <c r="CS80" s="50">
        <f t="shared" si="75"/>
        <v>0</v>
      </c>
      <c r="CT80" s="50">
        <f t="shared" si="75"/>
        <v>0</v>
      </c>
      <c r="CU80" s="50">
        <f t="shared" si="75"/>
        <v>0</v>
      </c>
      <c r="CV80" s="50">
        <f t="shared" si="75"/>
        <v>0</v>
      </c>
      <c r="CW80" s="50">
        <f t="shared" si="75"/>
        <v>0</v>
      </c>
      <c r="CX80" s="50">
        <f t="shared" si="75"/>
        <v>0</v>
      </c>
      <c r="CY80" s="50">
        <f t="shared" si="75"/>
        <v>0</v>
      </c>
      <c r="CZ80" s="50">
        <f t="shared" si="75"/>
        <v>0</v>
      </c>
      <c r="DA80" s="50">
        <f t="shared" si="49"/>
        <v>0</v>
      </c>
      <c r="DB80" s="50">
        <f t="shared" si="49"/>
        <v>0</v>
      </c>
      <c r="DC80" s="50">
        <f t="shared" si="49"/>
        <v>0</v>
      </c>
      <c r="DD80" s="50">
        <f t="shared" si="49"/>
        <v>0</v>
      </c>
      <c r="DE80" s="50">
        <f t="shared" si="49"/>
        <v>0</v>
      </c>
      <c r="DF80" s="50">
        <f t="shared" si="49"/>
        <v>0</v>
      </c>
      <c r="DG80" s="50">
        <f t="shared" si="49"/>
        <v>0</v>
      </c>
      <c r="DH80" s="50">
        <f t="shared" si="49"/>
        <v>0</v>
      </c>
      <c r="DI80" s="51">
        <f t="shared" si="49"/>
        <v>0</v>
      </c>
      <c r="DK80" s="49">
        <f t="shared" si="52"/>
        <v>0</v>
      </c>
      <c r="DL80" s="50">
        <f t="shared" si="52"/>
        <v>0</v>
      </c>
      <c r="DM80" s="50">
        <f t="shared" si="52"/>
        <v>0</v>
      </c>
      <c r="DN80" s="50">
        <f t="shared" si="52"/>
        <v>0</v>
      </c>
      <c r="DO80" s="50">
        <f t="shared" si="52"/>
        <v>0</v>
      </c>
      <c r="DP80" s="50">
        <f t="shared" si="52"/>
        <v>0</v>
      </c>
      <c r="DQ80" s="50">
        <f t="shared" si="52"/>
        <v>0</v>
      </c>
      <c r="DR80" s="50">
        <f t="shared" si="52"/>
        <v>0</v>
      </c>
      <c r="DS80" s="50">
        <f t="shared" si="52"/>
        <v>0</v>
      </c>
      <c r="DT80" s="50">
        <f t="shared" si="52"/>
        <v>0</v>
      </c>
      <c r="DU80" s="50">
        <f t="shared" si="52"/>
        <v>0</v>
      </c>
      <c r="DV80" s="50">
        <f t="shared" si="52"/>
        <v>0</v>
      </c>
      <c r="DW80" s="50">
        <f t="shared" si="52"/>
        <v>0</v>
      </c>
      <c r="DX80" s="50">
        <f t="shared" si="52"/>
        <v>0</v>
      </c>
      <c r="DY80" s="50">
        <f t="shared" si="52"/>
        <v>0</v>
      </c>
      <c r="DZ80" s="50">
        <f t="shared" si="52"/>
        <v>0</v>
      </c>
      <c r="EA80" s="50">
        <f t="shared" si="76"/>
        <v>0</v>
      </c>
      <c r="EB80" s="50">
        <f t="shared" si="76"/>
        <v>0</v>
      </c>
      <c r="EC80" s="50">
        <f t="shared" si="76"/>
        <v>0</v>
      </c>
      <c r="ED80" s="50">
        <f t="shared" si="76"/>
        <v>0</v>
      </c>
      <c r="EE80" s="50">
        <f t="shared" si="76"/>
        <v>0</v>
      </c>
      <c r="EF80" s="50">
        <f t="shared" si="76"/>
        <v>0</v>
      </c>
      <c r="EG80" s="50">
        <f t="shared" si="76"/>
        <v>0</v>
      </c>
      <c r="EH80" s="50">
        <f t="shared" si="76"/>
        <v>0</v>
      </c>
      <c r="EI80" s="50">
        <f t="shared" si="76"/>
        <v>0</v>
      </c>
      <c r="EJ80" s="50">
        <f t="shared" si="76"/>
        <v>0</v>
      </c>
      <c r="EK80" s="50">
        <f t="shared" si="76"/>
        <v>0</v>
      </c>
      <c r="EL80" s="50">
        <f t="shared" si="76"/>
        <v>0</v>
      </c>
      <c r="EM80" s="50">
        <f t="shared" si="76"/>
        <v>0</v>
      </c>
      <c r="EN80" s="50">
        <f t="shared" si="76"/>
        <v>0</v>
      </c>
      <c r="EO80" s="50">
        <f t="shared" si="76"/>
        <v>0</v>
      </c>
      <c r="EP80" s="50">
        <f t="shared" si="76"/>
        <v>0</v>
      </c>
      <c r="EQ80" s="50">
        <f t="shared" si="50"/>
        <v>0</v>
      </c>
      <c r="ER80" s="50">
        <f t="shared" si="50"/>
        <v>0</v>
      </c>
      <c r="ES80" s="50">
        <f t="shared" si="50"/>
        <v>0</v>
      </c>
      <c r="ET80" s="50">
        <f t="shared" si="50"/>
        <v>0</v>
      </c>
      <c r="EU80" s="50">
        <f t="shared" si="50"/>
        <v>0</v>
      </c>
      <c r="EV80" s="50">
        <f t="shared" si="50"/>
        <v>0</v>
      </c>
      <c r="EW80" s="50">
        <f t="shared" si="50"/>
        <v>0</v>
      </c>
      <c r="EX80" s="50">
        <f t="shared" si="50"/>
        <v>0</v>
      </c>
      <c r="EY80" s="51">
        <f t="shared" si="50"/>
        <v>0</v>
      </c>
      <c r="FA80" s="52" t="str">
        <f t="shared" si="69"/>
        <v>Compliance</v>
      </c>
      <c r="FB80" s="52" t="str">
        <f t="shared" si="70"/>
        <v>Compliance</v>
      </c>
      <c r="FC80" s="52" t="str">
        <f t="shared" si="71"/>
        <v>Compliance</v>
      </c>
    </row>
    <row r="81" spans="2:159" ht="20.100000000000001" customHeight="1" thickBot="1" x14ac:dyDescent="0.3">
      <c r="B81" s="53">
        <v>68</v>
      </c>
      <c r="C81" s="125">
        <v>5896</v>
      </c>
      <c r="D81" s="109" t="s">
        <v>104</v>
      </c>
      <c r="E81" s="87" t="s">
        <v>135</v>
      </c>
      <c r="F81" s="41" t="str">
        <f>IFERROR(VLOOKUP(E81,'[1]Designation with Pershift Cost'!$B$3:$C$25,2,0),"")</f>
        <v/>
      </c>
      <c r="G81" s="42"/>
      <c r="H81" s="42" t="s">
        <v>10</v>
      </c>
      <c r="I81" s="42" t="s">
        <v>10</v>
      </c>
      <c r="J81" s="42"/>
      <c r="K81" s="42" t="s">
        <v>10</v>
      </c>
      <c r="L81" s="42" t="s">
        <v>11</v>
      </c>
      <c r="M81" s="42"/>
      <c r="N81" s="42"/>
      <c r="O81" s="42" t="s">
        <v>11</v>
      </c>
      <c r="P81" s="42" t="s">
        <v>11</v>
      </c>
      <c r="Q81" s="43"/>
      <c r="R81" s="43" t="s">
        <v>11</v>
      </c>
      <c r="S81" s="43" t="s">
        <v>11</v>
      </c>
      <c r="T81" s="43" t="s">
        <v>11</v>
      </c>
      <c r="U81" s="43" t="s">
        <v>11</v>
      </c>
      <c r="V81" s="43" t="s">
        <v>10</v>
      </c>
      <c r="W81" s="43" t="s">
        <v>10</v>
      </c>
      <c r="X81" s="43"/>
      <c r="Y81" s="43" t="s">
        <v>10</v>
      </c>
      <c r="Z81" s="90" t="s">
        <v>10</v>
      </c>
      <c r="AA81" s="90" t="s">
        <v>10</v>
      </c>
      <c r="AB81" s="43" t="s">
        <v>10</v>
      </c>
      <c r="AC81" s="43" t="s">
        <v>10</v>
      </c>
      <c r="AD81" s="43" t="s">
        <v>10</v>
      </c>
      <c r="AE81" s="43"/>
      <c r="AF81" s="43" t="s">
        <v>11</v>
      </c>
      <c r="AG81" s="43" t="s">
        <v>11</v>
      </c>
      <c r="AH81" s="43" t="s">
        <v>11</v>
      </c>
      <c r="AI81" s="43" t="s">
        <v>11</v>
      </c>
      <c r="AJ81" s="43" t="s">
        <v>11</v>
      </c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4">
        <f t="shared" si="53"/>
        <v>11</v>
      </c>
      <c r="AX81" s="44">
        <f t="shared" si="54"/>
        <v>12</v>
      </c>
      <c r="AY81" s="44">
        <f t="shared" si="55"/>
        <v>0</v>
      </c>
      <c r="AZ81" s="44">
        <f t="shared" si="56"/>
        <v>0</v>
      </c>
      <c r="BA81" s="44">
        <f t="shared" si="57"/>
        <v>0</v>
      </c>
      <c r="BB81" s="44">
        <f t="shared" si="58"/>
        <v>0</v>
      </c>
      <c r="BC81" s="44">
        <f t="shared" si="59"/>
        <v>0</v>
      </c>
      <c r="BD81" s="44">
        <f t="shared" si="60"/>
        <v>0</v>
      </c>
      <c r="BE81" s="44">
        <f t="shared" si="61"/>
        <v>0</v>
      </c>
      <c r="BF81" s="44">
        <f t="shared" si="62"/>
        <v>0</v>
      </c>
      <c r="BG81" s="44">
        <f t="shared" si="63"/>
        <v>0</v>
      </c>
      <c r="BH81" s="44">
        <f t="shared" si="64"/>
        <v>0</v>
      </c>
      <c r="BI81" s="44">
        <f t="shared" si="65"/>
        <v>0</v>
      </c>
      <c r="BJ81" s="44">
        <f t="shared" si="66"/>
        <v>0</v>
      </c>
      <c r="BK81" s="43"/>
      <c r="BL81" s="43"/>
      <c r="BM81" s="44">
        <f t="shared" si="72"/>
        <v>0</v>
      </c>
      <c r="BN81" s="44">
        <f t="shared" si="73"/>
        <v>0</v>
      </c>
      <c r="BO81" s="45">
        <f t="shared" si="74"/>
        <v>23</v>
      </c>
      <c r="BP81" s="118">
        <f t="shared" si="67"/>
        <v>23</v>
      </c>
      <c r="BQ81" s="47">
        <f t="shared" si="48"/>
        <v>0</v>
      </c>
      <c r="BR81" s="47">
        <f t="shared" si="68"/>
        <v>0</v>
      </c>
      <c r="BS81" s="48"/>
      <c r="BU81" s="49">
        <f t="shared" si="51"/>
        <v>0</v>
      </c>
      <c r="BV81" s="50">
        <f t="shared" si="51"/>
        <v>0</v>
      </c>
      <c r="BW81" s="50">
        <f t="shared" si="51"/>
        <v>0</v>
      </c>
      <c r="BX81" s="50">
        <f t="shared" si="51"/>
        <v>0</v>
      </c>
      <c r="BY81" s="50">
        <f t="shared" si="51"/>
        <v>0</v>
      </c>
      <c r="BZ81" s="50">
        <f t="shared" si="51"/>
        <v>0</v>
      </c>
      <c r="CA81" s="50">
        <f t="shared" si="51"/>
        <v>0</v>
      </c>
      <c r="CB81" s="50">
        <f t="shared" si="51"/>
        <v>0</v>
      </c>
      <c r="CC81" s="50">
        <f t="shared" si="51"/>
        <v>0</v>
      </c>
      <c r="CD81" s="50">
        <f t="shared" si="51"/>
        <v>0</v>
      </c>
      <c r="CE81" s="50">
        <f t="shared" si="51"/>
        <v>0</v>
      </c>
      <c r="CF81" s="50">
        <f t="shared" si="51"/>
        <v>0</v>
      </c>
      <c r="CG81" s="50">
        <f t="shared" si="51"/>
        <v>0</v>
      </c>
      <c r="CH81" s="50">
        <f t="shared" si="51"/>
        <v>0</v>
      </c>
      <c r="CI81" s="50">
        <f t="shared" si="51"/>
        <v>0</v>
      </c>
      <c r="CJ81" s="50">
        <f t="shared" si="51"/>
        <v>0</v>
      </c>
      <c r="CK81" s="50">
        <f t="shared" si="75"/>
        <v>0</v>
      </c>
      <c r="CL81" s="50">
        <f t="shared" si="75"/>
        <v>0</v>
      </c>
      <c r="CM81" s="50">
        <f t="shared" si="75"/>
        <v>0</v>
      </c>
      <c r="CN81" s="50">
        <f t="shared" si="75"/>
        <v>0</v>
      </c>
      <c r="CO81" s="50">
        <f t="shared" si="75"/>
        <v>0</v>
      </c>
      <c r="CP81" s="50">
        <f t="shared" si="75"/>
        <v>0</v>
      </c>
      <c r="CQ81" s="50">
        <f t="shared" si="75"/>
        <v>0</v>
      </c>
      <c r="CR81" s="50">
        <f t="shared" si="75"/>
        <v>0</v>
      </c>
      <c r="CS81" s="50">
        <f t="shared" si="75"/>
        <v>0</v>
      </c>
      <c r="CT81" s="50">
        <f t="shared" si="75"/>
        <v>0</v>
      </c>
      <c r="CU81" s="50">
        <f t="shared" si="75"/>
        <v>0</v>
      </c>
      <c r="CV81" s="50">
        <f t="shared" si="75"/>
        <v>0</v>
      </c>
      <c r="CW81" s="50">
        <f t="shared" si="75"/>
        <v>0</v>
      </c>
      <c r="CX81" s="50">
        <f t="shared" si="75"/>
        <v>0</v>
      </c>
      <c r="CY81" s="50">
        <f t="shared" si="75"/>
        <v>0</v>
      </c>
      <c r="CZ81" s="50">
        <f t="shared" si="75"/>
        <v>0</v>
      </c>
      <c r="DA81" s="50">
        <f t="shared" si="49"/>
        <v>0</v>
      </c>
      <c r="DB81" s="50">
        <f t="shared" si="49"/>
        <v>0</v>
      </c>
      <c r="DC81" s="50">
        <f t="shared" si="49"/>
        <v>0</v>
      </c>
      <c r="DD81" s="50">
        <f t="shared" si="49"/>
        <v>0</v>
      </c>
      <c r="DE81" s="50">
        <f t="shared" si="49"/>
        <v>0</v>
      </c>
      <c r="DF81" s="50">
        <f t="shared" si="49"/>
        <v>0</v>
      </c>
      <c r="DG81" s="50">
        <f t="shared" si="49"/>
        <v>0</v>
      </c>
      <c r="DH81" s="50">
        <f t="shared" si="49"/>
        <v>0</v>
      </c>
      <c r="DI81" s="51">
        <f t="shared" si="49"/>
        <v>0</v>
      </c>
      <c r="DK81" s="49">
        <f t="shared" si="52"/>
        <v>0</v>
      </c>
      <c r="DL81" s="50">
        <f t="shared" si="52"/>
        <v>0</v>
      </c>
      <c r="DM81" s="50">
        <f t="shared" si="52"/>
        <v>0</v>
      </c>
      <c r="DN81" s="50">
        <f t="shared" si="52"/>
        <v>0</v>
      </c>
      <c r="DO81" s="50">
        <f t="shared" si="52"/>
        <v>0</v>
      </c>
      <c r="DP81" s="50">
        <f t="shared" si="52"/>
        <v>0</v>
      </c>
      <c r="DQ81" s="50">
        <f t="shared" si="52"/>
        <v>0</v>
      </c>
      <c r="DR81" s="50">
        <f t="shared" si="52"/>
        <v>0</v>
      </c>
      <c r="DS81" s="50">
        <f t="shared" si="52"/>
        <v>0</v>
      </c>
      <c r="DT81" s="50">
        <f t="shared" si="52"/>
        <v>0</v>
      </c>
      <c r="DU81" s="50">
        <f t="shared" si="52"/>
        <v>0</v>
      </c>
      <c r="DV81" s="50">
        <f t="shared" si="52"/>
        <v>0</v>
      </c>
      <c r="DW81" s="50">
        <f t="shared" si="52"/>
        <v>0</v>
      </c>
      <c r="DX81" s="50">
        <f t="shared" si="52"/>
        <v>0</v>
      </c>
      <c r="DY81" s="50">
        <f t="shared" si="52"/>
        <v>0</v>
      </c>
      <c r="DZ81" s="50">
        <f t="shared" si="52"/>
        <v>0</v>
      </c>
      <c r="EA81" s="50">
        <f t="shared" si="76"/>
        <v>0</v>
      </c>
      <c r="EB81" s="50">
        <f t="shared" si="76"/>
        <v>0</v>
      </c>
      <c r="EC81" s="50">
        <f t="shared" si="76"/>
        <v>0</v>
      </c>
      <c r="ED81" s="50">
        <f t="shared" si="76"/>
        <v>0</v>
      </c>
      <c r="EE81" s="50">
        <f t="shared" si="76"/>
        <v>0</v>
      </c>
      <c r="EF81" s="50">
        <f t="shared" si="76"/>
        <v>0</v>
      </c>
      <c r="EG81" s="50">
        <f t="shared" si="76"/>
        <v>0</v>
      </c>
      <c r="EH81" s="50">
        <f t="shared" si="76"/>
        <v>0</v>
      </c>
      <c r="EI81" s="50">
        <f t="shared" si="76"/>
        <v>0</v>
      </c>
      <c r="EJ81" s="50">
        <f t="shared" si="76"/>
        <v>0</v>
      </c>
      <c r="EK81" s="50">
        <f t="shared" si="76"/>
        <v>0</v>
      </c>
      <c r="EL81" s="50">
        <f t="shared" si="76"/>
        <v>0</v>
      </c>
      <c r="EM81" s="50">
        <f t="shared" si="76"/>
        <v>0</v>
      </c>
      <c r="EN81" s="50">
        <f t="shared" si="76"/>
        <v>0</v>
      </c>
      <c r="EO81" s="50">
        <f t="shared" si="76"/>
        <v>0</v>
      </c>
      <c r="EP81" s="50">
        <f t="shared" si="76"/>
        <v>0</v>
      </c>
      <c r="EQ81" s="50">
        <f t="shared" si="50"/>
        <v>0</v>
      </c>
      <c r="ER81" s="50">
        <f t="shared" si="50"/>
        <v>0</v>
      </c>
      <c r="ES81" s="50">
        <f t="shared" si="50"/>
        <v>0</v>
      </c>
      <c r="ET81" s="50">
        <f t="shared" si="50"/>
        <v>0</v>
      </c>
      <c r="EU81" s="50">
        <f t="shared" si="50"/>
        <v>0</v>
      </c>
      <c r="EV81" s="50">
        <f t="shared" si="50"/>
        <v>0</v>
      </c>
      <c r="EW81" s="50">
        <f t="shared" si="50"/>
        <v>0</v>
      </c>
      <c r="EX81" s="50">
        <f t="shared" si="50"/>
        <v>0</v>
      </c>
      <c r="EY81" s="51">
        <f t="shared" si="50"/>
        <v>0</v>
      </c>
      <c r="FA81" s="52" t="str">
        <f t="shared" si="69"/>
        <v>Compliance</v>
      </c>
      <c r="FB81" s="52" t="str">
        <f t="shared" si="70"/>
        <v>Compliance</v>
      </c>
      <c r="FC81" s="52" t="str">
        <f t="shared" si="71"/>
        <v>Compliance</v>
      </c>
    </row>
    <row r="82" spans="2:159" ht="20.100000000000001" customHeight="1" thickBot="1" x14ac:dyDescent="0.3">
      <c r="B82" s="53">
        <v>69</v>
      </c>
      <c r="C82" s="125">
        <v>5907</v>
      </c>
      <c r="D82" s="109" t="s">
        <v>105</v>
      </c>
      <c r="E82" s="87" t="s">
        <v>136</v>
      </c>
      <c r="F82" s="41" t="str">
        <f>IFERROR(VLOOKUP(E82,'[1]Designation with Pershift Cost'!$B$3:$C$25,2,0),"")</f>
        <v/>
      </c>
      <c r="G82" s="42" t="s">
        <v>10</v>
      </c>
      <c r="H82" s="42" t="s">
        <v>10</v>
      </c>
      <c r="I82" s="42" t="s">
        <v>10</v>
      </c>
      <c r="J82" s="42" t="s">
        <v>10</v>
      </c>
      <c r="K82" s="42" t="s">
        <v>10</v>
      </c>
      <c r="L82" s="42"/>
      <c r="M82" s="42" t="s">
        <v>10</v>
      </c>
      <c r="N82" s="42" t="s">
        <v>10</v>
      </c>
      <c r="O82" s="42" t="s">
        <v>10</v>
      </c>
      <c r="P82" s="42" t="s">
        <v>10</v>
      </c>
      <c r="Q82" s="43" t="s">
        <v>10</v>
      </c>
      <c r="R82" s="43" t="s">
        <v>10</v>
      </c>
      <c r="S82" s="43" t="s">
        <v>11</v>
      </c>
      <c r="T82" s="43" t="s">
        <v>10</v>
      </c>
      <c r="U82" s="43"/>
      <c r="V82" s="43" t="s">
        <v>11</v>
      </c>
      <c r="W82" s="43" t="s">
        <v>11</v>
      </c>
      <c r="X82" s="43" t="s">
        <v>11</v>
      </c>
      <c r="Y82" s="43" t="s">
        <v>11</v>
      </c>
      <c r="Z82" s="43" t="s">
        <v>11</v>
      </c>
      <c r="AA82" s="90" t="s">
        <v>10</v>
      </c>
      <c r="AB82" s="43" t="s">
        <v>12</v>
      </c>
      <c r="AC82" s="43"/>
      <c r="AD82" s="43" t="s">
        <v>11</v>
      </c>
      <c r="AE82" s="43" t="s">
        <v>10</v>
      </c>
      <c r="AF82" s="43" t="s">
        <v>11</v>
      </c>
      <c r="AG82" s="43" t="s">
        <v>12</v>
      </c>
      <c r="AH82" s="43" t="s">
        <v>12</v>
      </c>
      <c r="AI82" s="43" t="s">
        <v>12</v>
      </c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4">
        <f t="shared" si="53"/>
        <v>14</v>
      </c>
      <c r="AX82" s="44">
        <f t="shared" si="54"/>
        <v>8</v>
      </c>
      <c r="AY82" s="44">
        <f t="shared" si="55"/>
        <v>4</v>
      </c>
      <c r="AZ82" s="44">
        <f t="shared" si="56"/>
        <v>0</v>
      </c>
      <c r="BA82" s="44">
        <f t="shared" si="57"/>
        <v>0</v>
      </c>
      <c r="BB82" s="44">
        <f t="shared" si="58"/>
        <v>0</v>
      </c>
      <c r="BC82" s="44">
        <f t="shared" si="59"/>
        <v>0</v>
      </c>
      <c r="BD82" s="44">
        <f t="shared" si="60"/>
        <v>0</v>
      </c>
      <c r="BE82" s="44">
        <f t="shared" si="61"/>
        <v>0</v>
      </c>
      <c r="BF82" s="44">
        <f t="shared" si="62"/>
        <v>0</v>
      </c>
      <c r="BG82" s="44">
        <f t="shared" si="63"/>
        <v>0</v>
      </c>
      <c r="BH82" s="44">
        <f t="shared" si="64"/>
        <v>0</v>
      </c>
      <c r="BI82" s="44">
        <f t="shared" si="65"/>
        <v>0</v>
      </c>
      <c r="BJ82" s="44">
        <f t="shared" si="66"/>
        <v>0</v>
      </c>
      <c r="BK82" s="43"/>
      <c r="BL82" s="43"/>
      <c r="BM82" s="44">
        <f t="shared" si="72"/>
        <v>0</v>
      </c>
      <c r="BN82" s="44">
        <f t="shared" si="73"/>
        <v>0</v>
      </c>
      <c r="BO82" s="45">
        <f t="shared" si="74"/>
        <v>26</v>
      </c>
      <c r="BP82" s="118">
        <f t="shared" si="67"/>
        <v>26</v>
      </c>
      <c r="BQ82" s="47">
        <f t="shared" si="48"/>
        <v>0</v>
      </c>
      <c r="BR82" s="47">
        <f t="shared" si="68"/>
        <v>0</v>
      </c>
      <c r="BS82" s="48"/>
      <c r="BU82" s="49">
        <f t="shared" si="51"/>
        <v>0</v>
      </c>
      <c r="BV82" s="50">
        <f t="shared" si="51"/>
        <v>0</v>
      </c>
      <c r="BW82" s="50">
        <f t="shared" si="51"/>
        <v>0</v>
      </c>
      <c r="BX82" s="50">
        <f t="shared" si="51"/>
        <v>0</v>
      </c>
      <c r="BY82" s="50">
        <f t="shared" si="51"/>
        <v>0</v>
      </c>
      <c r="BZ82" s="50">
        <f t="shared" si="51"/>
        <v>0</v>
      </c>
      <c r="CA82" s="50">
        <f t="shared" si="51"/>
        <v>1</v>
      </c>
      <c r="CB82" s="50">
        <f t="shared" si="51"/>
        <v>1</v>
      </c>
      <c r="CC82" s="50">
        <f t="shared" si="51"/>
        <v>0</v>
      </c>
      <c r="CD82" s="50">
        <f t="shared" si="51"/>
        <v>0</v>
      </c>
      <c r="CE82" s="50">
        <f t="shared" si="51"/>
        <v>0</v>
      </c>
      <c r="CF82" s="50">
        <f t="shared" si="51"/>
        <v>0</v>
      </c>
      <c r="CG82" s="50">
        <f t="shared" si="51"/>
        <v>0</v>
      </c>
      <c r="CH82" s="50">
        <f t="shared" si="51"/>
        <v>0</v>
      </c>
      <c r="CI82" s="50">
        <f t="shared" si="51"/>
        <v>0</v>
      </c>
      <c r="CJ82" s="50">
        <f t="shared" si="51"/>
        <v>1</v>
      </c>
      <c r="CK82" s="50">
        <f t="shared" si="75"/>
        <v>0</v>
      </c>
      <c r="CL82" s="50">
        <f t="shared" si="75"/>
        <v>0</v>
      </c>
      <c r="CM82" s="50">
        <f t="shared" si="75"/>
        <v>0</v>
      </c>
      <c r="CN82" s="50">
        <f t="shared" si="75"/>
        <v>0</v>
      </c>
      <c r="CO82" s="50">
        <f t="shared" si="75"/>
        <v>0</v>
      </c>
      <c r="CP82" s="50">
        <f t="shared" si="75"/>
        <v>0</v>
      </c>
      <c r="CQ82" s="50">
        <f t="shared" si="75"/>
        <v>0</v>
      </c>
      <c r="CR82" s="50">
        <f t="shared" si="75"/>
        <v>0</v>
      </c>
      <c r="CS82" s="50">
        <f t="shared" si="75"/>
        <v>0</v>
      </c>
      <c r="CT82" s="50">
        <f t="shared" si="75"/>
        <v>0</v>
      </c>
      <c r="CU82" s="50">
        <f t="shared" si="75"/>
        <v>0</v>
      </c>
      <c r="CV82" s="50">
        <f t="shared" si="75"/>
        <v>0</v>
      </c>
      <c r="CW82" s="50">
        <f t="shared" si="75"/>
        <v>0</v>
      </c>
      <c r="CX82" s="50">
        <f t="shared" si="75"/>
        <v>0</v>
      </c>
      <c r="CY82" s="50">
        <f t="shared" si="75"/>
        <v>0</v>
      </c>
      <c r="CZ82" s="50">
        <f t="shared" si="75"/>
        <v>0</v>
      </c>
      <c r="DA82" s="50">
        <f t="shared" si="49"/>
        <v>0</v>
      </c>
      <c r="DB82" s="50">
        <f t="shared" si="49"/>
        <v>0</v>
      </c>
      <c r="DC82" s="50">
        <f t="shared" si="49"/>
        <v>0</v>
      </c>
      <c r="DD82" s="50">
        <f t="shared" si="49"/>
        <v>0</v>
      </c>
      <c r="DE82" s="50">
        <f t="shared" si="49"/>
        <v>0</v>
      </c>
      <c r="DF82" s="50">
        <f t="shared" si="49"/>
        <v>0</v>
      </c>
      <c r="DG82" s="50">
        <f t="shared" si="49"/>
        <v>0</v>
      </c>
      <c r="DH82" s="50">
        <f t="shared" si="49"/>
        <v>0</v>
      </c>
      <c r="DI82" s="51">
        <f t="shared" si="49"/>
        <v>0</v>
      </c>
      <c r="DK82" s="49">
        <f t="shared" si="52"/>
        <v>0</v>
      </c>
      <c r="DL82" s="50">
        <f t="shared" si="52"/>
        <v>0</v>
      </c>
      <c r="DM82" s="50">
        <f t="shared" si="52"/>
        <v>0</v>
      </c>
      <c r="DN82" s="50">
        <f t="shared" si="52"/>
        <v>0</v>
      </c>
      <c r="DO82" s="50">
        <f t="shared" si="52"/>
        <v>0</v>
      </c>
      <c r="DP82" s="50">
        <f t="shared" si="52"/>
        <v>0</v>
      </c>
      <c r="DQ82" s="50">
        <f t="shared" si="52"/>
        <v>0</v>
      </c>
      <c r="DR82" s="50">
        <f t="shared" si="52"/>
        <v>0</v>
      </c>
      <c r="DS82" s="50">
        <f t="shared" si="52"/>
        <v>0</v>
      </c>
      <c r="DT82" s="50">
        <f t="shared" si="52"/>
        <v>0</v>
      </c>
      <c r="DU82" s="50">
        <f t="shared" si="52"/>
        <v>0</v>
      </c>
      <c r="DV82" s="50">
        <f t="shared" si="52"/>
        <v>0</v>
      </c>
      <c r="DW82" s="50">
        <f t="shared" si="52"/>
        <v>0</v>
      </c>
      <c r="DX82" s="50">
        <f t="shared" si="52"/>
        <v>0</v>
      </c>
      <c r="DY82" s="50">
        <f t="shared" si="52"/>
        <v>0</v>
      </c>
      <c r="DZ82" s="50">
        <f t="shared" si="52"/>
        <v>0</v>
      </c>
      <c r="EA82" s="50">
        <f t="shared" si="76"/>
        <v>0</v>
      </c>
      <c r="EB82" s="50">
        <f t="shared" si="76"/>
        <v>0</v>
      </c>
      <c r="EC82" s="50">
        <f t="shared" si="76"/>
        <v>0</v>
      </c>
      <c r="ED82" s="50">
        <f t="shared" si="76"/>
        <v>0</v>
      </c>
      <c r="EE82" s="50">
        <f t="shared" si="76"/>
        <v>0</v>
      </c>
      <c r="EF82" s="50">
        <f t="shared" si="76"/>
        <v>0</v>
      </c>
      <c r="EG82" s="50">
        <f t="shared" si="76"/>
        <v>0</v>
      </c>
      <c r="EH82" s="50">
        <f t="shared" si="76"/>
        <v>0</v>
      </c>
      <c r="EI82" s="50">
        <f t="shared" si="76"/>
        <v>0</v>
      </c>
      <c r="EJ82" s="50">
        <f t="shared" si="76"/>
        <v>0</v>
      </c>
      <c r="EK82" s="50">
        <f t="shared" si="76"/>
        <v>0</v>
      </c>
      <c r="EL82" s="50">
        <f t="shared" si="76"/>
        <v>0</v>
      </c>
      <c r="EM82" s="50">
        <f t="shared" si="76"/>
        <v>0</v>
      </c>
      <c r="EN82" s="50">
        <f t="shared" si="76"/>
        <v>0</v>
      </c>
      <c r="EO82" s="50">
        <f t="shared" si="76"/>
        <v>0</v>
      </c>
      <c r="EP82" s="50">
        <f t="shared" si="76"/>
        <v>0</v>
      </c>
      <c r="EQ82" s="50">
        <f t="shared" si="50"/>
        <v>0</v>
      </c>
      <c r="ER82" s="50">
        <f t="shared" si="50"/>
        <v>0</v>
      </c>
      <c r="ES82" s="50">
        <f t="shared" si="50"/>
        <v>0</v>
      </c>
      <c r="ET82" s="50">
        <f t="shared" si="50"/>
        <v>0</v>
      </c>
      <c r="EU82" s="50">
        <f t="shared" si="50"/>
        <v>0</v>
      </c>
      <c r="EV82" s="50">
        <f t="shared" si="50"/>
        <v>0</v>
      </c>
      <c r="EW82" s="50">
        <f t="shared" si="50"/>
        <v>0</v>
      </c>
      <c r="EX82" s="50">
        <f t="shared" si="50"/>
        <v>0</v>
      </c>
      <c r="EY82" s="51">
        <f t="shared" si="50"/>
        <v>0</v>
      </c>
      <c r="FA82" s="52" t="str">
        <f t="shared" si="69"/>
        <v>Non Compliance</v>
      </c>
      <c r="FB82" s="52" t="str">
        <f t="shared" si="70"/>
        <v>Compliance</v>
      </c>
      <c r="FC82" s="52" t="str">
        <f t="shared" si="71"/>
        <v>Compliance</v>
      </c>
    </row>
    <row r="83" spans="2:159" ht="20.100000000000001" customHeight="1" thickBot="1" x14ac:dyDescent="0.3">
      <c r="B83" s="53">
        <v>70</v>
      </c>
      <c r="C83" s="125">
        <v>5913</v>
      </c>
      <c r="D83" s="109" t="s">
        <v>106</v>
      </c>
      <c r="E83" s="87" t="s">
        <v>135</v>
      </c>
      <c r="F83" s="41" t="str">
        <f>IFERROR(VLOOKUP(E83,'[1]Designation with Pershift Cost'!$B$3:$C$25,2,0),"")</f>
        <v/>
      </c>
      <c r="G83" s="42" t="s">
        <v>11</v>
      </c>
      <c r="H83" s="42" t="s">
        <v>11</v>
      </c>
      <c r="I83" s="42"/>
      <c r="J83" s="42" t="s">
        <v>11</v>
      </c>
      <c r="K83" s="42" t="s">
        <v>11</v>
      </c>
      <c r="L83" s="42" t="s">
        <v>11</v>
      </c>
      <c r="M83" s="42" t="s">
        <v>11</v>
      </c>
      <c r="N83" s="42" t="s">
        <v>11</v>
      </c>
      <c r="O83" s="42" t="s">
        <v>11</v>
      </c>
      <c r="P83" s="42"/>
      <c r="Q83" s="43" t="s">
        <v>11</v>
      </c>
      <c r="R83" s="43" t="s">
        <v>11</v>
      </c>
      <c r="S83" s="43" t="s">
        <v>11</v>
      </c>
      <c r="T83" s="43" t="s">
        <v>11</v>
      </c>
      <c r="U83" s="43" t="s">
        <v>11</v>
      </c>
      <c r="V83" s="43" t="s">
        <v>11</v>
      </c>
      <c r="W83" s="43" t="s">
        <v>11</v>
      </c>
      <c r="X83" s="43" t="s">
        <v>11</v>
      </c>
      <c r="Y83" s="43"/>
      <c r="Z83" s="43" t="s">
        <v>11</v>
      </c>
      <c r="AA83" s="43" t="s">
        <v>11</v>
      </c>
      <c r="AB83" s="43" t="s">
        <v>11</v>
      </c>
      <c r="AC83" s="43" t="s">
        <v>11</v>
      </c>
      <c r="AD83" s="43" t="s">
        <v>11</v>
      </c>
      <c r="AE83" s="43" t="s">
        <v>11</v>
      </c>
      <c r="AF83" s="43" t="s">
        <v>11</v>
      </c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4">
        <f t="shared" si="53"/>
        <v>0</v>
      </c>
      <c r="AX83" s="44">
        <f t="shared" si="54"/>
        <v>23</v>
      </c>
      <c r="AY83" s="44">
        <f t="shared" si="55"/>
        <v>0</v>
      </c>
      <c r="AZ83" s="44">
        <f t="shared" si="56"/>
        <v>0</v>
      </c>
      <c r="BA83" s="44">
        <f t="shared" si="57"/>
        <v>0</v>
      </c>
      <c r="BB83" s="44">
        <f t="shared" si="58"/>
        <v>0</v>
      </c>
      <c r="BC83" s="44">
        <f t="shared" si="59"/>
        <v>0</v>
      </c>
      <c r="BD83" s="44">
        <f t="shared" si="60"/>
        <v>0</v>
      </c>
      <c r="BE83" s="44">
        <f t="shared" si="61"/>
        <v>0</v>
      </c>
      <c r="BF83" s="44">
        <f t="shared" si="62"/>
        <v>0</v>
      </c>
      <c r="BG83" s="44">
        <f t="shared" si="63"/>
        <v>0</v>
      </c>
      <c r="BH83" s="44">
        <f t="shared" si="64"/>
        <v>0</v>
      </c>
      <c r="BI83" s="44">
        <f t="shared" si="65"/>
        <v>0</v>
      </c>
      <c r="BJ83" s="44">
        <f t="shared" si="66"/>
        <v>0</v>
      </c>
      <c r="BK83" s="43"/>
      <c r="BL83" s="43"/>
      <c r="BM83" s="44">
        <f t="shared" si="72"/>
        <v>0</v>
      </c>
      <c r="BN83" s="44">
        <f t="shared" si="73"/>
        <v>0</v>
      </c>
      <c r="BO83" s="45">
        <f t="shared" si="74"/>
        <v>23</v>
      </c>
      <c r="BP83" s="118">
        <f t="shared" si="67"/>
        <v>23</v>
      </c>
      <c r="BQ83" s="47">
        <f t="shared" si="48"/>
        <v>0</v>
      </c>
      <c r="BR83" s="47">
        <f t="shared" si="68"/>
        <v>0</v>
      </c>
      <c r="BS83" s="48"/>
      <c r="BU83" s="49">
        <f t="shared" si="51"/>
        <v>0</v>
      </c>
      <c r="BV83" s="50">
        <f t="shared" si="51"/>
        <v>0</v>
      </c>
      <c r="BW83" s="50">
        <f t="shared" si="51"/>
        <v>0</v>
      </c>
      <c r="BX83" s="50">
        <f t="shared" si="51"/>
        <v>0</v>
      </c>
      <c r="BY83" s="50">
        <f t="shared" si="51"/>
        <v>0</v>
      </c>
      <c r="BZ83" s="50">
        <f t="shared" si="51"/>
        <v>0</v>
      </c>
      <c r="CA83" s="50">
        <f t="shared" si="51"/>
        <v>0</v>
      </c>
      <c r="CB83" s="50">
        <f t="shared" si="51"/>
        <v>0</v>
      </c>
      <c r="CC83" s="50">
        <f t="shared" si="51"/>
        <v>0</v>
      </c>
      <c r="CD83" s="50">
        <f t="shared" si="51"/>
        <v>0</v>
      </c>
      <c r="CE83" s="50">
        <f t="shared" si="51"/>
        <v>1</v>
      </c>
      <c r="CF83" s="50">
        <f t="shared" si="51"/>
        <v>1</v>
      </c>
      <c r="CG83" s="50">
        <f t="shared" si="51"/>
        <v>0</v>
      </c>
      <c r="CH83" s="50">
        <f t="shared" si="51"/>
        <v>0</v>
      </c>
      <c r="CI83" s="50">
        <f t="shared" si="51"/>
        <v>0</v>
      </c>
      <c r="CJ83" s="50">
        <f t="shared" si="51"/>
        <v>0</v>
      </c>
      <c r="CK83" s="50">
        <f t="shared" si="75"/>
        <v>0</v>
      </c>
      <c r="CL83" s="50">
        <f t="shared" si="75"/>
        <v>0</v>
      </c>
      <c r="CM83" s="50">
        <f t="shared" si="75"/>
        <v>0</v>
      </c>
      <c r="CN83" s="50">
        <f t="shared" si="75"/>
        <v>1</v>
      </c>
      <c r="CO83" s="50">
        <f t="shared" si="75"/>
        <v>0</v>
      </c>
      <c r="CP83" s="50">
        <f t="shared" si="75"/>
        <v>0</v>
      </c>
      <c r="CQ83" s="50">
        <f t="shared" si="75"/>
        <v>0</v>
      </c>
      <c r="CR83" s="50">
        <f t="shared" si="75"/>
        <v>0</v>
      </c>
      <c r="CS83" s="50">
        <f t="shared" si="75"/>
        <v>0</v>
      </c>
      <c r="CT83" s="50">
        <f t="shared" si="75"/>
        <v>0</v>
      </c>
      <c r="CU83" s="50">
        <f t="shared" si="75"/>
        <v>0</v>
      </c>
      <c r="CV83" s="50">
        <f t="shared" si="75"/>
        <v>0</v>
      </c>
      <c r="CW83" s="50">
        <f t="shared" si="75"/>
        <v>0</v>
      </c>
      <c r="CX83" s="50">
        <f t="shared" si="75"/>
        <v>0</v>
      </c>
      <c r="CY83" s="50">
        <f t="shared" si="75"/>
        <v>0</v>
      </c>
      <c r="CZ83" s="50">
        <f t="shared" si="75"/>
        <v>0</v>
      </c>
      <c r="DA83" s="50">
        <f t="shared" si="49"/>
        <v>0</v>
      </c>
      <c r="DB83" s="50">
        <f t="shared" si="49"/>
        <v>0</v>
      </c>
      <c r="DC83" s="50">
        <f t="shared" si="49"/>
        <v>0</v>
      </c>
      <c r="DD83" s="50">
        <f t="shared" si="49"/>
        <v>0</v>
      </c>
      <c r="DE83" s="50">
        <f t="shared" si="49"/>
        <v>0</v>
      </c>
      <c r="DF83" s="50">
        <f t="shared" si="49"/>
        <v>0</v>
      </c>
      <c r="DG83" s="50">
        <f t="shared" si="49"/>
        <v>0</v>
      </c>
      <c r="DH83" s="50">
        <f t="shared" si="49"/>
        <v>0</v>
      </c>
      <c r="DI83" s="51">
        <f t="shared" si="49"/>
        <v>0</v>
      </c>
      <c r="DK83" s="49">
        <f t="shared" si="52"/>
        <v>0</v>
      </c>
      <c r="DL83" s="50">
        <f t="shared" si="52"/>
        <v>0</v>
      </c>
      <c r="DM83" s="50">
        <f t="shared" si="52"/>
        <v>0</v>
      </c>
      <c r="DN83" s="50">
        <f t="shared" si="52"/>
        <v>0</v>
      </c>
      <c r="DO83" s="50">
        <f t="shared" si="52"/>
        <v>0</v>
      </c>
      <c r="DP83" s="50">
        <f t="shared" si="52"/>
        <v>0</v>
      </c>
      <c r="DQ83" s="50">
        <f t="shared" si="52"/>
        <v>0</v>
      </c>
      <c r="DR83" s="50">
        <f t="shared" si="52"/>
        <v>0</v>
      </c>
      <c r="DS83" s="50">
        <f t="shared" si="52"/>
        <v>0</v>
      </c>
      <c r="DT83" s="50">
        <f t="shared" si="52"/>
        <v>0</v>
      </c>
      <c r="DU83" s="50">
        <f t="shared" si="52"/>
        <v>0</v>
      </c>
      <c r="DV83" s="50">
        <f t="shared" si="52"/>
        <v>0</v>
      </c>
      <c r="DW83" s="50">
        <f t="shared" si="52"/>
        <v>0</v>
      </c>
      <c r="DX83" s="50">
        <f t="shared" si="52"/>
        <v>0</v>
      </c>
      <c r="DY83" s="50">
        <f t="shared" si="52"/>
        <v>0</v>
      </c>
      <c r="DZ83" s="50">
        <f t="shared" si="52"/>
        <v>0</v>
      </c>
      <c r="EA83" s="50">
        <f t="shared" si="76"/>
        <v>0</v>
      </c>
      <c r="EB83" s="50">
        <f t="shared" si="76"/>
        <v>0</v>
      </c>
      <c r="EC83" s="50">
        <f t="shared" si="76"/>
        <v>0</v>
      </c>
      <c r="ED83" s="50">
        <f t="shared" si="76"/>
        <v>0</v>
      </c>
      <c r="EE83" s="50">
        <f t="shared" si="76"/>
        <v>0</v>
      </c>
      <c r="EF83" s="50">
        <f t="shared" si="76"/>
        <v>0</v>
      </c>
      <c r="EG83" s="50">
        <f t="shared" si="76"/>
        <v>0</v>
      </c>
      <c r="EH83" s="50">
        <f t="shared" si="76"/>
        <v>0</v>
      </c>
      <c r="EI83" s="50">
        <f t="shared" si="76"/>
        <v>0</v>
      </c>
      <c r="EJ83" s="50">
        <f t="shared" si="76"/>
        <v>0</v>
      </c>
      <c r="EK83" s="50">
        <f t="shared" si="76"/>
        <v>0</v>
      </c>
      <c r="EL83" s="50">
        <f t="shared" si="76"/>
        <v>0</v>
      </c>
      <c r="EM83" s="50">
        <f t="shared" si="76"/>
        <v>0</v>
      </c>
      <c r="EN83" s="50">
        <f t="shared" si="76"/>
        <v>0</v>
      </c>
      <c r="EO83" s="50">
        <f t="shared" si="76"/>
        <v>0</v>
      </c>
      <c r="EP83" s="50">
        <f t="shared" si="76"/>
        <v>0</v>
      </c>
      <c r="EQ83" s="50">
        <f t="shared" si="50"/>
        <v>0</v>
      </c>
      <c r="ER83" s="50">
        <f t="shared" si="50"/>
        <v>0</v>
      </c>
      <c r="ES83" s="50">
        <f t="shared" si="50"/>
        <v>0</v>
      </c>
      <c r="ET83" s="50">
        <f t="shared" si="50"/>
        <v>0</v>
      </c>
      <c r="EU83" s="50">
        <f t="shared" si="50"/>
        <v>0</v>
      </c>
      <c r="EV83" s="50">
        <f t="shared" si="50"/>
        <v>0</v>
      </c>
      <c r="EW83" s="50">
        <f t="shared" si="50"/>
        <v>0</v>
      </c>
      <c r="EX83" s="50">
        <f t="shared" si="50"/>
        <v>0</v>
      </c>
      <c r="EY83" s="51">
        <f t="shared" si="50"/>
        <v>0</v>
      </c>
      <c r="FA83" s="52" t="str">
        <f t="shared" si="69"/>
        <v>Non Compliance</v>
      </c>
      <c r="FB83" s="52" t="str">
        <f t="shared" si="70"/>
        <v>Compliance</v>
      </c>
      <c r="FC83" s="52" t="str">
        <f t="shared" si="71"/>
        <v>Compliance</v>
      </c>
    </row>
    <row r="84" spans="2:159" ht="20.100000000000001" customHeight="1" thickBot="1" x14ac:dyDescent="0.3">
      <c r="B84" s="53">
        <v>71</v>
      </c>
      <c r="C84" s="125">
        <v>5910</v>
      </c>
      <c r="D84" s="109" t="s">
        <v>107</v>
      </c>
      <c r="E84" s="87" t="s">
        <v>135</v>
      </c>
      <c r="F84" s="41" t="str">
        <f>IFERROR(VLOOKUP(E84,'[1]Designation with Pershift Cost'!$B$3:$C$25,2,0),"")</f>
        <v/>
      </c>
      <c r="G84" s="42" t="s">
        <v>11</v>
      </c>
      <c r="H84" s="42" t="s">
        <v>11</v>
      </c>
      <c r="I84" s="42" t="s">
        <v>11</v>
      </c>
      <c r="J84" s="42" t="s">
        <v>11</v>
      </c>
      <c r="K84" s="42"/>
      <c r="L84" s="42" t="s">
        <v>11</v>
      </c>
      <c r="M84" s="42"/>
      <c r="N84" s="42" t="s">
        <v>11</v>
      </c>
      <c r="O84" s="42" t="s">
        <v>11</v>
      </c>
      <c r="P84" s="42" t="s">
        <v>11</v>
      </c>
      <c r="Q84" s="43" t="s">
        <v>11</v>
      </c>
      <c r="R84" s="43"/>
      <c r="S84" s="43" t="s">
        <v>11</v>
      </c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4">
        <f t="shared" si="53"/>
        <v>0</v>
      </c>
      <c r="AX84" s="44">
        <f t="shared" si="54"/>
        <v>10</v>
      </c>
      <c r="AY84" s="44">
        <f t="shared" si="55"/>
        <v>0</v>
      </c>
      <c r="AZ84" s="44">
        <f t="shared" si="56"/>
        <v>0</v>
      </c>
      <c r="BA84" s="44">
        <f t="shared" si="57"/>
        <v>0</v>
      </c>
      <c r="BB84" s="44">
        <f t="shared" si="58"/>
        <v>0</v>
      </c>
      <c r="BC84" s="44">
        <f t="shared" si="59"/>
        <v>0</v>
      </c>
      <c r="BD84" s="44">
        <f t="shared" si="60"/>
        <v>0</v>
      </c>
      <c r="BE84" s="44">
        <f t="shared" si="61"/>
        <v>0</v>
      </c>
      <c r="BF84" s="44">
        <f t="shared" si="62"/>
        <v>0</v>
      </c>
      <c r="BG84" s="44">
        <f t="shared" si="63"/>
        <v>0</v>
      </c>
      <c r="BH84" s="44">
        <f t="shared" si="64"/>
        <v>0</v>
      </c>
      <c r="BI84" s="44">
        <f t="shared" si="65"/>
        <v>0</v>
      </c>
      <c r="BJ84" s="44">
        <f t="shared" si="66"/>
        <v>0</v>
      </c>
      <c r="BK84" s="43"/>
      <c r="BL84" s="43"/>
      <c r="BM84" s="44">
        <f t="shared" si="72"/>
        <v>0</v>
      </c>
      <c r="BN84" s="44">
        <f t="shared" si="73"/>
        <v>0</v>
      </c>
      <c r="BO84" s="45">
        <f t="shared" si="74"/>
        <v>10</v>
      </c>
      <c r="BP84" s="118">
        <f t="shared" si="67"/>
        <v>10</v>
      </c>
      <c r="BQ84" s="47">
        <f t="shared" si="48"/>
        <v>0</v>
      </c>
      <c r="BR84" s="47">
        <f t="shared" si="68"/>
        <v>0</v>
      </c>
      <c r="BS84" s="48"/>
      <c r="BU84" s="49">
        <f t="shared" si="51"/>
        <v>0</v>
      </c>
      <c r="BV84" s="50">
        <f t="shared" si="51"/>
        <v>0</v>
      </c>
      <c r="BW84" s="50">
        <f t="shared" si="51"/>
        <v>0</v>
      </c>
      <c r="BX84" s="50">
        <f t="shared" si="51"/>
        <v>0</v>
      </c>
      <c r="BY84" s="50">
        <f t="shared" si="51"/>
        <v>0</v>
      </c>
      <c r="BZ84" s="50">
        <f t="shared" si="51"/>
        <v>0</v>
      </c>
      <c r="CA84" s="50">
        <f t="shared" si="51"/>
        <v>0</v>
      </c>
      <c r="CB84" s="50">
        <f t="shared" si="51"/>
        <v>0</v>
      </c>
      <c r="CC84" s="50">
        <f t="shared" si="51"/>
        <v>0</v>
      </c>
      <c r="CD84" s="50">
        <f t="shared" si="51"/>
        <v>0</v>
      </c>
      <c r="CE84" s="50">
        <f t="shared" si="51"/>
        <v>0</v>
      </c>
      <c r="CF84" s="50">
        <f t="shared" si="51"/>
        <v>0</v>
      </c>
      <c r="CG84" s="50">
        <f t="shared" si="51"/>
        <v>0</v>
      </c>
      <c r="CH84" s="50">
        <f t="shared" si="51"/>
        <v>0</v>
      </c>
      <c r="CI84" s="50">
        <f t="shared" si="51"/>
        <v>0</v>
      </c>
      <c r="CJ84" s="50">
        <f t="shared" si="51"/>
        <v>0</v>
      </c>
      <c r="CK84" s="50">
        <f t="shared" si="75"/>
        <v>0</v>
      </c>
      <c r="CL84" s="50">
        <f t="shared" si="75"/>
        <v>0</v>
      </c>
      <c r="CM84" s="50">
        <f t="shared" si="75"/>
        <v>0</v>
      </c>
      <c r="CN84" s="50">
        <f t="shared" si="75"/>
        <v>0</v>
      </c>
      <c r="CO84" s="50">
        <f t="shared" si="75"/>
        <v>0</v>
      </c>
      <c r="CP84" s="50">
        <f t="shared" si="75"/>
        <v>0</v>
      </c>
      <c r="CQ84" s="50">
        <f t="shared" si="75"/>
        <v>0</v>
      </c>
      <c r="CR84" s="50">
        <f t="shared" si="75"/>
        <v>0</v>
      </c>
      <c r="CS84" s="50">
        <f t="shared" si="75"/>
        <v>0</v>
      </c>
      <c r="CT84" s="50">
        <f t="shared" si="75"/>
        <v>0</v>
      </c>
      <c r="CU84" s="50">
        <f t="shared" si="75"/>
        <v>0</v>
      </c>
      <c r="CV84" s="50">
        <f t="shared" si="75"/>
        <v>0</v>
      </c>
      <c r="CW84" s="50">
        <f t="shared" si="75"/>
        <v>0</v>
      </c>
      <c r="CX84" s="50">
        <f t="shared" si="75"/>
        <v>0</v>
      </c>
      <c r="CY84" s="50">
        <f t="shared" si="75"/>
        <v>0</v>
      </c>
      <c r="CZ84" s="50">
        <f t="shared" si="75"/>
        <v>0</v>
      </c>
      <c r="DA84" s="50">
        <f t="shared" si="49"/>
        <v>0</v>
      </c>
      <c r="DB84" s="50">
        <f t="shared" si="49"/>
        <v>0</v>
      </c>
      <c r="DC84" s="50">
        <f t="shared" si="49"/>
        <v>0</v>
      </c>
      <c r="DD84" s="50">
        <f t="shared" si="49"/>
        <v>0</v>
      </c>
      <c r="DE84" s="50">
        <f t="shared" si="49"/>
        <v>0</v>
      </c>
      <c r="DF84" s="50">
        <f t="shared" si="49"/>
        <v>0</v>
      </c>
      <c r="DG84" s="50">
        <f t="shared" si="49"/>
        <v>0</v>
      </c>
      <c r="DH84" s="50">
        <f t="shared" si="49"/>
        <v>0</v>
      </c>
      <c r="DI84" s="51">
        <f t="shared" si="49"/>
        <v>0</v>
      </c>
      <c r="DK84" s="49">
        <f t="shared" si="52"/>
        <v>0</v>
      </c>
      <c r="DL84" s="50">
        <f t="shared" si="52"/>
        <v>0</v>
      </c>
      <c r="DM84" s="50">
        <f t="shared" si="52"/>
        <v>0</v>
      </c>
      <c r="DN84" s="50">
        <f t="shared" si="52"/>
        <v>0</v>
      </c>
      <c r="DO84" s="50">
        <f t="shared" si="52"/>
        <v>0</v>
      </c>
      <c r="DP84" s="50">
        <f t="shared" si="52"/>
        <v>0</v>
      </c>
      <c r="DQ84" s="50">
        <f t="shared" si="52"/>
        <v>0</v>
      </c>
      <c r="DR84" s="50">
        <f t="shared" si="52"/>
        <v>0</v>
      </c>
      <c r="DS84" s="50">
        <f t="shared" si="52"/>
        <v>0</v>
      </c>
      <c r="DT84" s="50">
        <f t="shared" si="52"/>
        <v>0</v>
      </c>
      <c r="DU84" s="50">
        <f t="shared" si="52"/>
        <v>0</v>
      </c>
      <c r="DV84" s="50">
        <f t="shared" si="52"/>
        <v>0</v>
      </c>
      <c r="DW84" s="50">
        <f t="shared" si="52"/>
        <v>0</v>
      </c>
      <c r="DX84" s="50">
        <f t="shared" si="52"/>
        <v>0</v>
      </c>
      <c r="DY84" s="50">
        <f t="shared" si="52"/>
        <v>0</v>
      </c>
      <c r="DZ84" s="50">
        <f t="shared" si="52"/>
        <v>0</v>
      </c>
      <c r="EA84" s="50">
        <f t="shared" si="76"/>
        <v>0</v>
      </c>
      <c r="EB84" s="50">
        <f t="shared" si="76"/>
        <v>0</v>
      </c>
      <c r="EC84" s="50">
        <f t="shared" si="76"/>
        <v>0</v>
      </c>
      <c r="ED84" s="50">
        <f t="shared" si="76"/>
        <v>0</v>
      </c>
      <c r="EE84" s="50">
        <f t="shared" si="76"/>
        <v>0</v>
      </c>
      <c r="EF84" s="50">
        <f t="shared" si="76"/>
        <v>0</v>
      </c>
      <c r="EG84" s="50">
        <f t="shared" si="76"/>
        <v>0</v>
      </c>
      <c r="EH84" s="50">
        <f t="shared" si="76"/>
        <v>0</v>
      </c>
      <c r="EI84" s="50">
        <f t="shared" si="76"/>
        <v>0</v>
      </c>
      <c r="EJ84" s="50">
        <f t="shared" si="76"/>
        <v>0</v>
      </c>
      <c r="EK84" s="50">
        <f t="shared" si="76"/>
        <v>0</v>
      </c>
      <c r="EL84" s="50">
        <f t="shared" si="76"/>
        <v>0</v>
      </c>
      <c r="EM84" s="50">
        <f t="shared" si="76"/>
        <v>0</v>
      </c>
      <c r="EN84" s="50">
        <f t="shared" si="76"/>
        <v>0</v>
      </c>
      <c r="EO84" s="50">
        <f t="shared" si="76"/>
        <v>0</v>
      </c>
      <c r="EP84" s="50">
        <f t="shared" si="76"/>
        <v>0</v>
      </c>
      <c r="EQ84" s="50">
        <f t="shared" si="50"/>
        <v>0</v>
      </c>
      <c r="ER84" s="50">
        <f t="shared" si="50"/>
        <v>0</v>
      </c>
      <c r="ES84" s="50">
        <f t="shared" si="50"/>
        <v>0</v>
      </c>
      <c r="ET84" s="50">
        <f t="shared" si="50"/>
        <v>0</v>
      </c>
      <c r="EU84" s="50">
        <f t="shared" si="50"/>
        <v>0</v>
      </c>
      <c r="EV84" s="50">
        <f t="shared" si="50"/>
        <v>0</v>
      </c>
      <c r="EW84" s="50">
        <f t="shared" si="50"/>
        <v>0</v>
      </c>
      <c r="EX84" s="50">
        <f t="shared" si="50"/>
        <v>0</v>
      </c>
      <c r="EY84" s="51">
        <f t="shared" si="50"/>
        <v>0</v>
      </c>
      <c r="FA84" s="52" t="str">
        <f t="shared" si="69"/>
        <v>Compliance</v>
      </c>
      <c r="FB84" s="52" t="str">
        <f t="shared" si="70"/>
        <v>Compliance</v>
      </c>
      <c r="FC84" s="52" t="str">
        <f t="shared" si="71"/>
        <v>Compliance</v>
      </c>
    </row>
    <row r="85" spans="2:159" ht="20.100000000000001" customHeight="1" thickBot="1" x14ac:dyDescent="0.3">
      <c r="B85" s="53">
        <v>72</v>
      </c>
      <c r="C85" s="125">
        <v>5926</v>
      </c>
      <c r="D85" s="109" t="s">
        <v>108</v>
      </c>
      <c r="E85" s="87" t="s">
        <v>135</v>
      </c>
      <c r="F85" s="41" t="str">
        <f>IFERROR(VLOOKUP(E85,'[1]Designation with Pershift Cost'!$B$3:$C$25,2,0),"")</f>
        <v/>
      </c>
      <c r="G85" s="42" t="s">
        <v>11</v>
      </c>
      <c r="H85" s="42"/>
      <c r="I85" s="42" t="s">
        <v>11</v>
      </c>
      <c r="J85" s="42" t="s">
        <v>11</v>
      </c>
      <c r="K85" s="42" t="s">
        <v>11</v>
      </c>
      <c r="L85" s="42" t="s">
        <v>10</v>
      </c>
      <c r="M85" s="42" t="s">
        <v>10</v>
      </c>
      <c r="N85" s="42" t="s">
        <v>10</v>
      </c>
      <c r="O85" s="42"/>
      <c r="P85" s="42" t="s">
        <v>10</v>
      </c>
      <c r="Q85" s="42"/>
      <c r="R85" s="42" t="s">
        <v>10</v>
      </c>
      <c r="S85" s="42" t="s">
        <v>10</v>
      </c>
      <c r="T85" s="42"/>
      <c r="U85" s="42" t="s">
        <v>10</v>
      </c>
      <c r="V85" s="42"/>
      <c r="W85" s="42" t="s">
        <v>10</v>
      </c>
      <c r="X85" s="42" t="s">
        <v>10</v>
      </c>
      <c r="Y85" s="42" t="s">
        <v>10</v>
      </c>
      <c r="Z85" s="91" t="s">
        <v>10</v>
      </c>
      <c r="AA85" s="43"/>
      <c r="AB85" s="43" t="s">
        <v>10</v>
      </c>
      <c r="AC85" s="42"/>
      <c r="AD85" s="43" t="s">
        <v>10</v>
      </c>
      <c r="AE85" s="43" t="s">
        <v>10</v>
      </c>
      <c r="AF85" s="43" t="s">
        <v>12</v>
      </c>
      <c r="AG85" s="43" t="s">
        <v>12</v>
      </c>
      <c r="AH85" s="43" t="s">
        <v>12</v>
      </c>
      <c r="AI85" s="43" t="s">
        <v>12</v>
      </c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4">
        <f t="shared" si="53"/>
        <v>14</v>
      </c>
      <c r="AX85" s="44">
        <f t="shared" si="54"/>
        <v>4</v>
      </c>
      <c r="AY85" s="44">
        <f t="shared" si="55"/>
        <v>4</v>
      </c>
      <c r="AZ85" s="44">
        <f t="shared" si="56"/>
        <v>0</v>
      </c>
      <c r="BA85" s="44">
        <f t="shared" si="57"/>
        <v>0</v>
      </c>
      <c r="BB85" s="44">
        <f t="shared" si="58"/>
        <v>0</v>
      </c>
      <c r="BC85" s="44">
        <f t="shared" si="59"/>
        <v>0</v>
      </c>
      <c r="BD85" s="44">
        <f t="shared" si="60"/>
        <v>0</v>
      </c>
      <c r="BE85" s="44">
        <f t="shared" si="61"/>
        <v>0</v>
      </c>
      <c r="BF85" s="44">
        <f t="shared" si="62"/>
        <v>0</v>
      </c>
      <c r="BG85" s="44">
        <f t="shared" si="63"/>
        <v>0</v>
      </c>
      <c r="BH85" s="44">
        <f t="shared" si="64"/>
        <v>0</v>
      </c>
      <c r="BI85" s="44">
        <f t="shared" si="65"/>
        <v>0</v>
      </c>
      <c r="BJ85" s="44">
        <f t="shared" si="66"/>
        <v>0</v>
      </c>
      <c r="BK85" s="43"/>
      <c r="BL85" s="43"/>
      <c r="BM85" s="44">
        <f t="shared" si="72"/>
        <v>0</v>
      </c>
      <c r="BN85" s="44">
        <f t="shared" si="73"/>
        <v>0</v>
      </c>
      <c r="BO85" s="45">
        <f t="shared" si="74"/>
        <v>22</v>
      </c>
      <c r="BP85" s="118">
        <f t="shared" si="67"/>
        <v>22</v>
      </c>
      <c r="BQ85" s="47">
        <f t="shared" si="48"/>
        <v>0</v>
      </c>
      <c r="BR85" s="47">
        <f t="shared" si="68"/>
        <v>0</v>
      </c>
      <c r="BS85" s="48"/>
      <c r="BU85" s="49">
        <f t="shared" si="51"/>
        <v>0</v>
      </c>
      <c r="BV85" s="50">
        <f t="shared" si="51"/>
        <v>0</v>
      </c>
      <c r="BW85" s="50">
        <f t="shared" si="51"/>
        <v>0</v>
      </c>
      <c r="BX85" s="50">
        <f t="shared" si="51"/>
        <v>0</v>
      </c>
      <c r="BY85" s="50">
        <f t="shared" si="51"/>
        <v>0</v>
      </c>
      <c r="BZ85" s="50">
        <f t="shared" si="51"/>
        <v>0</v>
      </c>
      <c r="CA85" s="50">
        <f t="shared" si="51"/>
        <v>0</v>
      </c>
      <c r="CB85" s="50">
        <f t="shared" si="51"/>
        <v>0</v>
      </c>
      <c r="CC85" s="50">
        <f t="shared" si="51"/>
        <v>0</v>
      </c>
      <c r="CD85" s="50">
        <f t="shared" si="51"/>
        <v>0</v>
      </c>
      <c r="CE85" s="50">
        <f t="shared" si="51"/>
        <v>0</v>
      </c>
      <c r="CF85" s="50">
        <f t="shared" si="51"/>
        <v>0</v>
      </c>
      <c r="CG85" s="50">
        <f t="shared" si="51"/>
        <v>0</v>
      </c>
      <c r="CH85" s="50">
        <f t="shared" si="51"/>
        <v>0</v>
      </c>
      <c r="CI85" s="50">
        <f t="shared" si="51"/>
        <v>0</v>
      </c>
      <c r="CJ85" s="50">
        <f t="shared" si="51"/>
        <v>0</v>
      </c>
      <c r="CK85" s="50">
        <f t="shared" si="75"/>
        <v>0</v>
      </c>
      <c r="CL85" s="50">
        <f t="shared" si="75"/>
        <v>0</v>
      </c>
      <c r="CM85" s="50">
        <f t="shared" si="75"/>
        <v>0</v>
      </c>
      <c r="CN85" s="50">
        <f t="shared" si="75"/>
        <v>0</v>
      </c>
      <c r="CO85" s="50">
        <f t="shared" si="75"/>
        <v>0</v>
      </c>
      <c r="CP85" s="50">
        <f t="shared" si="75"/>
        <v>0</v>
      </c>
      <c r="CQ85" s="50">
        <f t="shared" si="75"/>
        <v>0</v>
      </c>
      <c r="CR85" s="50">
        <f t="shared" si="75"/>
        <v>0</v>
      </c>
      <c r="CS85" s="50">
        <f t="shared" si="75"/>
        <v>0</v>
      </c>
      <c r="CT85" s="50">
        <f t="shared" si="75"/>
        <v>0</v>
      </c>
      <c r="CU85" s="50">
        <f t="shared" si="75"/>
        <v>0</v>
      </c>
      <c r="CV85" s="50">
        <f t="shared" si="75"/>
        <v>0</v>
      </c>
      <c r="CW85" s="50">
        <f t="shared" si="75"/>
        <v>0</v>
      </c>
      <c r="CX85" s="50">
        <f t="shared" si="75"/>
        <v>0</v>
      </c>
      <c r="CY85" s="50">
        <f t="shared" si="75"/>
        <v>0</v>
      </c>
      <c r="CZ85" s="50">
        <f t="shared" si="75"/>
        <v>0</v>
      </c>
      <c r="DA85" s="50">
        <f t="shared" si="49"/>
        <v>0</v>
      </c>
      <c r="DB85" s="50">
        <f t="shared" si="49"/>
        <v>0</v>
      </c>
      <c r="DC85" s="50">
        <f t="shared" si="49"/>
        <v>0</v>
      </c>
      <c r="DD85" s="50">
        <f t="shared" si="49"/>
        <v>0</v>
      </c>
      <c r="DE85" s="50">
        <f t="shared" si="49"/>
        <v>0</v>
      </c>
      <c r="DF85" s="50">
        <f t="shared" si="49"/>
        <v>0</v>
      </c>
      <c r="DG85" s="50">
        <f t="shared" si="49"/>
        <v>0</v>
      </c>
      <c r="DH85" s="50">
        <f t="shared" si="49"/>
        <v>0</v>
      </c>
      <c r="DI85" s="51">
        <f t="shared" si="49"/>
        <v>0</v>
      </c>
      <c r="DK85" s="49">
        <f t="shared" si="52"/>
        <v>0</v>
      </c>
      <c r="DL85" s="50">
        <f t="shared" si="52"/>
        <v>0</v>
      </c>
      <c r="DM85" s="50">
        <f t="shared" si="52"/>
        <v>0</v>
      </c>
      <c r="DN85" s="50">
        <f t="shared" si="52"/>
        <v>0</v>
      </c>
      <c r="DO85" s="50">
        <f t="shared" si="52"/>
        <v>0</v>
      </c>
      <c r="DP85" s="50">
        <f t="shared" si="52"/>
        <v>0</v>
      </c>
      <c r="DQ85" s="50">
        <f t="shared" si="52"/>
        <v>0</v>
      </c>
      <c r="DR85" s="50">
        <f t="shared" si="52"/>
        <v>0</v>
      </c>
      <c r="DS85" s="50">
        <f t="shared" si="52"/>
        <v>0</v>
      </c>
      <c r="DT85" s="50">
        <f t="shared" si="52"/>
        <v>0</v>
      </c>
      <c r="DU85" s="50">
        <f t="shared" si="52"/>
        <v>0</v>
      </c>
      <c r="DV85" s="50">
        <f t="shared" si="52"/>
        <v>0</v>
      </c>
      <c r="DW85" s="50">
        <f t="shared" si="52"/>
        <v>0</v>
      </c>
      <c r="DX85" s="50">
        <f t="shared" si="52"/>
        <v>0</v>
      </c>
      <c r="DY85" s="50">
        <f t="shared" si="52"/>
        <v>0</v>
      </c>
      <c r="DZ85" s="50">
        <f t="shared" si="52"/>
        <v>0</v>
      </c>
      <c r="EA85" s="50">
        <f t="shared" si="76"/>
        <v>0</v>
      </c>
      <c r="EB85" s="50">
        <f t="shared" si="76"/>
        <v>0</v>
      </c>
      <c r="EC85" s="50">
        <f t="shared" si="76"/>
        <v>0</v>
      </c>
      <c r="ED85" s="50">
        <f t="shared" si="76"/>
        <v>0</v>
      </c>
      <c r="EE85" s="50">
        <f t="shared" si="76"/>
        <v>0</v>
      </c>
      <c r="EF85" s="50">
        <f t="shared" si="76"/>
        <v>0</v>
      </c>
      <c r="EG85" s="50">
        <f t="shared" si="76"/>
        <v>0</v>
      </c>
      <c r="EH85" s="50">
        <f t="shared" si="76"/>
        <v>0</v>
      </c>
      <c r="EI85" s="50">
        <f t="shared" si="76"/>
        <v>0</v>
      </c>
      <c r="EJ85" s="50">
        <f t="shared" si="76"/>
        <v>0</v>
      </c>
      <c r="EK85" s="50">
        <f t="shared" si="76"/>
        <v>0</v>
      </c>
      <c r="EL85" s="50">
        <f t="shared" si="76"/>
        <v>0</v>
      </c>
      <c r="EM85" s="50">
        <f t="shared" si="76"/>
        <v>0</v>
      </c>
      <c r="EN85" s="50">
        <f t="shared" si="76"/>
        <v>0</v>
      </c>
      <c r="EO85" s="50">
        <f t="shared" si="76"/>
        <v>0</v>
      </c>
      <c r="EP85" s="50">
        <f t="shared" si="76"/>
        <v>0</v>
      </c>
      <c r="EQ85" s="50">
        <f t="shared" si="50"/>
        <v>0</v>
      </c>
      <c r="ER85" s="50">
        <f t="shared" si="50"/>
        <v>0</v>
      </c>
      <c r="ES85" s="50">
        <f t="shared" si="50"/>
        <v>0</v>
      </c>
      <c r="ET85" s="50">
        <f t="shared" si="50"/>
        <v>0</v>
      </c>
      <c r="EU85" s="50">
        <f t="shared" si="50"/>
        <v>0</v>
      </c>
      <c r="EV85" s="50">
        <f t="shared" si="50"/>
        <v>0</v>
      </c>
      <c r="EW85" s="50">
        <f t="shared" si="50"/>
        <v>0</v>
      </c>
      <c r="EX85" s="50">
        <f t="shared" si="50"/>
        <v>0</v>
      </c>
      <c r="EY85" s="51">
        <f t="shared" si="50"/>
        <v>0</v>
      </c>
      <c r="FA85" s="52" t="str">
        <f t="shared" si="69"/>
        <v>Compliance</v>
      </c>
      <c r="FB85" s="52" t="str">
        <f t="shared" si="70"/>
        <v>Compliance</v>
      </c>
      <c r="FC85" s="52" t="str">
        <f t="shared" si="71"/>
        <v>Compliance</v>
      </c>
    </row>
    <row r="86" spans="2:159" ht="20.100000000000001" customHeight="1" thickBot="1" x14ac:dyDescent="0.3">
      <c r="B86" s="53">
        <v>73</v>
      </c>
      <c r="C86" s="125">
        <v>5380</v>
      </c>
      <c r="D86" s="109" t="s">
        <v>109</v>
      </c>
      <c r="E86" s="87" t="s">
        <v>135</v>
      </c>
      <c r="F86" s="41" t="str">
        <f>IFERROR(VLOOKUP(E86,'[1]Designation with Pershift Cost'!$B$3:$C$25,2,0),"")</f>
        <v/>
      </c>
      <c r="G86" s="42"/>
      <c r="H86" s="42"/>
      <c r="I86" s="42" t="s">
        <v>12</v>
      </c>
      <c r="J86" s="42" t="s">
        <v>12</v>
      </c>
      <c r="K86" s="42"/>
      <c r="L86" s="42" t="s">
        <v>10</v>
      </c>
      <c r="M86" s="42" t="s">
        <v>10</v>
      </c>
      <c r="N86" s="42" t="s">
        <v>10</v>
      </c>
      <c r="O86" s="42" t="s">
        <v>10</v>
      </c>
      <c r="P86" s="42" t="s">
        <v>10</v>
      </c>
      <c r="Q86" s="43"/>
      <c r="R86" s="42" t="s">
        <v>10</v>
      </c>
      <c r="S86" s="43" t="s">
        <v>10</v>
      </c>
      <c r="T86" s="43" t="s">
        <v>10</v>
      </c>
      <c r="U86" s="42" t="s">
        <v>10</v>
      </c>
      <c r="V86" s="43" t="s">
        <v>10</v>
      </c>
      <c r="W86" s="43" t="s">
        <v>10</v>
      </c>
      <c r="X86" s="43"/>
      <c r="Y86" s="42" t="s">
        <v>10</v>
      </c>
      <c r="Z86" s="90" t="s">
        <v>10</v>
      </c>
      <c r="AA86" s="90" t="s">
        <v>10</v>
      </c>
      <c r="AB86" s="43" t="s">
        <v>10</v>
      </c>
      <c r="AC86" s="43" t="s">
        <v>10</v>
      </c>
      <c r="AD86" s="43" t="s">
        <v>10</v>
      </c>
      <c r="AE86" s="43" t="s">
        <v>11</v>
      </c>
      <c r="AF86" s="43"/>
      <c r="AG86" s="43" t="s">
        <v>10</v>
      </c>
      <c r="AH86" s="43" t="s">
        <v>10</v>
      </c>
      <c r="AI86" s="43" t="s">
        <v>10</v>
      </c>
      <c r="AJ86" s="43" t="s">
        <v>10</v>
      </c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4">
        <f t="shared" si="53"/>
        <v>21</v>
      </c>
      <c r="AX86" s="44">
        <f t="shared" si="54"/>
        <v>1</v>
      </c>
      <c r="AY86" s="44">
        <f t="shared" si="55"/>
        <v>2</v>
      </c>
      <c r="AZ86" s="44">
        <f t="shared" si="56"/>
        <v>0</v>
      </c>
      <c r="BA86" s="44">
        <f t="shared" si="57"/>
        <v>0</v>
      </c>
      <c r="BB86" s="44">
        <f t="shared" si="58"/>
        <v>0</v>
      </c>
      <c r="BC86" s="44">
        <f t="shared" si="59"/>
        <v>0</v>
      </c>
      <c r="BD86" s="44">
        <f t="shared" si="60"/>
        <v>0</v>
      </c>
      <c r="BE86" s="44">
        <f t="shared" si="61"/>
        <v>0</v>
      </c>
      <c r="BF86" s="44">
        <f t="shared" si="62"/>
        <v>0</v>
      </c>
      <c r="BG86" s="44">
        <f t="shared" si="63"/>
        <v>0</v>
      </c>
      <c r="BH86" s="44">
        <f t="shared" si="64"/>
        <v>0</v>
      </c>
      <c r="BI86" s="44">
        <f t="shared" si="65"/>
        <v>0</v>
      </c>
      <c r="BJ86" s="44">
        <f t="shared" si="66"/>
        <v>0</v>
      </c>
      <c r="BK86" s="43"/>
      <c r="BL86" s="43"/>
      <c r="BM86" s="44">
        <f t="shared" si="72"/>
        <v>0</v>
      </c>
      <c r="BN86" s="44">
        <f t="shared" si="73"/>
        <v>0</v>
      </c>
      <c r="BO86" s="45">
        <f t="shared" si="74"/>
        <v>24</v>
      </c>
      <c r="BP86" s="118">
        <f t="shared" si="67"/>
        <v>24</v>
      </c>
      <c r="BQ86" s="47">
        <f t="shared" si="48"/>
        <v>0</v>
      </c>
      <c r="BR86" s="47">
        <f t="shared" si="68"/>
        <v>0</v>
      </c>
      <c r="BS86" s="48"/>
      <c r="BU86" s="49">
        <f t="shared" si="51"/>
        <v>0</v>
      </c>
      <c r="BV86" s="50">
        <f t="shared" si="51"/>
        <v>0</v>
      </c>
      <c r="BW86" s="50">
        <f t="shared" si="51"/>
        <v>0</v>
      </c>
      <c r="BX86" s="50">
        <f t="shared" si="51"/>
        <v>0</v>
      </c>
      <c r="BY86" s="50">
        <f t="shared" si="51"/>
        <v>0</v>
      </c>
      <c r="BZ86" s="50">
        <f t="shared" si="51"/>
        <v>0</v>
      </c>
      <c r="CA86" s="50">
        <f t="shared" si="51"/>
        <v>0</v>
      </c>
      <c r="CB86" s="50">
        <f t="shared" si="51"/>
        <v>0</v>
      </c>
      <c r="CC86" s="50">
        <f t="shared" si="51"/>
        <v>0</v>
      </c>
      <c r="CD86" s="50">
        <f t="shared" si="51"/>
        <v>0</v>
      </c>
      <c r="CE86" s="50">
        <f t="shared" si="51"/>
        <v>0</v>
      </c>
      <c r="CF86" s="50">
        <f t="shared" si="51"/>
        <v>0</v>
      </c>
      <c r="CG86" s="50">
        <f t="shared" si="51"/>
        <v>0</v>
      </c>
      <c r="CH86" s="50">
        <f t="shared" si="51"/>
        <v>0</v>
      </c>
      <c r="CI86" s="50">
        <f t="shared" si="51"/>
        <v>0</v>
      </c>
      <c r="CJ86" s="50">
        <f t="shared" si="51"/>
        <v>0</v>
      </c>
      <c r="CK86" s="50">
        <f t="shared" si="75"/>
        <v>0</v>
      </c>
      <c r="CL86" s="50">
        <f t="shared" si="75"/>
        <v>0</v>
      </c>
      <c r="CM86" s="50">
        <f t="shared" si="75"/>
        <v>1</v>
      </c>
      <c r="CN86" s="50">
        <f t="shared" si="75"/>
        <v>0</v>
      </c>
      <c r="CO86" s="50">
        <f t="shared" si="75"/>
        <v>0</v>
      </c>
      <c r="CP86" s="50">
        <f t="shared" si="75"/>
        <v>0</v>
      </c>
      <c r="CQ86" s="50">
        <f t="shared" si="75"/>
        <v>0</v>
      </c>
      <c r="CR86" s="50">
        <f t="shared" si="75"/>
        <v>0</v>
      </c>
      <c r="CS86" s="50">
        <f t="shared" si="75"/>
        <v>0</v>
      </c>
      <c r="CT86" s="50">
        <f t="shared" si="75"/>
        <v>0</v>
      </c>
      <c r="CU86" s="50">
        <f t="shared" si="75"/>
        <v>0</v>
      </c>
      <c r="CV86" s="50">
        <f t="shared" si="75"/>
        <v>0</v>
      </c>
      <c r="CW86" s="50">
        <f t="shared" si="75"/>
        <v>0</v>
      </c>
      <c r="CX86" s="50">
        <f t="shared" si="75"/>
        <v>0</v>
      </c>
      <c r="CY86" s="50">
        <f t="shared" si="75"/>
        <v>0</v>
      </c>
      <c r="CZ86" s="50">
        <f t="shared" si="75"/>
        <v>0</v>
      </c>
      <c r="DA86" s="50">
        <f t="shared" si="49"/>
        <v>0</v>
      </c>
      <c r="DB86" s="50">
        <f t="shared" si="49"/>
        <v>0</v>
      </c>
      <c r="DC86" s="50">
        <f t="shared" si="49"/>
        <v>0</v>
      </c>
      <c r="DD86" s="50">
        <f t="shared" si="49"/>
        <v>0</v>
      </c>
      <c r="DE86" s="50">
        <f t="shared" si="49"/>
        <v>0</v>
      </c>
      <c r="DF86" s="50">
        <f t="shared" si="49"/>
        <v>0</v>
      </c>
      <c r="DG86" s="50">
        <f t="shared" si="49"/>
        <v>0</v>
      </c>
      <c r="DH86" s="50">
        <f t="shared" si="49"/>
        <v>0</v>
      </c>
      <c r="DI86" s="51">
        <f t="shared" si="49"/>
        <v>0</v>
      </c>
      <c r="DK86" s="49">
        <f t="shared" si="52"/>
        <v>0</v>
      </c>
      <c r="DL86" s="50">
        <f t="shared" si="52"/>
        <v>0</v>
      </c>
      <c r="DM86" s="50">
        <f t="shared" si="52"/>
        <v>0</v>
      </c>
      <c r="DN86" s="50">
        <f t="shared" si="52"/>
        <v>0</v>
      </c>
      <c r="DO86" s="50">
        <f t="shared" si="52"/>
        <v>0</v>
      </c>
      <c r="DP86" s="50">
        <f t="shared" si="52"/>
        <v>0</v>
      </c>
      <c r="DQ86" s="50">
        <f t="shared" si="52"/>
        <v>0</v>
      </c>
      <c r="DR86" s="50">
        <f t="shared" si="52"/>
        <v>0</v>
      </c>
      <c r="DS86" s="50">
        <f t="shared" si="52"/>
        <v>0</v>
      </c>
      <c r="DT86" s="50">
        <f t="shared" si="52"/>
        <v>0</v>
      </c>
      <c r="DU86" s="50">
        <f t="shared" si="52"/>
        <v>0</v>
      </c>
      <c r="DV86" s="50">
        <f t="shared" si="52"/>
        <v>0</v>
      </c>
      <c r="DW86" s="50">
        <f t="shared" si="52"/>
        <v>0</v>
      </c>
      <c r="DX86" s="50">
        <f t="shared" si="52"/>
        <v>0</v>
      </c>
      <c r="DY86" s="50">
        <f t="shared" si="52"/>
        <v>0</v>
      </c>
      <c r="DZ86" s="50">
        <f t="shared" si="52"/>
        <v>0</v>
      </c>
      <c r="EA86" s="50">
        <f t="shared" si="76"/>
        <v>0</v>
      </c>
      <c r="EB86" s="50">
        <f t="shared" si="76"/>
        <v>0</v>
      </c>
      <c r="EC86" s="50">
        <f t="shared" si="76"/>
        <v>0</v>
      </c>
      <c r="ED86" s="50">
        <f t="shared" si="76"/>
        <v>0</v>
      </c>
      <c r="EE86" s="50">
        <f t="shared" si="76"/>
        <v>0</v>
      </c>
      <c r="EF86" s="50">
        <f t="shared" si="76"/>
        <v>0</v>
      </c>
      <c r="EG86" s="50">
        <f t="shared" si="76"/>
        <v>0</v>
      </c>
      <c r="EH86" s="50">
        <f t="shared" si="76"/>
        <v>0</v>
      </c>
      <c r="EI86" s="50">
        <f t="shared" si="76"/>
        <v>0</v>
      </c>
      <c r="EJ86" s="50">
        <f t="shared" si="76"/>
        <v>0</v>
      </c>
      <c r="EK86" s="50">
        <f t="shared" si="76"/>
        <v>0</v>
      </c>
      <c r="EL86" s="50">
        <f t="shared" si="76"/>
        <v>0</v>
      </c>
      <c r="EM86" s="50">
        <f t="shared" si="76"/>
        <v>0</v>
      </c>
      <c r="EN86" s="50">
        <f t="shared" si="76"/>
        <v>0</v>
      </c>
      <c r="EO86" s="50">
        <f t="shared" si="76"/>
        <v>0</v>
      </c>
      <c r="EP86" s="50">
        <f t="shared" si="76"/>
        <v>0</v>
      </c>
      <c r="EQ86" s="50">
        <f t="shared" si="50"/>
        <v>0</v>
      </c>
      <c r="ER86" s="50">
        <f t="shared" si="50"/>
        <v>0</v>
      </c>
      <c r="ES86" s="50">
        <f t="shared" si="50"/>
        <v>0</v>
      </c>
      <c r="ET86" s="50">
        <f t="shared" si="50"/>
        <v>0</v>
      </c>
      <c r="EU86" s="50">
        <f t="shared" si="50"/>
        <v>0</v>
      </c>
      <c r="EV86" s="50">
        <f t="shared" si="50"/>
        <v>0</v>
      </c>
      <c r="EW86" s="50">
        <f t="shared" si="50"/>
        <v>0</v>
      </c>
      <c r="EX86" s="50">
        <f t="shared" si="50"/>
        <v>0</v>
      </c>
      <c r="EY86" s="51">
        <f t="shared" si="50"/>
        <v>0</v>
      </c>
      <c r="FA86" s="52" t="str">
        <f t="shared" si="69"/>
        <v>Non Compliance</v>
      </c>
      <c r="FB86" s="52" t="str">
        <f t="shared" si="70"/>
        <v>Compliance</v>
      </c>
      <c r="FC86" s="52" t="str">
        <f t="shared" si="71"/>
        <v>Compliance</v>
      </c>
    </row>
    <row r="87" spans="2:159" ht="20.100000000000001" customHeight="1" thickBot="1" x14ac:dyDescent="0.3">
      <c r="B87" s="53">
        <v>74</v>
      </c>
      <c r="C87" s="125">
        <v>5312</v>
      </c>
      <c r="D87" s="109" t="s">
        <v>110</v>
      </c>
      <c r="E87" s="114" t="s">
        <v>135</v>
      </c>
      <c r="F87" s="41" t="str">
        <f>IFERROR(VLOOKUP(E87,'[1]Designation with Pershift Cost'!$B$3:$C$25,2,0),"")</f>
        <v/>
      </c>
      <c r="G87" s="42"/>
      <c r="H87" s="42" t="s">
        <v>12</v>
      </c>
      <c r="I87" s="42" t="s">
        <v>12</v>
      </c>
      <c r="J87" s="42" t="s">
        <v>12</v>
      </c>
      <c r="K87" s="42"/>
      <c r="L87" s="42" t="s">
        <v>11</v>
      </c>
      <c r="M87" s="42"/>
      <c r="N87" s="42"/>
      <c r="O87" s="42"/>
      <c r="P87" s="42"/>
      <c r="Q87" s="43"/>
      <c r="R87" s="43"/>
      <c r="S87" s="43"/>
      <c r="T87" s="43"/>
      <c r="U87" s="43"/>
      <c r="V87" s="43" t="s">
        <v>10</v>
      </c>
      <c r="W87" s="43" t="s">
        <v>10</v>
      </c>
      <c r="X87" s="43" t="s">
        <v>10</v>
      </c>
      <c r="Y87" s="43" t="s">
        <v>10</v>
      </c>
      <c r="Z87" s="43"/>
      <c r="AA87" s="43"/>
      <c r="AB87" s="43"/>
      <c r="AC87" s="43" t="s">
        <v>10</v>
      </c>
      <c r="AD87" s="43" t="s">
        <v>10</v>
      </c>
      <c r="AE87" s="43" t="s">
        <v>10</v>
      </c>
      <c r="AF87" s="43"/>
      <c r="AG87" s="43" t="s">
        <v>11</v>
      </c>
      <c r="AH87" s="43" t="s">
        <v>11</v>
      </c>
      <c r="AI87" s="43" t="s">
        <v>11</v>
      </c>
      <c r="AJ87" s="43" t="s">
        <v>11</v>
      </c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4">
        <f t="shared" si="53"/>
        <v>7</v>
      </c>
      <c r="AX87" s="44">
        <f t="shared" si="54"/>
        <v>5</v>
      </c>
      <c r="AY87" s="44">
        <f t="shared" si="55"/>
        <v>3</v>
      </c>
      <c r="AZ87" s="44">
        <f t="shared" si="56"/>
        <v>0</v>
      </c>
      <c r="BA87" s="44">
        <f t="shared" si="57"/>
        <v>0</v>
      </c>
      <c r="BB87" s="44">
        <f t="shared" si="58"/>
        <v>0</v>
      </c>
      <c r="BC87" s="44">
        <f t="shared" si="59"/>
        <v>0</v>
      </c>
      <c r="BD87" s="44">
        <f t="shared" si="60"/>
        <v>0</v>
      </c>
      <c r="BE87" s="44">
        <f t="shared" si="61"/>
        <v>0</v>
      </c>
      <c r="BF87" s="44">
        <f t="shared" si="62"/>
        <v>0</v>
      </c>
      <c r="BG87" s="44">
        <f t="shared" si="63"/>
        <v>0</v>
      </c>
      <c r="BH87" s="44">
        <f t="shared" si="64"/>
        <v>0</v>
      </c>
      <c r="BI87" s="44">
        <f t="shared" si="65"/>
        <v>0</v>
      </c>
      <c r="BJ87" s="44">
        <f t="shared" si="66"/>
        <v>0</v>
      </c>
      <c r="BK87" s="43"/>
      <c r="BL87" s="43"/>
      <c r="BM87" s="44">
        <f t="shared" si="72"/>
        <v>0</v>
      </c>
      <c r="BN87" s="44">
        <f t="shared" si="73"/>
        <v>0</v>
      </c>
      <c r="BO87" s="45">
        <f t="shared" si="74"/>
        <v>15</v>
      </c>
      <c r="BP87" s="118">
        <f t="shared" si="67"/>
        <v>15</v>
      </c>
      <c r="BQ87" s="47">
        <f t="shared" si="48"/>
        <v>0</v>
      </c>
      <c r="BR87" s="47">
        <f t="shared" si="68"/>
        <v>0</v>
      </c>
      <c r="BS87" s="48"/>
      <c r="BU87" s="49">
        <f t="shared" si="51"/>
        <v>0</v>
      </c>
      <c r="BV87" s="50">
        <f t="shared" si="51"/>
        <v>0</v>
      </c>
      <c r="BW87" s="50">
        <f t="shared" si="51"/>
        <v>0</v>
      </c>
      <c r="BX87" s="50">
        <f t="shared" si="51"/>
        <v>0</v>
      </c>
      <c r="BY87" s="50">
        <f t="shared" si="51"/>
        <v>0</v>
      </c>
      <c r="BZ87" s="50">
        <f t="shared" si="51"/>
        <v>0</v>
      </c>
      <c r="CA87" s="50">
        <f t="shared" si="51"/>
        <v>0</v>
      </c>
      <c r="CB87" s="50">
        <f t="shared" si="51"/>
        <v>0</v>
      </c>
      <c r="CC87" s="50">
        <f t="shared" si="51"/>
        <v>0</v>
      </c>
      <c r="CD87" s="50">
        <f t="shared" si="51"/>
        <v>0</v>
      </c>
      <c r="CE87" s="50">
        <f t="shared" si="51"/>
        <v>0</v>
      </c>
      <c r="CF87" s="50">
        <f t="shared" si="51"/>
        <v>0</v>
      </c>
      <c r="CG87" s="50">
        <f t="shared" si="51"/>
        <v>0</v>
      </c>
      <c r="CH87" s="50">
        <f t="shared" si="51"/>
        <v>0</v>
      </c>
      <c r="CI87" s="50">
        <f t="shared" si="51"/>
        <v>0</v>
      </c>
      <c r="CJ87" s="50">
        <f t="shared" si="51"/>
        <v>0</v>
      </c>
      <c r="CK87" s="50">
        <f t="shared" si="75"/>
        <v>0</v>
      </c>
      <c r="CL87" s="50">
        <f t="shared" si="75"/>
        <v>0</v>
      </c>
      <c r="CM87" s="50">
        <f t="shared" si="75"/>
        <v>0</v>
      </c>
      <c r="CN87" s="50">
        <f t="shared" si="75"/>
        <v>0</v>
      </c>
      <c r="CO87" s="50">
        <f t="shared" si="75"/>
        <v>0</v>
      </c>
      <c r="CP87" s="50">
        <f t="shared" si="75"/>
        <v>0</v>
      </c>
      <c r="CQ87" s="50">
        <f t="shared" si="75"/>
        <v>0</v>
      </c>
      <c r="CR87" s="50">
        <f t="shared" si="75"/>
        <v>0</v>
      </c>
      <c r="CS87" s="50">
        <f t="shared" si="75"/>
        <v>0</v>
      </c>
      <c r="CT87" s="50">
        <f t="shared" si="75"/>
        <v>0</v>
      </c>
      <c r="CU87" s="50">
        <f t="shared" si="75"/>
        <v>0</v>
      </c>
      <c r="CV87" s="50">
        <f t="shared" si="75"/>
        <v>0</v>
      </c>
      <c r="CW87" s="50">
        <f t="shared" si="75"/>
        <v>0</v>
      </c>
      <c r="CX87" s="50">
        <f t="shared" si="75"/>
        <v>0</v>
      </c>
      <c r="CY87" s="50">
        <f t="shared" si="75"/>
        <v>0</v>
      </c>
      <c r="CZ87" s="50">
        <f t="shared" si="75"/>
        <v>0</v>
      </c>
      <c r="DA87" s="50">
        <f t="shared" si="49"/>
        <v>0</v>
      </c>
      <c r="DB87" s="50">
        <f t="shared" si="49"/>
        <v>0</v>
      </c>
      <c r="DC87" s="50">
        <f t="shared" si="49"/>
        <v>0</v>
      </c>
      <c r="DD87" s="50">
        <f t="shared" si="49"/>
        <v>0</v>
      </c>
      <c r="DE87" s="50">
        <f t="shared" si="49"/>
        <v>0</v>
      </c>
      <c r="DF87" s="50">
        <f t="shared" si="49"/>
        <v>0</v>
      </c>
      <c r="DG87" s="50">
        <f t="shared" si="49"/>
        <v>0</v>
      </c>
      <c r="DH87" s="50">
        <f t="shared" si="49"/>
        <v>0</v>
      </c>
      <c r="DI87" s="51">
        <f t="shared" si="49"/>
        <v>0</v>
      </c>
      <c r="DK87" s="49">
        <f t="shared" si="52"/>
        <v>0</v>
      </c>
      <c r="DL87" s="50">
        <f t="shared" si="52"/>
        <v>0</v>
      </c>
      <c r="DM87" s="50">
        <f t="shared" si="52"/>
        <v>0</v>
      </c>
      <c r="DN87" s="50">
        <f t="shared" si="52"/>
        <v>0</v>
      </c>
      <c r="DO87" s="50">
        <f t="shared" si="52"/>
        <v>0</v>
      </c>
      <c r="DP87" s="50">
        <f t="shared" si="52"/>
        <v>0</v>
      </c>
      <c r="DQ87" s="50">
        <f t="shared" si="52"/>
        <v>0</v>
      </c>
      <c r="DR87" s="50">
        <f t="shared" si="52"/>
        <v>0</v>
      </c>
      <c r="DS87" s="50">
        <f t="shared" si="52"/>
        <v>0</v>
      </c>
      <c r="DT87" s="50">
        <f t="shared" si="52"/>
        <v>0</v>
      </c>
      <c r="DU87" s="50">
        <f t="shared" si="52"/>
        <v>0</v>
      </c>
      <c r="DV87" s="50">
        <f t="shared" si="52"/>
        <v>0</v>
      </c>
      <c r="DW87" s="50">
        <f t="shared" si="52"/>
        <v>0</v>
      </c>
      <c r="DX87" s="50">
        <f t="shared" si="52"/>
        <v>0</v>
      </c>
      <c r="DY87" s="50">
        <f t="shared" si="52"/>
        <v>0</v>
      </c>
      <c r="DZ87" s="50">
        <f t="shared" si="52"/>
        <v>0</v>
      </c>
      <c r="EA87" s="50">
        <f t="shared" si="76"/>
        <v>0</v>
      </c>
      <c r="EB87" s="50">
        <f t="shared" si="76"/>
        <v>0</v>
      </c>
      <c r="EC87" s="50">
        <f t="shared" si="76"/>
        <v>0</v>
      </c>
      <c r="ED87" s="50">
        <f t="shared" si="76"/>
        <v>0</v>
      </c>
      <c r="EE87" s="50">
        <f t="shared" si="76"/>
        <v>0</v>
      </c>
      <c r="EF87" s="50">
        <f t="shared" si="76"/>
        <v>0</v>
      </c>
      <c r="EG87" s="50">
        <f t="shared" si="76"/>
        <v>0</v>
      </c>
      <c r="EH87" s="50">
        <f t="shared" si="76"/>
        <v>0</v>
      </c>
      <c r="EI87" s="50">
        <f t="shared" si="76"/>
        <v>0</v>
      </c>
      <c r="EJ87" s="50">
        <f t="shared" si="76"/>
        <v>0</v>
      </c>
      <c r="EK87" s="50">
        <f t="shared" si="76"/>
        <v>0</v>
      </c>
      <c r="EL87" s="50">
        <f t="shared" si="76"/>
        <v>0</v>
      </c>
      <c r="EM87" s="50">
        <f t="shared" si="76"/>
        <v>0</v>
      </c>
      <c r="EN87" s="50">
        <f t="shared" si="76"/>
        <v>0</v>
      </c>
      <c r="EO87" s="50">
        <f t="shared" si="76"/>
        <v>0</v>
      </c>
      <c r="EP87" s="50">
        <f t="shared" si="76"/>
        <v>0</v>
      </c>
      <c r="EQ87" s="50">
        <f t="shared" si="50"/>
        <v>0</v>
      </c>
      <c r="ER87" s="50">
        <f t="shared" si="50"/>
        <v>0</v>
      </c>
      <c r="ES87" s="50">
        <f t="shared" si="50"/>
        <v>0</v>
      </c>
      <c r="ET87" s="50">
        <f t="shared" si="50"/>
        <v>0</v>
      </c>
      <c r="EU87" s="50">
        <f t="shared" si="50"/>
        <v>0</v>
      </c>
      <c r="EV87" s="50">
        <f t="shared" si="50"/>
        <v>0</v>
      </c>
      <c r="EW87" s="50">
        <f t="shared" si="50"/>
        <v>0</v>
      </c>
      <c r="EX87" s="50">
        <f t="shared" si="50"/>
        <v>0</v>
      </c>
      <c r="EY87" s="51">
        <f t="shared" si="50"/>
        <v>0</v>
      </c>
      <c r="FA87" s="52" t="str">
        <f t="shared" si="69"/>
        <v>Compliance</v>
      </c>
      <c r="FB87" s="52" t="str">
        <f t="shared" si="70"/>
        <v>Compliance</v>
      </c>
      <c r="FC87" s="52" t="str">
        <f t="shared" si="71"/>
        <v>Compliance</v>
      </c>
    </row>
    <row r="88" spans="2:159" ht="20.100000000000001" customHeight="1" thickBot="1" x14ac:dyDescent="0.3">
      <c r="B88" s="53">
        <v>75</v>
      </c>
      <c r="C88" s="127">
        <v>6083</v>
      </c>
      <c r="D88" s="109" t="s">
        <v>111</v>
      </c>
      <c r="E88" s="114" t="s">
        <v>135</v>
      </c>
      <c r="F88" s="41" t="str">
        <f>IFERROR(VLOOKUP(E88,'[1]Designation with Pershift Cost'!$B$3:$C$25,2,0),"")</f>
        <v/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4">
        <f t="shared" si="53"/>
        <v>0</v>
      </c>
      <c r="AX88" s="44">
        <f t="shared" si="54"/>
        <v>0</v>
      </c>
      <c r="AY88" s="44">
        <f t="shared" si="55"/>
        <v>0</v>
      </c>
      <c r="AZ88" s="44">
        <f t="shared" si="56"/>
        <v>0</v>
      </c>
      <c r="BA88" s="44">
        <f t="shared" si="57"/>
        <v>0</v>
      </c>
      <c r="BB88" s="44">
        <f t="shared" si="58"/>
        <v>0</v>
      </c>
      <c r="BC88" s="44">
        <f t="shared" si="59"/>
        <v>0</v>
      </c>
      <c r="BD88" s="44">
        <f t="shared" si="60"/>
        <v>0</v>
      </c>
      <c r="BE88" s="44">
        <f t="shared" si="61"/>
        <v>0</v>
      </c>
      <c r="BF88" s="44">
        <f t="shared" si="62"/>
        <v>0</v>
      </c>
      <c r="BG88" s="44">
        <f t="shared" si="63"/>
        <v>0</v>
      </c>
      <c r="BH88" s="44">
        <f t="shared" si="64"/>
        <v>0</v>
      </c>
      <c r="BI88" s="44">
        <f t="shared" si="65"/>
        <v>0</v>
      </c>
      <c r="BJ88" s="44">
        <f t="shared" si="66"/>
        <v>0</v>
      </c>
      <c r="BK88" s="43"/>
      <c r="BL88" s="43"/>
      <c r="BM88" s="44">
        <f t="shared" si="72"/>
        <v>0</v>
      </c>
      <c r="BN88" s="44">
        <f t="shared" si="73"/>
        <v>0</v>
      </c>
      <c r="BO88" s="45">
        <f t="shared" si="74"/>
        <v>0</v>
      </c>
      <c r="BP88" s="46">
        <f t="shared" si="67"/>
        <v>0</v>
      </c>
      <c r="BQ88" s="47">
        <f t="shared" si="48"/>
        <v>0</v>
      </c>
      <c r="BR88" s="47">
        <f t="shared" si="68"/>
        <v>0</v>
      </c>
      <c r="BS88" s="48"/>
      <c r="BU88" s="49">
        <f t="shared" si="51"/>
        <v>0</v>
      </c>
      <c r="BV88" s="50">
        <f t="shared" si="51"/>
        <v>0</v>
      </c>
      <c r="BW88" s="50">
        <f t="shared" si="51"/>
        <v>0</v>
      </c>
      <c r="BX88" s="50">
        <f t="shared" si="51"/>
        <v>0</v>
      </c>
      <c r="BY88" s="50">
        <f t="shared" si="51"/>
        <v>0</v>
      </c>
      <c r="BZ88" s="50">
        <f t="shared" si="51"/>
        <v>0</v>
      </c>
      <c r="CA88" s="50">
        <f t="shared" si="51"/>
        <v>0</v>
      </c>
      <c r="CB88" s="50">
        <f t="shared" si="51"/>
        <v>0</v>
      </c>
      <c r="CC88" s="50">
        <f t="shared" si="51"/>
        <v>0</v>
      </c>
      <c r="CD88" s="50">
        <f t="shared" si="51"/>
        <v>0</v>
      </c>
      <c r="CE88" s="50">
        <f t="shared" si="51"/>
        <v>0</v>
      </c>
      <c r="CF88" s="50">
        <f t="shared" si="51"/>
        <v>0</v>
      </c>
      <c r="CG88" s="50">
        <f t="shared" si="51"/>
        <v>0</v>
      </c>
      <c r="CH88" s="50">
        <f t="shared" si="51"/>
        <v>0</v>
      </c>
      <c r="CI88" s="50">
        <f t="shared" si="51"/>
        <v>0</v>
      </c>
      <c r="CJ88" s="50">
        <f t="shared" si="51"/>
        <v>0</v>
      </c>
      <c r="CK88" s="50">
        <f t="shared" si="75"/>
        <v>0</v>
      </c>
      <c r="CL88" s="50">
        <f t="shared" si="75"/>
        <v>0</v>
      </c>
      <c r="CM88" s="50">
        <f t="shared" si="75"/>
        <v>0</v>
      </c>
      <c r="CN88" s="50">
        <f t="shared" si="75"/>
        <v>0</v>
      </c>
      <c r="CO88" s="50">
        <f t="shared" si="75"/>
        <v>0</v>
      </c>
      <c r="CP88" s="50">
        <f t="shared" si="75"/>
        <v>0</v>
      </c>
      <c r="CQ88" s="50">
        <f t="shared" si="75"/>
        <v>0</v>
      </c>
      <c r="CR88" s="50">
        <f t="shared" si="75"/>
        <v>0</v>
      </c>
      <c r="CS88" s="50">
        <f t="shared" si="75"/>
        <v>0</v>
      </c>
      <c r="CT88" s="50">
        <f t="shared" si="75"/>
        <v>0</v>
      </c>
      <c r="CU88" s="50">
        <f t="shared" si="75"/>
        <v>0</v>
      </c>
      <c r="CV88" s="50">
        <f t="shared" si="75"/>
        <v>0</v>
      </c>
      <c r="CW88" s="50">
        <f t="shared" si="75"/>
        <v>0</v>
      </c>
      <c r="CX88" s="50">
        <f t="shared" si="75"/>
        <v>0</v>
      </c>
      <c r="CY88" s="50">
        <f t="shared" si="75"/>
        <v>0</v>
      </c>
      <c r="CZ88" s="50">
        <f t="shared" si="75"/>
        <v>0</v>
      </c>
      <c r="DA88" s="50">
        <f t="shared" si="49"/>
        <v>0</v>
      </c>
      <c r="DB88" s="50">
        <f t="shared" si="49"/>
        <v>0</v>
      </c>
      <c r="DC88" s="50">
        <f t="shared" si="49"/>
        <v>0</v>
      </c>
      <c r="DD88" s="50">
        <f t="shared" si="49"/>
        <v>0</v>
      </c>
      <c r="DE88" s="50">
        <f t="shared" si="49"/>
        <v>0</v>
      </c>
      <c r="DF88" s="50">
        <f t="shared" si="49"/>
        <v>0</v>
      </c>
      <c r="DG88" s="50">
        <f t="shared" si="49"/>
        <v>0</v>
      </c>
      <c r="DH88" s="50">
        <f t="shared" si="49"/>
        <v>0</v>
      </c>
      <c r="DI88" s="51">
        <f t="shared" si="49"/>
        <v>0</v>
      </c>
      <c r="DK88" s="49">
        <f t="shared" si="52"/>
        <v>0</v>
      </c>
      <c r="DL88" s="50">
        <f t="shared" si="52"/>
        <v>0</v>
      </c>
      <c r="DM88" s="50">
        <f t="shared" si="52"/>
        <v>0</v>
      </c>
      <c r="DN88" s="50">
        <f t="shared" si="52"/>
        <v>0</v>
      </c>
      <c r="DO88" s="50">
        <f t="shared" si="52"/>
        <v>0</v>
      </c>
      <c r="DP88" s="50">
        <f t="shared" si="52"/>
        <v>0</v>
      </c>
      <c r="DQ88" s="50">
        <f t="shared" si="52"/>
        <v>0</v>
      </c>
      <c r="DR88" s="50">
        <f t="shared" si="52"/>
        <v>0</v>
      </c>
      <c r="DS88" s="50">
        <f t="shared" si="52"/>
        <v>0</v>
      </c>
      <c r="DT88" s="50">
        <f t="shared" si="52"/>
        <v>0</v>
      </c>
      <c r="DU88" s="50">
        <f t="shared" si="52"/>
        <v>0</v>
      </c>
      <c r="DV88" s="50">
        <f t="shared" si="52"/>
        <v>0</v>
      </c>
      <c r="DW88" s="50">
        <f t="shared" si="52"/>
        <v>0</v>
      </c>
      <c r="DX88" s="50">
        <f t="shared" si="52"/>
        <v>0</v>
      </c>
      <c r="DY88" s="50">
        <f t="shared" si="52"/>
        <v>0</v>
      </c>
      <c r="DZ88" s="50">
        <f t="shared" si="52"/>
        <v>0</v>
      </c>
      <c r="EA88" s="50">
        <f t="shared" si="76"/>
        <v>0</v>
      </c>
      <c r="EB88" s="50">
        <f t="shared" si="76"/>
        <v>0</v>
      </c>
      <c r="EC88" s="50">
        <f t="shared" si="76"/>
        <v>0</v>
      </c>
      <c r="ED88" s="50">
        <f t="shared" si="76"/>
        <v>0</v>
      </c>
      <c r="EE88" s="50">
        <f t="shared" si="76"/>
        <v>0</v>
      </c>
      <c r="EF88" s="50">
        <f t="shared" si="76"/>
        <v>0</v>
      </c>
      <c r="EG88" s="50">
        <f t="shared" si="76"/>
        <v>0</v>
      </c>
      <c r="EH88" s="50">
        <f t="shared" si="76"/>
        <v>0</v>
      </c>
      <c r="EI88" s="50">
        <f t="shared" si="76"/>
        <v>0</v>
      </c>
      <c r="EJ88" s="50">
        <f t="shared" si="76"/>
        <v>0</v>
      </c>
      <c r="EK88" s="50">
        <f t="shared" si="76"/>
        <v>0</v>
      </c>
      <c r="EL88" s="50">
        <f t="shared" si="76"/>
        <v>0</v>
      </c>
      <c r="EM88" s="50">
        <f t="shared" si="76"/>
        <v>0</v>
      </c>
      <c r="EN88" s="50">
        <f t="shared" si="76"/>
        <v>0</v>
      </c>
      <c r="EO88" s="50">
        <f t="shared" si="76"/>
        <v>0</v>
      </c>
      <c r="EP88" s="50">
        <f t="shared" si="76"/>
        <v>0</v>
      </c>
      <c r="EQ88" s="50">
        <f t="shared" si="50"/>
        <v>0</v>
      </c>
      <c r="ER88" s="50">
        <f t="shared" si="50"/>
        <v>0</v>
      </c>
      <c r="ES88" s="50">
        <f t="shared" si="50"/>
        <v>0</v>
      </c>
      <c r="ET88" s="50">
        <f t="shared" si="50"/>
        <v>0</v>
      </c>
      <c r="EU88" s="50">
        <f t="shared" si="50"/>
        <v>0</v>
      </c>
      <c r="EV88" s="50">
        <f t="shared" si="50"/>
        <v>0</v>
      </c>
      <c r="EW88" s="50">
        <f t="shared" si="50"/>
        <v>0</v>
      </c>
      <c r="EX88" s="50">
        <f t="shared" si="50"/>
        <v>0</v>
      </c>
      <c r="EY88" s="51">
        <f t="shared" si="50"/>
        <v>0</v>
      </c>
      <c r="FA88" s="52" t="str">
        <f t="shared" si="69"/>
        <v>Compliance</v>
      </c>
      <c r="FB88" s="52" t="str">
        <f t="shared" si="70"/>
        <v>Compliance</v>
      </c>
      <c r="FC88" s="52" t="str">
        <f t="shared" si="71"/>
        <v>Compliance</v>
      </c>
    </row>
    <row r="89" spans="2:159" ht="20.100000000000001" customHeight="1" thickBot="1" x14ac:dyDescent="0.3">
      <c r="B89" s="53">
        <v>76</v>
      </c>
      <c r="C89" s="127">
        <v>6229</v>
      </c>
      <c r="D89" s="109" t="s">
        <v>112</v>
      </c>
      <c r="E89" s="114" t="s">
        <v>136</v>
      </c>
      <c r="F89" s="41" t="str">
        <f>IFERROR(VLOOKUP(E89,'[1]Designation with Pershift Cost'!$B$3:$C$25,2,0),"")</f>
        <v/>
      </c>
      <c r="G89" s="42" t="s">
        <v>10</v>
      </c>
      <c r="H89" s="42"/>
      <c r="I89" s="42" t="s">
        <v>10</v>
      </c>
      <c r="J89" s="42" t="s">
        <v>10</v>
      </c>
      <c r="K89" s="42" t="s">
        <v>10</v>
      </c>
      <c r="L89" s="42" t="s">
        <v>10</v>
      </c>
      <c r="M89" s="42" t="s">
        <v>10</v>
      </c>
      <c r="N89" s="42" t="s">
        <v>10</v>
      </c>
      <c r="O89" s="42"/>
      <c r="P89" s="42" t="s">
        <v>10</v>
      </c>
      <c r="Q89" s="43" t="s">
        <v>10</v>
      </c>
      <c r="R89" s="43" t="s">
        <v>10</v>
      </c>
      <c r="S89" s="43" t="s">
        <v>10</v>
      </c>
      <c r="T89" s="43" t="s">
        <v>10</v>
      </c>
      <c r="U89" s="43" t="s">
        <v>10</v>
      </c>
      <c r="V89" s="43" t="s">
        <v>12</v>
      </c>
      <c r="W89" s="43"/>
      <c r="X89" s="43" t="s">
        <v>12</v>
      </c>
      <c r="Y89" s="43" t="s">
        <v>12</v>
      </c>
      <c r="Z89" s="90" t="s">
        <v>12</v>
      </c>
      <c r="AA89" s="43" t="s">
        <v>12</v>
      </c>
      <c r="AB89" s="43" t="s">
        <v>12</v>
      </c>
      <c r="AC89" s="43" t="s">
        <v>12</v>
      </c>
      <c r="AD89" s="43" t="s">
        <v>12</v>
      </c>
      <c r="AE89" s="43"/>
      <c r="AF89" s="43" t="s">
        <v>10</v>
      </c>
      <c r="AG89" s="43" t="s">
        <v>10</v>
      </c>
      <c r="AH89" s="43" t="s">
        <v>10</v>
      </c>
      <c r="AI89" s="43" t="s">
        <v>10</v>
      </c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4">
        <f t="shared" si="53"/>
        <v>17</v>
      </c>
      <c r="AX89" s="44">
        <f t="shared" si="54"/>
        <v>0</v>
      </c>
      <c r="AY89" s="44">
        <f t="shared" si="55"/>
        <v>8</v>
      </c>
      <c r="AZ89" s="44">
        <f t="shared" si="56"/>
        <v>0</v>
      </c>
      <c r="BA89" s="44">
        <f t="shared" si="57"/>
        <v>0</v>
      </c>
      <c r="BB89" s="44">
        <f t="shared" si="58"/>
        <v>0</v>
      </c>
      <c r="BC89" s="44">
        <f t="shared" si="59"/>
        <v>0</v>
      </c>
      <c r="BD89" s="44">
        <f t="shared" si="60"/>
        <v>0</v>
      </c>
      <c r="BE89" s="44">
        <f t="shared" si="61"/>
        <v>0</v>
      </c>
      <c r="BF89" s="44">
        <f t="shared" si="62"/>
        <v>0</v>
      </c>
      <c r="BG89" s="44">
        <f t="shared" si="63"/>
        <v>0</v>
      </c>
      <c r="BH89" s="44">
        <f t="shared" si="64"/>
        <v>0</v>
      </c>
      <c r="BI89" s="44">
        <f t="shared" si="65"/>
        <v>0</v>
      </c>
      <c r="BJ89" s="44">
        <f t="shared" si="66"/>
        <v>0</v>
      </c>
      <c r="BK89" s="43"/>
      <c r="BL89" s="43"/>
      <c r="BM89" s="44">
        <f t="shared" si="72"/>
        <v>0</v>
      </c>
      <c r="BN89" s="44">
        <f t="shared" si="73"/>
        <v>0</v>
      </c>
      <c r="BO89" s="45">
        <f t="shared" si="74"/>
        <v>25</v>
      </c>
      <c r="BP89" s="118">
        <f t="shared" si="67"/>
        <v>25</v>
      </c>
      <c r="BQ89" s="47">
        <f t="shared" si="48"/>
        <v>0</v>
      </c>
      <c r="BR89" s="47">
        <f t="shared" si="68"/>
        <v>0</v>
      </c>
      <c r="BS89" s="48"/>
      <c r="BU89" s="49">
        <f t="shared" si="51"/>
        <v>0</v>
      </c>
      <c r="BV89" s="50">
        <f t="shared" si="51"/>
        <v>0</v>
      </c>
      <c r="BW89" s="50">
        <f t="shared" si="51"/>
        <v>0</v>
      </c>
      <c r="BX89" s="50">
        <f t="shared" si="51"/>
        <v>0</v>
      </c>
      <c r="BY89" s="50">
        <f t="shared" si="51"/>
        <v>0</v>
      </c>
      <c r="BZ89" s="50">
        <f t="shared" si="51"/>
        <v>0</v>
      </c>
      <c r="CA89" s="50">
        <f t="shared" si="51"/>
        <v>0</v>
      </c>
      <c r="CB89" s="50">
        <f t="shared" si="51"/>
        <v>0</v>
      </c>
      <c r="CC89" s="50">
        <f t="shared" si="51"/>
        <v>0</v>
      </c>
      <c r="CD89" s="50">
        <f t="shared" si="51"/>
        <v>1</v>
      </c>
      <c r="CE89" s="50">
        <f t="shared" si="51"/>
        <v>0</v>
      </c>
      <c r="CF89" s="50">
        <f t="shared" si="51"/>
        <v>0</v>
      </c>
      <c r="CG89" s="50">
        <f t="shared" si="51"/>
        <v>0</v>
      </c>
      <c r="CH89" s="50">
        <f t="shared" si="51"/>
        <v>0</v>
      </c>
      <c r="CI89" s="50">
        <f t="shared" si="51"/>
        <v>0</v>
      </c>
      <c r="CJ89" s="50">
        <f t="shared" si="51"/>
        <v>0</v>
      </c>
      <c r="CK89" s="50">
        <f t="shared" si="75"/>
        <v>0</v>
      </c>
      <c r="CL89" s="50">
        <f t="shared" si="75"/>
        <v>1</v>
      </c>
      <c r="CM89" s="50">
        <f t="shared" si="75"/>
        <v>0</v>
      </c>
      <c r="CN89" s="50">
        <f t="shared" si="75"/>
        <v>0</v>
      </c>
      <c r="CO89" s="50">
        <f t="shared" si="75"/>
        <v>0</v>
      </c>
      <c r="CP89" s="50">
        <f t="shared" si="75"/>
        <v>0</v>
      </c>
      <c r="CQ89" s="50">
        <f t="shared" si="75"/>
        <v>0</v>
      </c>
      <c r="CR89" s="50">
        <f t="shared" si="75"/>
        <v>0</v>
      </c>
      <c r="CS89" s="50">
        <f t="shared" si="75"/>
        <v>0</v>
      </c>
      <c r="CT89" s="50">
        <f t="shared" si="75"/>
        <v>0</v>
      </c>
      <c r="CU89" s="50">
        <f t="shared" si="75"/>
        <v>0</v>
      </c>
      <c r="CV89" s="50">
        <f t="shared" si="75"/>
        <v>0</v>
      </c>
      <c r="CW89" s="50">
        <f t="shared" si="75"/>
        <v>0</v>
      </c>
      <c r="CX89" s="50">
        <f t="shared" si="75"/>
        <v>0</v>
      </c>
      <c r="CY89" s="50">
        <f t="shared" si="75"/>
        <v>0</v>
      </c>
      <c r="CZ89" s="50">
        <f t="shared" si="75"/>
        <v>0</v>
      </c>
      <c r="DA89" s="50">
        <f t="shared" si="49"/>
        <v>0</v>
      </c>
      <c r="DB89" s="50">
        <f t="shared" si="49"/>
        <v>0</v>
      </c>
      <c r="DC89" s="50">
        <f t="shared" si="49"/>
        <v>0</v>
      </c>
      <c r="DD89" s="50">
        <f t="shared" si="49"/>
        <v>0</v>
      </c>
      <c r="DE89" s="50">
        <f t="shared" si="49"/>
        <v>0</v>
      </c>
      <c r="DF89" s="50">
        <f t="shared" si="49"/>
        <v>0</v>
      </c>
      <c r="DG89" s="50">
        <f t="shared" si="49"/>
        <v>0</v>
      </c>
      <c r="DH89" s="50">
        <f t="shared" si="49"/>
        <v>0</v>
      </c>
      <c r="DI89" s="51">
        <f t="shared" si="49"/>
        <v>0</v>
      </c>
      <c r="DK89" s="49">
        <f t="shared" si="52"/>
        <v>0</v>
      </c>
      <c r="DL89" s="50">
        <f t="shared" si="52"/>
        <v>0</v>
      </c>
      <c r="DM89" s="50">
        <f t="shared" si="52"/>
        <v>0</v>
      </c>
      <c r="DN89" s="50">
        <f t="shared" si="52"/>
        <v>0</v>
      </c>
      <c r="DO89" s="50">
        <f t="shared" si="52"/>
        <v>0</v>
      </c>
      <c r="DP89" s="50">
        <f t="shared" si="52"/>
        <v>0</v>
      </c>
      <c r="DQ89" s="50">
        <f t="shared" si="52"/>
        <v>0</v>
      </c>
      <c r="DR89" s="50">
        <f t="shared" si="52"/>
        <v>0</v>
      </c>
      <c r="DS89" s="50">
        <f t="shared" si="52"/>
        <v>0</v>
      </c>
      <c r="DT89" s="50">
        <f t="shared" si="52"/>
        <v>0</v>
      </c>
      <c r="DU89" s="50">
        <f t="shared" si="52"/>
        <v>0</v>
      </c>
      <c r="DV89" s="50">
        <f t="shared" si="52"/>
        <v>0</v>
      </c>
      <c r="DW89" s="50">
        <f t="shared" si="52"/>
        <v>0</v>
      </c>
      <c r="DX89" s="50">
        <f t="shared" si="52"/>
        <v>0</v>
      </c>
      <c r="DY89" s="50">
        <f t="shared" si="52"/>
        <v>0</v>
      </c>
      <c r="DZ89" s="50">
        <f t="shared" si="52"/>
        <v>0</v>
      </c>
      <c r="EA89" s="50">
        <f t="shared" si="76"/>
        <v>0</v>
      </c>
      <c r="EB89" s="50">
        <f t="shared" si="76"/>
        <v>0</v>
      </c>
      <c r="EC89" s="50">
        <f t="shared" si="76"/>
        <v>0</v>
      </c>
      <c r="ED89" s="50">
        <f t="shared" si="76"/>
        <v>0</v>
      </c>
      <c r="EE89" s="50">
        <f t="shared" si="76"/>
        <v>0</v>
      </c>
      <c r="EF89" s="50">
        <f t="shared" si="76"/>
        <v>0</v>
      </c>
      <c r="EG89" s="50">
        <f t="shared" si="76"/>
        <v>0</v>
      </c>
      <c r="EH89" s="50">
        <f t="shared" si="76"/>
        <v>0</v>
      </c>
      <c r="EI89" s="50">
        <f t="shared" si="76"/>
        <v>0</v>
      </c>
      <c r="EJ89" s="50">
        <f t="shared" si="76"/>
        <v>0</v>
      </c>
      <c r="EK89" s="50">
        <f t="shared" si="76"/>
        <v>0</v>
      </c>
      <c r="EL89" s="50">
        <f t="shared" si="76"/>
        <v>0</v>
      </c>
      <c r="EM89" s="50">
        <f t="shared" si="76"/>
        <v>0</v>
      </c>
      <c r="EN89" s="50">
        <f t="shared" si="76"/>
        <v>0</v>
      </c>
      <c r="EO89" s="50">
        <f t="shared" si="76"/>
        <v>0</v>
      </c>
      <c r="EP89" s="50">
        <f t="shared" si="76"/>
        <v>0</v>
      </c>
      <c r="EQ89" s="50">
        <f t="shared" si="50"/>
        <v>0</v>
      </c>
      <c r="ER89" s="50">
        <f t="shared" si="50"/>
        <v>0</v>
      </c>
      <c r="ES89" s="50">
        <f t="shared" si="50"/>
        <v>0</v>
      </c>
      <c r="ET89" s="50">
        <f t="shared" si="50"/>
        <v>0</v>
      </c>
      <c r="EU89" s="50">
        <f t="shared" si="50"/>
        <v>0</v>
      </c>
      <c r="EV89" s="50">
        <f t="shared" si="50"/>
        <v>0</v>
      </c>
      <c r="EW89" s="50">
        <f t="shared" si="50"/>
        <v>0</v>
      </c>
      <c r="EX89" s="50">
        <f t="shared" si="50"/>
        <v>0</v>
      </c>
      <c r="EY89" s="51">
        <f t="shared" si="50"/>
        <v>0</v>
      </c>
      <c r="FA89" s="52" t="str">
        <f t="shared" si="69"/>
        <v>Non Compliance</v>
      </c>
      <c r="FB89" s="52" t="str">
        <f t="shared" si="70"/>
        <v>Compliance</v>
      </c>
      <c r="FC89" s="52" t="str">
        <f t="shared" si="71"/>
        <v>Compliance</v>
      </c>
    </row>
    <row r="90" spans="2:159" ht="20.100000000000001" customHeight="1" thickBot="1" x14ac:dyDescent="0.3">
      <c r="B90" s="53">
        <v>77</v>
      </c>
      <c r="C90" s="127">
        <v>5307</v>
      </c>
      <c r="D90" s="109" t="s">
        <v>113</v>
      </c>
      <c r="E90" s="114" t="s">
        <v>135</v>
      </c>
      <c r="F90" s="41" t="str">
        <f>IFERROR(VLOOKUP(E90,'[1]Designation with Pershift Cost'!$B$3:$C$25,2,0),"")</f>
        <v/>
      </c>
      <c r="G90" s="42" t="s">
        <v>10</v>
      </c>
      <c r="H90" s="42"/>
      <c r="I90" s="42"/>
      <c r="J90" s="42"/>
      <c r="K90" s="42" t="s">
        <v>10</v>
      </c>
      <c r="L90" s="42"/>
      <c r="M90" s="42" t="s">
        <v>10</v>
      </c>
      <c r="N90" s="42" t="s">
        <v>10</v>
      </c>
      <c r="O90" s="42"/>
      <c r="P90" s="42"/>
      <c r="Q90" s="43" t="s">
        <v>10</v>
      </c>
      <c r="R90" s="43" t="s">
        <v>10</v>
      </c>
      <c r="S90" s="43"/>
      <c r="T90" s="43" t="s">
        <v>10</v>
      </c>
      <c r="U90" s="43" t="s">
        <v>10</v>
      </c>
      <c r="V90" s="43" t="s">
        <v>10</v>
      </c>
      <c r="W90" s="43"/>
      <c r="X90" s="43" t="s">
        <v>10</v>
      </c>
      <c r="Y90" s="43"/>
      <c r="Z90" s="43"/>
      <c r="AA90" s="43"/>
      <c r="AB90" s="43"/>
      <c r="AC90" s="43"/>
      <c r="AD90" s="43"/>
      <c r="AE90" s="43"/>
      <c r="AF90" s="43"/>
      <c r="AG90" s="43"/>
      <c r="AH90" s="43" t="s">
        <v>10</v>
      </c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4">
        <f t="shared" si="53"/>
        <v>11</v>
      </c>
      <c r="AX90" s="44">
        <f t="shared" si="54"/>
        <v>0</v>
      </c>
      <c r="AY90" s="44">
        <f t="shared" si="55"/>
        <v>0</v>
      </c>
      <c r="AZ90" s="44">
        <f t="shared" si="56"/>
        <v>0</v>
      </c>
      <c r="BA90" s="44">
        <f t="shared" si="57"/>
        <v>0</v>
      </c>
      <c r="BB90" s="44">
        <f t="shared" si="58"/>
        <v>0</v>
      </c>
      <c r="BC90" s="44">
        <f t="shared" si="59"/>
        <v>0</v>
      </c>
      <c r="BD90" s="44">
        <f t="shared" si="60"/>
        <v>0</v>
      </c>
      <c r="BE90" s="44">
        <f t="shared" si="61"/>
        <v>0</v>
      </c>
      <c r="BF90" s="44">
        <f t="shared" si="62"/>
        <v>0</v>
      </c>
      <c r="BG90" s="44">
        <f t="shared" si="63"/>
        <v>0</v>
      </c>
      <c r="BH90" s="44">
        <f t="shared" si="64"/>
        <v>0</v>
      </c>
      <c r="BI90" s="44">
        <f t="shared" si="65"/>
        <v>0</v>
      </c>
      <c r="BJ90" s="44">
        <f t="shared" si="66"/>
        <v>0</v>
      </c>
      <c r="BK90" s="43"/>
      <c r="BL90" s="43"/>
      <c r="BM90" s="44">
        <f t="shared" si="72"/>
        <v>0</v>
      </c>
      <c r="BN90" s="44">
        <f t="shared" si="73"/>
        <v>0</v>
      </c>
      <c r="BO90" s="45">
        <f t="shared" si="74"/>
        <v>11</v>
      </c>
      <c r="BP90" s="118">
        <f t="shared" si="67"/>
        <v>11</v>
      </c>
      <c r="BQ90" s="47">
        <f t="shared" si="48"/>
        <v>0</v>
      </c>
      <c r="BR90" s="47">
        <f t="shared" si="68"/>
        <v>0</v>
      </c>
      <c r="BS90" s="48"/>
      <c r="BU90" s="49">
        <f t="shared" si="51"/>
        <v>0</v>
      </c>
      <c r="BV90" s="50">
        <f t="shared" si="51"/>
        <v>0</v>
      </c>
      <c r="BW90" s="50">
        <f t="shared" si="51"/>
        <v>0</v>
      </c>
      <c r="BX90" s="50">
        <f t="shared" si="51"/>
        <v>0</v>
      </c>
      <c r="BY90" s="50">
        <f t="shared" si="51"/>
        <v>0</v>
      </c>
      <c r="BZ90" s="50">
        <f t="shared" si="51"/>
        <v>0</v>
      </c>
      <c r="CA90" s="50">
        <f t="shared" si="51"/>
        <v>0</v>
      </c>
      <c r="CB90" s="50">
        <f t="shared" si="51"/>
        <v>0</v>
      </c>
      <c r="CC90" s="50">
        <f t="shared" si="51"/>
        <v>0</v>
      </c>
      <c r="CD90" s="50">
        <f t="shared" si="51"/>
        <v>0</v>
      </c>
      <c r="CE90" s="50">
        <f t="shared" si="51"/>
        <v>0</v>
      </c>
      <c r="CF90" s="50">
        <f t="shared" si="51"/>
        <v>0</v>
      </c>
      <c r="CG90" s="50">
        <f t="shared" si="51"/>
        <v>0</v>
      </c>
      <c r="CH90" s="50">
        <f t="shared" si="51"/>
        <v>0</v>
      </c>
      <c r="CI90" s="50">
        <f t="shared" si="51"/>
        <v>0</v>
      </c>
      <c r="CJ90" s="50">
        <f t="shared" si="51"/>
        <v>0</v>
      </c>
      <c r="CK90" s="50">
        <f t="shared" si="75"/>
        <v>0</v>
      </c>
      <c r="CL90" s="50">
        <f t="shared" si="75"/>
        <v>0</v>
      </c>
      <c r="CM90" s="50">
        <f t="shared" si="75"/>
        <v>0</v>
      </c>
      <c r="CN90" s="50">
        <f t="shared" si="75"/>
        <v>0</v>
      </c>
      <c r="CO90" s="50">
        <f t="shared" si="75"/>
        <v>0</v>
      </c>
      <c r="CP90" s="50">
        <f t="shared" si="75"/>
        <v>0</v>
      </c>
      <c r="CQ90" s="50">
        <f t="shared" si="75"/>
        <v>0</v>
      </c>
      <c r="CR90" s="50">
        <f t="shared" si="75"/>
        <v>0</v>
      </c>
      <c r="CS90" s="50">
        <f t="shared" si="75"/>
        <v>0</v>
      </c>
      <c r="CT90" s="50">
        <f t="shared" si="75"/>
        <v>0</v>
      </c>
      <c r="CU90" s="50">
        <f t="shared" si="75"/>
        <v>0</v>
      </c>
      <c r="CV90" s="50">
        <f t="shared" si="75"/>
        <v>0</v>
      </c>
      <c r="CW90" s="50">
        <f t="shared" si="75"/>
        <v>0</v>
      </c>
      <c r="CX90" s="50">
        <f t="shared" si="75"/>
        <v>0</v>
      </c>
      <c r="CY90" s="50">
        <f t="shared" si="75"/>
        <v>0</v>
      </c>
      <c r="CZ90" s="50">
        <f t="shared" si="75"/>
        <v>0</v>
      </c>
      <c r="DA90" s="50">
        <f t="shared" si="49"/>
        <v>0</v>
      </c>
      <c r="DB90" s="50">
        <f t="shared" si="49"/>
        <v>0</v>
      </c>
      <c r="DC90" s="50">
        <f t="shared" si="49"/>
        <v>0</v>
      </c>
      <c r="DD90" s="50">
        <f t="shared" si="49"/>
        <v>0</v>
      </c>
      <c r="DE90" s="50">
        <f t="shared" si="49"/>
        <v>0</v>
      </c>
      <c r="DF90" s="50">
        <f t="shared" si="49"/>
        <v>0</v>
      </c>
      <c r="DG90" s="50">
        <f t="shared" si="49"/>
        <v>0</v>
      </c>
      <c r="DH90" s="50">
        <f t="shared" si="49"/>
        <v>0</v>
      </c>
      <c r="DI90" s="51">
        <f t="shared" si="49"/>
        <v>0</v>
      </c>
      <c r="DK90" s="49">
        <f t="shared" si="52"/>
        <v>0</v>
      </c>
      <c r="DL90" s="50">
        <f t="shared" si="52"/>
        <v>0</v>
      </c>
      <c r="DM90" s="50">
        <f t="shared" si="52"/>
        <v>0</v>
      </c>
      <c r="DN90" s="50">
        <f t="shared" si="52"/>
        <v>0</v>
      </c>
      <c r="DO90" s="50">
        <f t="shared" si="52"/>
        <v>0</v>
      </c>
      <c r="DP90" s="50">
        <f t="shared" si="52"/>
        <v>0</v>
      </c>
      <c r="DQ90" s="50">
        <f t="shared" si="52"/>
        <v>0</v>
      </c>
      <c r="DR90" s="50">
        <f t="shared" si="52"/>
        <v>0</v>
      </c>
      <c r="DS90" s="50">
        <f t="shared" si="52"/>
        <v>0</v>
      </c>
      <c r="DT90" s="50">
        <f t="shared" si="52"/>
        <v>0</v>
      </c>
      <c r="DU90" s="50">
        <f t="shared" si="52"/>
        <v>0</v>
      </c>
      <c r="DV90" s="50">
        <f t="shared" si="52"/>
        <v>0</v>
      </c>
      <c r="DW90" s="50">
        <f t="shared" si="52"/>
        <v>0</v>
      </c>
      <c r="DX90" s="50">
        <f t="shared" si="52"/>
        <v>0</v>
      </c>
      <c r="DY90" s="50">
        <f t="shared" si="52"/>
        <v>0</v>
      </c>
      <c r="DZ90" s="50">
        <f t="shared" si="52"/>
        <v>0</v>
      </c>
      <c r="EA90" s="50">
        <f t="shared" si="76"/>
        <v>0</v>
      </c>
      <c r="EB90" s="50">
        <f t="shared" si="76"/>
        <v>0</v>
      </c>
      <c r="EC90" s="50">
        <f t="shared" si="76"/>
        <v>0</v>
      </c>
      <c r="ED90" s="50">
        <f t="shared" si="76"/>
        <v>0</v>
      </c>
      <c r="EE90" s="50">
        <f t="shared" si="76"/>
        <v>0</v>
      </c>
      <c r="EF90" s="50">
        <f t="shared" si="76"/>
        <v>0</v>
      </c>
      <c r="EG90" s="50">
        <f t="shared" si="76"/>
        <v>0</v>
      </c>
      <c r="EH90" s="50">
        <f t="shared" si="76"/>
        <v>0</v>
      </c>
      <c r="EI90" s="50">
        <f t="shared" si="76"/>
        <v>0</v>
      </c>
      <c r="EJ90" s="50">
        <f t="shared" si="76"/>
        <v>0</v>
      </c>
      <c r="EK90" s="50">
        <f t="shared" si="76"/>
        <v>0</v>
      </c>
      <c r="EL90" s="50">
        <f t="shared" si="76"/>
        <v>0</v>
      </c>
      <c r="EM90" s="50">
        <f t="shared" si="76"/>
        <v>0</v>
      </c>
      <c r="EN90" s="50">
        <f t="shared" si="76"/>
        <v>0</v>
      </c>
      <c r="EO90" s="50">
        <f t="shared" si="76"/>
        <v>0</v>
      </c>
      <c r="EP90" s="50">
        <f t="shared" si="76"/>
        <v>0</v>
      </c>
      <c r="EQ90" s="50">
        <f t="shared" si="50"/>
        <v>0</v>
      </c>
      <c r="ER90" s="50">
        <f t="shared" si="50"/>
        <v>0</v>
      </c>
      <c r="ES90" s="50">
        <f t="shared" si="50"/>
        <v>0</v>
      </c>
      <c r="ET90" s="50">
        <f t="shared" si="50"/>
        <v>0</v>
      </c>
      <c r="EU90" s="50">
        <f t="shared" si="50"/>
        <v>0</v>
      </c>
      <c r="EV90" s="50">
        <f t="shared" si="50"/>
        <v>0</v>
      </c>
      <c r="EW90" s="50">
        <f t="shared" si="50"/>
        <v>0</v>
      </c>
      <c r="EX90" s="50">
        <f t="shared" si="50"/>
        <v>0</v>
      </c>
      <c r="EY90" s="51">
        <f t="shared" si="50"/>
        <v>0</v>
      </c>
      <c r="FA90" s="52" t="str">
        <f t="shared" si="69"/>
        <v>Compliance</v>
      </c>
      <c r="FB90" s="52" t="str">
        <f t="shared" si="70"/>
        <v>Compliance</v>
      </c>
      <c r="FC90" s="52" t="str">
        <f t="shared" si="71"/>
        <v>Compliance</v>
      </c>
    </row>
    <row r="91" spans="2:159" ht="20.100000000000001" customHeight="1" thickBot="1" x14ac:dyDescent="0.3">
      <c r="B91" s="53">
        <v>78</v>
      </c>
      <c r="C91" s="127">
        <v>5461</v>
      </c>
      <c r="D91" s="109" t="s">
        <v>114</v>
      </c>
      <c r="E91" s="114" t="s">
        <v>135</v>
      </c>
      <c r="F91" s="41" t="str">
        <f>IFERROR(VLOOKUP(E91,'[1]Designation with Pershift Cost'!$B$3:$C$25,2,0),"")</f>
        <v/>
      </c>
      <c r="G91" s="42" t="s">
        <v>12</v>
      </c>
      <c r="H91" s="42" t="s">
        <v>12</v>
      </c>
      <c r="I91" s="42"/>
      <c r="J91" s="42" t="s">
        <v>12</v>
      </c>
      <c r="K91" s="42" t="s">
        <v>12</v>
      </c>
      <c r="L91" s="42"/>
      <c r="M91" s="42" t="s">
        <v>11</v>
      </c>
      <c r="N91" s="42" t="s">
        <v>11</v>
      </c>
      <c r="O91" s="42" t="s">
        <v>11</v>
      </c>
      <c r="P91" s="42"/>
      <c r="Q91" s="43" t="s">
        <v>11</v>
      </c>
      <c r="R91" s="43" t="s">
        <v>11</v>
      </c>
      <c r="S91" s="43" t="s">
        <v>11</v>
      </c>
      <c r="T91" s="43" t="s">
        <v>11</v>
      </c>
      <c r="U91" s="43" t="s">
        <v>11</v>
      </c>
      <c r="V91" s="43" t="s">
        <v>11</v>
      </c>
      <c r="W91" s="43"/>
      <c r="X91" s="43" t="s">
        <v>11</v>
      </c>
      <c r="Y91" s="43" t="s">
        <v>11</v>
      </c>
      <c r="Z91" s="43" t="s">
        <v>11</v>
      </c>
      <c r="AA91" s="43" t="s">
        <v>11</v>
      </c>
      <c r="AB91" s="43" t="s">
        <v>11</v>
      </c>
      <c r="AC91" s="43" t="s">
        <v>11</v>
      </c>
      <c r="AD91" s="43"/>
      <c r="AE91" s="43" t="s">
        <v>11</v>
      </c>
      <c r="AF91" s="43" t="s">
        <v>12</v>
      </c>
      <c r="AG91" s="43" t="s">
        <v>12</v>
      </c>
      <c r="AH91" s="43" t="s">
        <v>12</v>
      </c>
      <c r="AI91" s="43" t="s">
        <v>12</v>
      </c>
      <c r="AJ91" s="43" t="s">
        <v>12</v>
      </c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4">
        <f t="shared" si="53"/>
        <v>0</v>
      </c>
      <c r="AX91" s="44">
        <f t="shared" si="54"/>
        <v>16</v>
      </c>
      <c r="AY91" s="44">
        <f t="shared" si="55"/>
        <v>9</v>
      </c>
      <c r="AZ91" s="44">
        <f t="shared" si="56"/>
        <v>0</v>
      </c>
      <c r="BA91" s="44">
        <f t="shared" si="57"/>
        <v>0</v>
      </c>
      <c r="BB91" s="44">
        <f t="shared" si="58"/>
        <v>0</v>
      </c>
      <c r="BC91" s="44">
        <f t="shared" si="59"/>
        <v>0</v>
      </c>
      <c r="BD91" s="44">
        <f t="shared" si="60"/>
        <v>0</v>
      </c>
      <c r="BE91" s="44">
        <f t="shared" si="61"/>
        <v>0</v>
      </c>
      <c r="BF91" s="44">
        <f t="shared" si="62"/>
        <v>0</v>
      </c>
      <c r="BG91" s="44">
        <f t="shared" si="63"/>
        <v>0</v>
      </c>
      <c r="BH91" s="44">
        <f t="shared" si="64"/>
        <v>0</v>
      </c>
      <c r="BI91" s="44">
        <f t="shared" si="65"/>
        <v>0</v>
      </c>
      <c r="BJ91" s="44">
        <f t="shared" si="66"/>
        <v>0</v>
      </c>
      <c r="BK91" s="43"/>
      <c r="BL91" s="43"/>
      <c r="BM91" s="44">
        <f t="shared" si="72"/>
        <v>0</v>
      </c>
      <c r="BN91" s="44">
        <f t="shared" si="73"/>
        <v>0</v>
      </c>
      <c r="BO91" s="45">
        <f t="shared" si="74"/>
        <v>25</v>
      </c>
      <c r="BP91" s="118">
        <f t="shared" si="67"/>
        <v>25</v>
      </c>
      <c r="BQ91" s="47">
        <f t="shared" si="48"/>
        <v>0</v>
      </c>
      <c r="BR91" s="47">
        <f t="shared" si="68"/>
        <v>0</v>
      </c>
      <c r="BS91" s="48"/>
      <c r="BU91" s="49">
        <f t="shared" si="51"/>
        <v>0</v>
      </c>
      <c r="BV91" s="50">
        <f t="shared" si="51"/>
        <v>0</v>
      </c>
      <c r="BW91" s="50">
        <f t="shared" si="51"/>
        <v>0</v>
      </c>
      <c r="BX91" s="50">
        <f t="shared" si="51"/>
        <v>0</v>
      </c>
      <c r="BY91" s="50">
        <f t="shared" si="51"/>
        <v>0</v>
      </c>
      <c r="BZ91" s="50">
        <f t="shared" si="51"/>
        <v>0</v>
      </c>
      <c r="CA91" s="50">
        <f t="shared" si="51"/>
        <v>0</v>
      </c>
      <c r="CB91" s="50">
        <f t="shared" si="51"/>
        <v>0</v>
      </c>
      <c r="CC91" s="50">
        <f t="shared" si="51"/>
        <v>0</v>
      </c>
      <c r="CD91" s="50">
        <f t="shared" si="51"/>
        <v>0</v>
      </c>
      <c r="CE91" s="50">
        <f t="shared" si="51"/>
        <v>0</v>
      </c>
      <c r="CF91" s="50">
        <f t="shared" si="51"/>
        <v>0</v>
      </c>
      <c r="CG91" s="50">
        <f t="shared" si="51"/>
        <v>0</v>
      </c>
      <c r="CH91" s="50">
        <f t="shared" si="51"/>
        <v>0</v>
      </c>
      <c r="CI91" s="50">
        <f t="shared" si="51"/>
        <v>0</v>
      </c>
      <c r="CJ91" s="50">
        <f t="shared" si="51"/>
        <v>0</v>
      </c>
      <c r="CK91" s="50">
        <f t="shared" si="75"/>
        <v>0</v>
      </c>
      <c r="CL91" s="50">
        <f t="shared" si="75"/>
        <v>0</v>
      </c>
      <c r="CM91" s="50">
        <f t="shared" si="75"/>
        <v>0</v>
      </c>
      <c r="CN91" s="50">
        <f t="shared" si="75"/>
        <v>0</v>
      </c>
      <c r="CO91" s="50">
        <f t="shared" si="75"/>
        <v>0</v>
      </c>
      <c r="CP91" s="50">
        <f t="shared" si="75"/>
        <v>0</v>
      </c>
      <c r="CQ91" s="50">
        <f t="shared" si="75"/>
        <v>0</v>
      </c>
      <c r="CR91" s="50">
        <f t="shared" si="75"/>
        <v>0</v>
      </c>
      <c r="CS91" s="50">
        <f t="shared" si="75"/>
        <v>0</v>
      </c>
      <c r="CT91" s="50">
        <f t="shared" si="75"/>
        <v>0</v>
      </c>
      <c r="CU91" s="50">
        <f t="shared" si="75"/>
        <v>0</v>
      </c>
      <c r="CV91" s="50">
        <f t="shared" si="75"/>
        <v>0</v>
      </c>
      <c r="CW91" s="50">
        <f t="shared" si="75"/>
        <v>0</v>
      </c>
      <c r="CX91" s="50">
        <f t="shared" si="75"/>
        <v>0</v>
      </c>
      <c r="CY91" s="50">
        <f t="shared" si="75"/>
        <v>0</v>
      </c>
      <c r="CZ91" s="50">
        <f t="shared" si="75"/>
        <v>0</v>
      </c>
      <c r="DA91" s="50">
        <f t="shared" ref="DA91:DI106" si="77">IF(OR(COUNTIFS(AM91:AS91,"W/O")&gt;0,COUNTIFS(AM91:AS91,"")&gt;0),0,1)</f>
        <v>0</v>
      </c>
      <c r="DB91" s="50">
        <f t="shared" si="77"/>
        <v>0</v>
      </c>
      <c r="DC91" s="50">
        <f t="shared" si="77"/>
        <v>0</v>
      </c>
      <c r="DD91" s="50">
        <f t="shared" si="77"/>
        <v>0</v>
      </c>
      <c r="DE91" s="50">
        <f t="shared" si="77"/>
        <v>0</v>
      </c>
      <c r="DF91" s="50">
        <f t="shared" si="77"/>
        <v>0</v>
      </c>
      <c r="DG91" s="50">
        <f t="shared" si="77"/>
        <v>0</v>
      </c>
      <c r="DH91" s="50">
        <f t="shared" si="77"/>
        <v>0</v>
      </c>
      <c r="DI91" s="51">
        <f t="shared" si="77"/>
        <v>0</v>
      </c>
      <c r="DK91" s="49">
        <f t="shared" si="52"/>
        <v>0</v>
      </c>
      <c r="DL91" s="50">
        <f t="shared" si="52"/>
        <v>0</v>
      </c>
      <c r="DM91" s="50">
        <f t="shared" si="52"/>
        <v>0</v>
      </c>
      <c r="DN91" s="50">
        <f t="shared" si="52"/>
        <v>0</v>
      </c>
      <c r="DO91" s="50">
        <f t="shared" si="52"/>
        <v>0</v>
      </c>
      <c r="DP91" s="50">
        <f t="shared" si="52"/>
        <v>0</v>
      </c>
      <c r="DQ91" s="50">
        <f t="shared" si="52"/>
        <v>0</v>
      </c>
      <c r="DR91" s="50">
        <f t="shared" si="52"/>
        <v>0</v>
      </c>
      <c r="DS91" s="50">
        <f t="shared" si="52"/>
        <v>0</v>
      </c>
      <c r="DT91" s="50">
        <f t="shared" si="52"/>
        <v>0</v>
      </c>
      <c r="DU91" s="50">
        <f t="shared" si="52"/>
        <v>0</v>
      </c>
      <c r="DV91" s="50">
        <f t="shared" si="52"/>
        <v>0</v>
      </c>
      <c r="DW91" s="50">
        <f t="shared" si="52"/>
        <v>0</v>
      </c>
      <c r="DX91" s="50">
        <f t="shared" si="52"/>
        <v>0</v>
      </c>
      <c r="DY91" s="50">
        <f t="shared" si="52"/>
        <v>0</v>
      </c>
      <c r="DZ91" s="50">
        <f t="shared" si="52"/>
        <v>0</v>
      </c>
      <c r="EA91" s="50">
        <f t="shared" si="76"/>
        <v>0</v>
      </c>
      <c r="EB91" s="50">
        <f t="shared" si="76"/>
        <v>0</v>
      </c>
      <c r="EC91" s="50">
        <f t="shared" si="76"/>
        <v>0</v>
      </c>
      <c r="ED91" s="50">
        <f t="shared" si="76"/>
        <v>0</v>
      </c>
      <c r="EE91" s="50">
        <f t="shared" si="76"/>
        <v>0</v>
      </c>
      <c r="EF91" s="50">
        <f t="shared" si="76"/>
        <v>0</v>
      </c>
      <c r="EG91" s="50">
        <f t="shared" si="76"/>
        <v>0</v>
      </c>
      <c r="EH91" s="50">
        <f t="shared" si="76"/>
        <v>0</v>
      </c>
      <c r="EI91" s="50">
        <f t="shared" si="76"/>
        <v>0</v>
      </c>
      <c r="EJ91" s="50">
        <f t="shared" si="76"/>
        <v>0</v>
      </c>
      <c r="EK91" s="50">
        <f t="shared" si="76"/>
        <v>0</v>
      </c>
      <c r="EL91" s="50">
        <f t="shared" si="76"/>
        <v>0</v>
      </c>
      <c r="EM91" s="50">
        <f t="shared" si="76"/>
        <v>0</v>
      </c>
      <c r="EN91" s="50">
        <f t="shared" si="76"/>
        <v>0</v>
      </c>
      <c r="EO91" s="50">
        <f t="shared" si="76"/>
        <v>0</v>
      </c>
      <c r="EP91" s="50">
        <f t="shared" si="76"/>
        <v>0</v>
      </c>
      <c r="EQ91" s="50">
        <f t="shared" ref="EQ91:EY106" si="78">IF(OR(COUNTIFS(AM91:AV91,"W/O")&gt;0,COUNTIFS(AM91:AV91,"A")&gt;0,COUNTIFS(AM91:AV91,"")&gt;0,COUNTIF(AM91:AV91,"N/O")),0,1)</f>
        <v>0</v>
      </c>
      <c r="ER91" s="50">
        <f t="shared" si="78"/>
        <v>0</v>
      </c>
      <c r="ES91" s="50">
        <f t="shared" si="78"/>
        <v>0</v>
      </c>
      <c r="ET91" s="50">
        <f t="shared" si="78"/>
        <v>0</v>
      </c>
      <c r="EU91" s="50">
        <f t="shared" si="78"/>
        <v>0</v>
      </c>
      <c r="EV91" s="50">
        <f t="shared" si="78"/>
        <v>0</v>
      </c>
      <c r="EW91" s="50">
        <f t="shared" si="78"/>
        <v>0</v>
      </c>
      <c r="EX91" s="50">
        <f t="shared" si="78"/>
        <v>0</v>
      </c>
      <c r="EY91" s="51">
        <f t="shared" si="78"/>
        <v>0</v>
      </c>
      <c r="FA91" s="52" t="str">
        <f t="shared" si="69"/>
        <v>Compliance</v>
      </c>
      <c r="FB91" s="52" t="str">
        <f t="shared" si="70"/>
        <v>Compliance</v>
      </c>
      <c r="FC91" s="52" t="str">
        <f t="shared" si="71"/>
        <v>Compliance</v>
      </c>
    </row>
    <row r="92" spans="2:159" ht="20.100000000000001" customHeight="1" thickBot="1" x14ac:dyDescent="0.3">
      <c r="B92" s="53">
        <v>79</v>
      </c>
      <c r="C92" s="127">
        <v>6353</v>
      </c>
      <c r="D92" s="109" t="s">
        <v>115</v>
      </c>
      <c r="E92" s="114" t="s">
        <v>135</v>
      </c>
      <c r="F92" s="41" t="str">
        <f>IFERROR(VLOOKUP(E92,'[1]Designation with Pershift Cost'!$B$3:$C$25,2,0),"")</f>
        <v/>
      </c>
      <c r="G92" s="42"/>
      <c r="H92" s="42" t="s">
        <v>10</v>
      </c>
      <c r="I92" s="42" t="s">
        <v>10</v>
      </c>
      <c r="J92" s="42" t="s">
        <v>10</v>
      </c>
      <c r="K92" s="42" t="s">
        <v>10</v>
      </c>
      <c r="L92" s="42" t="s">
        <v>10</v>
      </c>
      <c r="M92" s="42"/>
      <c r="N92" s="42" t="s">
        <v>10</v>
      </c>
      <c r="O92" s="42" t="s">
        <v>10</v>
      </c>
      <c r="P92" s="42"/>
      <c r="Q92" s="43"/>
      <c r="R92" s="43"/>
      <c r="S92" s="43"/>
      <c r="T92" s="43"/>
      <c r="U92" s="43" t="s">
        <v>11</v>
      </c>
      <c r="V92" s="42" t="s">
        <v>12</v>
      </c>
      <c r="W92" s="43" t="s">
        <v>12</v>
      </c>
      <c r="X92" s="43" t="s">
        <v>12</v>
      </c>
      <c r="Y92" s="43" t="s">
        <v>12</v>
      </c>
      <c r="Z92" s="43"/>
      <c r="AA92" s="43"/>
      <c r="AB92" s="43"/>
      <c r="AC92" s="42" t="s">
        <v>12</v>
      </c>
      <c r="AD92" s="43" t="s">
        <v>12</v>
      </c>
      <c r="AE92" s="43"/>
      <c r="AF92" s="43" t="s">
        <v>11</v>
      </c>
      <c r="AG92" s="43" t="s">
        <v>11</v>
      </c>
      <c r="AH92" s="43" t="s">
        <v>11</v>
      </c>
      <c r="AI92" s="43" t="s">
        <v>11</v>
      </c>
      <c r="AJ92" s="42" t="s">
        <v>11</v>
      </c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4">
        <f t="shared" si="53"/>
        <v>7</v>
      </c>
      <c r="AX92" s="44">
        <f t="shared" si="54"/>
        <v>6</v>
      </c>
      <c r="AY92" s="44">
        <f t="shared" si="55"/>
        <v>6</v>
      </c>
      <c r="AZ92" s="44">
        <f t="shared" si="56"/>
        <v>0</v>
      </c>
      <c r="BA92" s="44">
        <f t="shared" si="57"/>
        <v>0</v>
      </c>
      <c r="BB92" s="44">
        <f t="shared" si="58"/>
        <v>0</v>
      </c>
      <c r="BC92" s="44">
        <f t="shared" si="59"/>
        <v>0</v>
      </c>
      <c r="BD92" s="44">
        <f t="shared" si="60"/>
        <v>0</v>
      </c>
      <c r="BE92" s="44">
        <f t="shared" si="61"/>
        <v>0</v>
      </c>
      <c r="BF92" s="44">
        <f t="shared" si="62"/>
        <v>0</v>
      </c>
      <c r="BG92" s="44">
        <f t="shared" si="63"/>
        <v>0</v>
      </c>
      <c r="BH92" s="44">
        <f t="shared" si="64"/>
        <v>0</v>
      </c>
      <c r="BI92" s="44">
        <f t="shared" si="65"/>
        <v>0</v>
      </c>
      <c r="BJ92" s="44">
        <f t="shared" si="66"/>
        <v>0</v>
      </c>
      <c r="BK92" s="43"/>
      <c r="BL92" s="43"/>
      <c r="BM92" s="44">
        <f t="shared" si="72"/>
        <v>0</v>
      </c>
      <c r="BN92" s="44">
        <f t="shared" si="73"/>
        <v>0</v>
      </c>
      <c r="BO92" s="45">
        <f t="shared" si="74"/>
        <v>19</v>
      </c>
      <c r="BP92" s="118">
        <f t="shared" si="67"/>
        <v>19</v>
      </c>
      <c r="BQ92" s="47">
        <f t="shared" si="48"/>
        <v>0</v>
      </c>
      <c r="BR92" s="47">
        <f t="shared" si="68"/>
        <v>0</v>
      </c>
      <c r="BS92" s="48"/>
      <c r="BU92" s="49">
        <f t="shared" si="51"/>
        <v>0</v>
      </c>
      <c r="BV92" s="50">
        <f t="shared" si="51"/>
        <v>0</v>
      </c>
      <c r="BW92" s="50">
        <f t="shared" si="51"/>
        <v>0</v>
      </c>
      <c r="BX92" s="50">
        <f t="shared" si="51"/>
        <v>0</v>
      </c>
      <c r="BY92" s="50">
        <f t="shared" si="51"/>
        <v>0</v>
      </c>
      <c r="BZ92" s="50">
        <f t="shared" si="51"/>
        <v>0</v>
      </c>
      <c r="CA92" s="50">
        <f t="shared" si="51"/>
        <v>0</v>
      </c>
      <c r="CB92" s="50">
        <f t="shared" si="51"/>
        <v>0</v>
      </c>
      <c r="CC92" s="50">
        <f t="shared" si="51"/>
        <v>0</v>
      </c>
      <c r="CD92" s="50">
        <f t="shared" si="51"/>
        <v>0</v>
      </c>
      <c r="CE92" s="50">
        <f t="shared" si="51"/>
        <v>0</v>
      </c>
      <c r="CF92" s="50">
        <f t="shared" si="51"/>
        <v>0</v>
      </c>
      <c r="CG92" s="50">
        <f t="shared" si="51"/>
        <v>0</v>
      </c>
      <c r="CH92" s="50">
        <f t="shared" si="51"/>
        <v>0</v>
      </c>
      <c r="CI92" s="50">
        <f t="shared" si="51"/>
        <v>0</v>
      </c>
      <c r="CJ92" s="50">
        <f t="shared" si="51"/>
        <v>0</v>
      </c>
      <c r="CK92" s="50">
        <f t="shared" si="75"/>
        <v>0</v>
      </c>
      <c r="CL92" s="50">
        <f t="shared" si="75"/>
        <v>0</v>
      </c>
      <c r="CM92" s="50">
        <f t="shared" si="75"/>
        <v>0</v>
      </c>
      <c r="CN92" s="50">
        <f t="shared" si="75"/>
        <v>0</v>
      </c>
      <c r="CO92" s="50">
        <f t="shared" si="75"/>
        <v>0</v>
      </c>
      <c r="CP92" s="50">
        <f t="shared" si="75"/>
        <v>0</v>
      </c>
      <c r="CQ92" s="50">
        <f t="shared" si="75"/>
        <v>0</v>
      </c>
      <c r="CR92" s="50">
        <f t="shared" si="75"/>
        <v>0</v>
      </c>
      <c r="CS92" s="50">
        <f t="shared" si="75"/>
        <v>0</v>
      </c>
      <c r="CT92" s="50">
        <f t="shared" si="75"/>
        <v>0</v>
      </c>
      <c r="CU92" s="50">
        <f t="shared" si="75"/>
        <v>0</v>
      </c>
      <c r="CV92" s="50">
        <f t="shared" si="75"/>
        <v>0</v>
      </c>
      <c r="CW92" s="50">
        <f t="shared" si="75"/>
        <v>0</v>
      </c>
      <c r="CX92" s="50">
        <f t="shared" si="75"/>
        <v>0</v>
      </c>
      <c r="CY92" s="50">
        <f t="shared" si="75"/>
        <v>0</v>
      </c>
      <c r="CZ92" s="50">
        <f t="shared" si="75"/>
        <v>0</v>
      </c>
      <c r="DA92" s="50">
        <f t="shared" si="77"/>
        <v>0</v>
      </c>
      <c r="DB92" s="50">
        <f t="shared" si="77"/>
        <v>0</v>
      </c>
      <c r="DC92" s="50">
        <f t="shared" si="77"/>
        <v>0</v>
      </c>
      <c r="DD92" s="50">
        <f t="shared" si="77"/>
        <v>0</v>
      </c>
      <c r="DE92" s="50">
        <f t="shared" si="77"/>
        <v>0</v>
      </c>
      <c r="DF92" s="50">
        <f t="shared" si="77"/>
        <v>0</v>
      </c>
      <c r="DG92" s="50">
        <f t="shared" si="77"/>
        <v>0</v>
      </c>
      <c r="DH92" s="50">
        <f t="shared" si="77"/>
        <v>0</v>
      </c>
      <c r="DI92" s="51">
        <f t="shared" si="77"/>
        <v>0</v>
      </c>
      <c r="DK92" s="49">
        <f t="shared" si="52"/>
        <v>0</v>
      </c>
      <c r="DL92" s="50">
        <f t="shared" si="52"/>
        <v>0</v>
      </c>
      <c r="DM92" s="50">
        <f t="shared" si="52"/>
        <v>0</v>
      </c>
      <c r="DN92" s="50">
        <f t="shared" si="52"/>
        <v>0</v>
      </c>
      <c r="DO92" s="50">
        <f t="shared" si="52"/>
        <v>0</v>
      </c>
      <c r="DP92" s="50">
        <f t="shared" si="52"/>
        <v>0</v>
      </c>
      <c r="DQ92" s="50">
        <f t="shared" si="52"/>
        <v>0</v>
      </c>
      <c r="DR92" s="50">
        <f t="shared" si="52"/>
        <v>0</v>
      </c>
      <c r="DS92" s="50">
        <f t="shared" si="52"/>
        <v>0</v>
      </c>
      <c r="DT92" s="50">
        <f t="shared" si="52"/>
        <v>0</v>
      </c>
      <c r="DU92" s="50">
        <f t="shared" si="52"/>
        <v>0</v>
      </c>
      <c r="DV92" s="50">
        <f t="shared" si="52"/>
        <v>0</v>
      </c>
      <c r="DW92" s="50">
        <f t="shared" si="52"/>
        <v>0</v>
      </c>
      <c r="DX92" s="50">
        <f t="shared" si="52"/>
        <v>0</v>
      </c>
      <c r="DY92" s="50">
        <f t="shared" si="52"/>
        <v>0</v>
      </c>
      <c r="DZ92" s="50">
        <f t="shared" si="52"/>
        <v>0</v>
      </c>
      <c r="EA92" s="50">
        <f t="shared" si="76"/>
        <v>0</v>
      </c>
      <c r="EB92" s="50">
        <f t="shared" si="76"/>
        <v>0</v>
      </c>
      <c r="EC92" s="50">
        <f t="shared" si="76"/>
        <v>0</v>
      </c>
      <c r="ED92" s="50">
        <f t="shared" si="76"/>
        <v>0</v>
      </c>
      <c r="EE92" s="50">
        <f t="shared" si="76"/>
        <v>0</v>
      </c>
      <c r="EF92" s="50">
        <f t="shared" si="76"/>
        <v>0</v>
      </c>
      <c r="EG92" s="50">
        <f t="shared" si="76"/>
        <v>0</v>
      </c>
      <c r="EH92" s="50">
        <f t="shared" si="76"/>
        <v>0</v>
      </c>
      <c r="EI92" s="50">
        <f t="shared" si="76"/>
        <v>0</v>
      </c>
      <c r="EJ92" s="50">
        <f t="shared" si="76"/>
        <v>0</v>
      </c>
      <c r="EK92" s="50">
        <f t="shared" si="76"/>
        <v>0</v>
      </c>
      <c r="EL92" s="50">
        <f t="shared" si="76"/>
        <v>0</v>
      </c>
      <c r="EM92" s="50">
        <f t="shared" si="76"/>
        <v>0</v>
      </c>
      <c r="EN92" s="50">
        <f t="shared" si="76"/>
        <v>0</v>
      </c>
      <c r="EO92" s="50">
        <f t="shared" si="76"/>
        <v>0</v>
      </c>
      <c r="EP92" s="50">
        <f t="shared" si="76"/>
        <v>0</v>
      </c>
      <c r="EQ92" s="50">
        <f t="shared" si="78"/>
        <v>0</v>
      </c>
      <c r="ER92" s="50">
        <f t="shared" si="78"/>
        <v>0</v>
      </c>
      <c r="ES92" s="50">
        <f t="shared" si="78"/>
        <v>0</v>
      </c>
      <c r="ET92" s="50">
        <f t="shared" si="78"/>
        <v>0</v>
      </c>
      <c r="EU92" s="50">
        <f t="shared" si="78"/>
        <v>0</v>
      </c>
      <c r="EV92" s="50">
        <f t="shared" si="78"/>
        <v>0</v>
      </c>
      <c r="EW92" s="50">
        <f t="shared" si="78"/>
        <v>0</v>
      </c>
      <c r="EX92" s="50">
        <f t="shared" si="78"/>
        <v>0</v>
      </c>
      <c r="EY92" s="51">
        <f t="shared" si="78"/>
        <v>0</v>
      </c>
      <c r="FA92" s="52" t="str">
        <f t="shared" si="69"/>
        <v>Compliance</v>
      </c>
      <c r="FB92" s="52" t="str">
        <f t="shared" si="70"/>
        <v>Compliance</v>
      </c>
      <c r="FC92" s="52" t="str">
        <f t="shared" si="71"/>
        <v>Compliance</v>
      </c>
    </row>
    <row r="93" spans="2:159" ht="20.100000000000001" customHeight="1" thickBot="1" x14ac:dyDescent="0.3">
      <c r="B93" s="53">
        <v>80</v>
      </c>
      <c r="C93" s="127">
        <v>6380</v>
      </c>
      <c r="D93" s="109" t="s">
        <v>116</v>
      </c>
      <c r="E93" s="114" t="s">
        <v>135</v>
      </c>
      <c r="F93" s="41" t="str">
        <f>IFERROR(VLOOKUP(E93,'[1]Designation with Pershift Cost'!$B$3:$C$25,2,0),"")</f>
        <v/>
      </c>
      <c r="G93" s="42"/>
      <c r="H93" s="42" t="s">
        <v>10</v>
      </c>
      <c r="I93" s="42"/>
      <c r="J93" s="42" t="s">
        <v>10</v>
      </c>
      <c r="K93" s="42" t="s">
        <v>10</v>
      </c>
      <c r="L93" s="42" t="s">
        <v>10</v>
      </c>
      <c r="M93" s="42"/>
      <c r="N93" s="42" t="s">
        <v>10</v>
      </c>
      <c r="O93" s="42" t="s">
        <v>10</v>
      </c>
      <c r="P93" s="42"/>
      <c r="Q93" s="43" t="s">
        <v>10</v>
      </c>
      <c r="R93" s="43" t="s">
        <v>10</v>
      </c>
      <c r="S93" s="43" t="s">
        <v>10</v>
      </c>
      <c r="T93" s="43"/>
      <c r="U93" s="43" t="s">
        <v>10</v>
      </c>
      <c r="V93" s="42" t="s">
        <v>10</v>
      </c>
      <c r="W93" s="43"/>
      <c r="X93" s="43"/>
      <c r="Y93" s="43"/>
      <c r="Z93" s="43"/>
      <c r="AA93" s="43"/>
      <c r="AB93" s="43"/>
      <c r="AC93" s="43"/>
      <c r="AD93" s="43"/>
      <c r="AE93" s="43" t="s">
        <v>10</v>
      </c>
      <c r="AF93" s="43" t="s">
        <v>12</v>
      </c>
      <c r="AG93" s="43"/>
      <c r="AH93" s="43"/>
      <c r="AI93" s="43"/>
      <c r="AJ93" s="43" t="s">
        <v>12</v>
      </c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4">
        <f t="shared" si="53"/>
        <v>12</v>
      </c>
      <c r="AX93" s="44">
        <f t="shared" si="54"/>
        <v>0</v>
      </c>
      <c r="AY93" s="44">
        <f t="shared" si="55"/>
        <v>2</v>
      </c>
      <c r="AZ93" s="44">
        <f t="shared" si="56"/>
        <v>0</v>
      </c>
      <c r="BA93" s="44">
        <f t="shared" si="57"/>
        <v>0</v>
      </c>
      <c r="BB93" s="44">
        <f t="shared" si="58"/>
        <v>0</v>
      </c>
      <c r="BC93" s="44">
        <f t="shared" si="59"/>
        <v>0</v>
      </c>
      <c r="BD93" s="44">
        <f t="shared" si="60"/>
        <v>0</v>
      </c>
      <c r="BE93" s="44">
        <f t="shared" si="61"/>
        <v>0</v>
      </c>
      <c r="BF93" s="44">
        <f t="shared" si="62"/>
        <v>0</v>
      </c>
      <c r="BG93" s="44">
        <f t="shared" si="63"/>
        <v>0</v>
      </c>
      <c r="BH93" s="44">
        <f t="shared" si="64"/>
        <v>0</v>
      </c>
      <c r="BI93" s="44">
        <f t="shared" si="65"/>
        <v>0</v>
      </c>
      <c r="BJ93" s="44">
        <f t="shared" si="66"/>
        <v>0</v>
      </c>
      <c r="BK93" s="43"/>
      <c r="BL93" s="43"/>
      <c r="BM93" s="44">
        <f t="shared" si="72"/>
        <v>0</v>
      </c>
      <c r="BN93" s="44">
        <f t="shared" si="73"/>
        <v>0</v>
      </c>
      <c r="BO93" s="45">
        <f t="shared" si="74"/>
        <v>14</v>
      </c>
      <c r="BP93" s="118">
        <f t="shared" si="67"/>
        <v>14</v>
      </c>
      <c r="BQ93" s="47">
        <f t="shared" si="48"/>
        <v>0</v>
      </c>
      <c r="BR93" s="47">
        <f t="shared" si="68"/>
        <v>0</v>
      </c>
      <c r="BS93" s="48"/>
      <c r="BU93" s="49">
        <f t="shared" ref="BU93:CJ108" si="79">IF(OR(COUNTIFS(G93:M93,"W/O")&gt;0,COUNTIFS(G93:M93,"")&gt;0),0,1)</f>
        <v>0</v>
      </c>
      <c r="BV93" s="50">
        <f t="shared" si="79"/>
        <v>0</v>
      </c>
      <c r="BW93" s="50">
        <f t="shared" si="79"/>
        <v>0</v>
      </c>
      <c r="BX93" s="50">
        <f t="shared" si="79"/>
        <v>0</v>
      </c>
      <c r="BY93" s="50">
        <f t="shared" si="79"/>
        <v>0</v>
      </c>
      <c r="BZ93" s="50">
        <f t="shared" si="79"/>
        <v>0</v>
      </c>
      <c r="CA93" s="50">
        <f t="shared" si="79"/>
        <v>0</v>
      </c>
      <c r="CB93" s="50">
        <f t="shared" si="79"/>
        <v>0</v>
      </c>
      <c r="CC93" s="50">
        <f t="shared" si="79"/>
        <v>0</v>
      </c>
      <c r="CD93" s="50">
        <f t="shared" si="79"/>
        <v>0</v>
      </c>
      <c r="CE93" s="50">
        <f t="shared" si="79"/>
        <v>0</v>
      </c>
      <c r="CF93" s="50">
        <f t="shared" si="79"/>
        <v>0</v>
      </c>
      <c r="CG93" s="50">
        <f t="shared" si="79"/>
        <v>0</v>
      </c>
      <c r="CH93" s="50">
        <f t="shared" si="79"/>
        <v>0</v>
      </c>
      <c r="CI93" s="50">
        <f t="shared" si="79"/>
        <v>0</v>
      </c>
      <c r="CJ93" s="50">
        <f t="shared" si="79"/>
        <v>0</v>
      </c>
      <c r="CK93" s="50">
        <f t="shared" si="75"/>
        <v>0</v>
      </c>
      <c r="CL93" s="50">
        <f t="shared" si="75"/>
        <v>0</v>
      </c>
      <c r="CM93" s="50">
        <f t="shared" si="75"/>
        <v>0</v>
      </c>
      <c r="CN93" s="50">
        <f t="shared" si="75"/>
        <v>0</v>
      </c>
      <c r="CO93" s="50">
        <f t="shared" si="75"/>
        <v>0</v>
      </c>
      <c r="CP93" s="50">
        <f t="shared" si="75"/>
        <v>0</v>
      </c>
      <c r="CQ93" s="50">
        <f t="shared" si="75"/>
        <v>0</v>
      </c>
      <c r="CR93" s="50">
        <f t="shared" si="75"/>
        <v>0</v>
      </c>
      <c r="CS93" s="50">
        <f t="shared" si="75"/>
        <v>0</v>
      </c>
      <c r="CT93" s="50">
        <f t="shared" si="75"/>
        <v>0</v>
      </c>
      <c r="CU93" s="50">
        <f t="shared" si="75"/>
        <v>0</v>
      </c>
      <c r="CV93" s="50">
        <f t="shared" si="75"/>
        <v>0</v>
      </c>
      <c r="CW93" s="50">
        <f t="shared" si="75"/>
        <v>0</v>
      </c>
      <c r="CX93" s="50">
        <f t="shared" si="75"/>
        <v>0</v>
      </c>
      <c r="CY93" s="50">
        <f t="shared" si="75"/>
        <v>0</v>
      </c>
      <c r="CZ93" s="50">
        <f t="shared" si="75"/>
        <v>0</v>
      </c>
      <c r="DA93" s="50">
        <f t="shared" si="77"/>
        <v>0</v>
      </c>
      <c r="DB93" s="50">
        <f t="shared" si="77"/>
        <v>0</v>
      </c>
      <c r="DC93" s="50">
        <f t="shared" si="77"/>
        <v>0</v>
      </c>
      <c r="DD93" s="50">
        <f t="shared" si="77"/>
        <v>0</v>
      </c>
      <c r="DE93" s="50">
        <f t="shared" si="77"/>
        <v>0</v>
      </c>
      <c r="DF93" s="50">
        <f t="shared" si="77"/>
        <v>0</v>
      </c>
      <c r="DG93" s="50">
        <f t="shared" si="77"/>
        <v>0</v>
      </c>
      <c r="DH93" s="50">
        <f t="shared" si="77"/>
        <v>0</v>
      </c>
      <c r="DI93" s="51">
        <f t="shared" si="77"/>
        <v>0</v>
      </c>
      <c r="DK93" s="49">
        <f t="shared" ref="DK93:DZ108" si="80">IF(OR(COUNTIFS(G93:P93,"W/O")&gt;0,COUNTIFS(G93:P93,"A")&gt;0,COUNTIFS(G93:P93,"")&gt;0,COUNTIF(G93:P93,"N/O")),0,1)</f>
        <v>0</v>
      </c>
      <c r="DL93" s="50">
        <f t="shared" si="80"/>
        <v>0</v>
      </c>
      <c r="DM93" s="50">
        <f t="shared" si="80"/>
        <v>0</v>
      </c>
      <c r="DN93" s="50">
        <f t="shared" si="80"/>
        <v>0</v>
      </c>
      <c r="DO93" s="50">
        <f t="shared" si="80"/>
        <v>0</v>
      </c>
      <c r="DP93" s="50">
        <f t="shared" si="80"/>
        <v>0</v>
      </c>
      <c r="DQ93" s="50">
        <f t="shared" si="80"/>
        <v>0</v>
      </c>
      <c r="DR93" s="50">
        <f t="shared" si="80"/>
        <v>0</v>
      </c>
      <c r="DS93" s="50">
        <f t="shared" si="80"/>
        <v>0</v>
      </c>
      <c r="DT93" s="50">
        <f t="shared" si="80"/>
        <v>0</v>
      </c>
      <c r="DU93" s="50">
        <f t="shared" si="80"/>
        <v>0</v>
      </c>
      <c r="DV93" s="50">
        <f t="shared" si="80"/>
        <v>0</v>
      </c>
      <c r="DW93" s="50">
        <f t="shared" si="80"/>
        <v>0</v>
      </c>
      <c r="DX93" s="50">
        <f t="shared" si="80"/>
        <v>0</v>
      </c>
      <c r="DY93" s="50">
        <f t="shared" si="80"/>
        <v>0</v>
      </c>
      <c r="DZ93" s="50">
        <f t="shared" si="80"/>
        <v>0</v>
      </c>
      <c r="EA93" s="50">
        <f t="shared" si="76"/>
        <v>0</v>
      </c>
      <c r="EB93" s="50">
        <f t="shared" si="76"/>
        <v>0</v>
      </c>
      <c r="EC93" s="50">
        <f t="shared" si="76"/>
        <v>0</v>
      </c>
      <c r="ED93" s="50">
        <f t="shared" si="76"/>
        <v>0</v>
      </c>
      <c r="EE93" s="50">
        <f t="shared" si="76"/>
        <v>0</v>
      </c>
      <c r="EF93" s="50">
        <f t="shared" si="76"/>
        <v>0</v>
      </c>
      <c r="EG93" s="50">
        <f t="shared" si="76"/>
        <v>0</v>
      </c>
      <c r="EH93" s="50">
        <f t="shared" si="76"/>
        <v>0</v>
      </c>
      <c r="EI93" s="50">
        <f t="shared" si="76"/>
        <v>0</v>
      </c>
      <c r="EJ93" s="50">
        <f t="shared" si="76"/>
        <v>0</v>
      </c>
      <c r="EK93" s="50">
        <f t="shared" si="76"/>
        <v>0</v>
      </c>
      <c r="EL93" s="50">
        <f t="shared" si="76"/>
        <v>0</v>
      </c>
      <c r="EM93" s="50">
        <f t="shared" si="76"/>
        <v>0</v>
      </c>
      <c r="EN93" s="50">
        <f t="shared" si="76"/>
        <v>0</v>
      </c>
      <c r="EO93" s="50">
        <f t="shared" si="76"/>
        <v>0</v>
      </c>
      <c r="EP93" s="50">
        <f t="shared" si="76"/>
        <v>0</v>
      </c>
      <c r="EQ93" s="50">
        <f t="shared" si="78"/>
        <v>0</v>
      </c>
      <c r="ER93" s="50">
        <f t="shared" si="78"/>
        <v>0</v>
      </c>
      <c r="ES93" s="50">
        <f t="shared" si="78"/>
        <v>0</v>
      </c>
      <c r="ET93" s="50">
        <f t="shared" si="78"/>
        <v>0</v>
      </c>
      <c r="EU93" s="50">
        <f t="shared" si="78"/>
        <v>0</v>
      </c>
      <c r="EV93" s="50">
        <f t="shared" si="78"/>
        <v>0</v>
      </c>
      <c r="EW93" s="50">
        <f t="shared" si="78"/>
        <v>0</v>
      </c>
      <c r="EX93" s="50">
        <f t="shared" si="78"/>
        <v>0</v>
      </c>
      <c r="EY93" s="51">
        <f t="shared" si="78"/>
        <v>0</v>
      </c>
      <c r="FA93" s="52" t="str">
        <f t="shared" si="69"/>
        <v>Compliance</v>
      </c>
      <c r="FB93" s="52" t="str">
        <f t="shared" si="70"/>
        <v>Compliance</v>
      </c>
      <c r="FC93" s="52" t="str">
        <f t="shared" si="71"/>
        <v>Compliance</v>
      </c>
    </row>
    <row r="94" spans="2:159" ht="20.100000000000001" customHeight="1" thickBot="1" x14ac:dyDescent="0.3">
      <c r="B94" s="53">
        <v>81</v>
      </c>
      <c r="C94" s="127">
        <v>6400</v>
      </c>
      <c r="D94" s="109" t="s">
        <v>117</v>
      </c>
      <c r="E94" s="114" t="s">
        <v>135</v>
      </c>
      <c r="F94" s="41" t="str">
        <f>IFERROR(VLOOKUP(E94,'[1]Designation with Pershift Cost'!$B$3:$C$25,2,0),"")</f>
        <v/>
      </c>
      <c r="G94" s="42" t="s">
        <v>12</v>
      </c>
      <c r="H94" s="42" t="s">
        <v>12</v>
      </c>
      <c r="I94" s="42" t="s">
        <v>12</v>
      </c>
      <c r="J94" s="42"/>
      <c r="K94" s="42" t="s">
        <v>12</v>
      </c>
      <c r="L94" s="42" t="s">
        <v>11</v>
      </c>
      <c r="M94" s="42" t="s">
        <v>10</v>
      </c>
      <c r="N94" s="42"/>
      <c r="O94" s="42" t="s">
        <v>11</v>
      </c>
      <c r="P94" s="42" t="s">
        <v>11</v>
      </c>
      <c r="Q94" s="43"/>
      <c r="R94" s="43" t="s">
        <v>11</v>
      </c>
      <c r="S94" s="43" t="s">
        <v>11</v>
      </c>
      <c r="T94" s="43" t="s">
        <v>11</v>
      </c>
      <c r="U94" s="43" t="s">
        <v>11</v>
      </c>
      <c r="V94" s="42"/>
      <c r="W94" s="43" t="s">
        <v>11</v>
      </c>
      <c r="X94" s="43" t="s">
        <v>11</v>
      </c>
      <c r="Y94" s="43" t="s">
        <v>11</v>
      </c>
      <c r="Z94" s="43"/>
      <c r="AA94" s="43" t="s">
        <v>11</v>
      </c>
      <c r="AB94" s="43" t="s">
        <v>11</v>
      </c>
      <c r="AC94" s="43" t="s">
        <v>11</v>
      </c>
      <c r="AD94" s="43" t="s">
        <v>11</v>
      </c>
      <c r="AE94" s="43" t="s">
        <v>11</v>
      </c>
      <c r="AF94" s="43" t="s">
        <v>11</v>
      </c>
      <c r="AG94" s="43" t="s">
        <v>11</v>
      </c>
      <c r="AH94" s="43"/>
      <c r="AI94" s="43" t="s">
        <v>11</v>
      </c>
      <c r="AJ94" s="43" t="s">
        <v>11</v>
      </c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4">
        <f t="shared" si="53"/>
        <v>1</v>
      </c>
      <c r="AX94" s="44">
        <f t="shared" si="54"/>
        <v>19</v>
      </c>
      <c r="AY94" s="44">
        <f t="shared" si="55"/>
        <v>4</v>
      </c>
      <c r="AZ94" s="44">
        <f t="shared" si="56"/>
        <v>0</v>
      </c>
      <c r="BA94" s="44">
        <f t="shared" si="57"/>
        <v>0</v>
      </c>
      <c r="BB94" s="44">
        <f t="shared" si="58"/>
        <v>0</v>
      </c>
      <c r="BC94" s="44">
        <f t="shared" si="59"/>
        <v>0</v>
      </c>
      <c r="BD94" s="44">
        <f t="shared" si="60"/>
        <v>0</v>
      </c>
      <c r="BE94" s="44">
        <f t="shared" si="61"/>
        <v>0</v>
      </c>
      <c r="BF94" s="44">
        <f t="shared" si="62"/>
        <v>0</v>
      </c>
      <c r="BG94" s="44">
        <f t="shared" si="63"/>
        <v>0</v>
      </c>
      <c r="BH94" s="44">
        <f t="shared" si="64"/>
        <v>0</v>
      </c>
      <c r="BI94" s="44">
        <f t="shared" si="65"/>
        <v>0</v>
      </c>
      <c r="BJ94" s="44">
        <f t="shared" si="66"/>
        <v>0</v>
      </c>
      <c r="BK94" s="43"/>
      <c r="BL94" s="43"/>
      <c r="BM94" s="44">
        <f t="shared" si="72"/>
        <v>0</v>
      </c>
      <c r="BN94" s="44">
        <f t="shared" si="73"/>
        <v>0</v>
      </c>
      <c r="BO94" s="45">
        <f t="shared" si="74"/>
        <v>24</v>
      </c>
      <c r="BP94" s="118">
        <f t="shared" si="67"/>
        <v>24</v>
      </c>
      <c r="BQ94" s="47">
        <f t="shared" si="48"/>
        <v>0</v>
      </c>
      <c r="BR94" s="47">
        <f t="shared" si="68"/>
        <v>0</v>
      </c>
      <c r="BS94" s="48"/>
      <c r="BU94" s="49">
        <f t="shared" si="79"/>
        <v>0</v>
      </c>
      <c r="BV94" s="50">
        <f t="shared" si="79"/>
        <v>0</v>
      </c>
      <c r="BW94" s="50">
        <f t="shared" si="79"/>
        <v>0</v>
      </c>
      <c r="BX94" s="50">
        <f t="shared" si="79"/>
        <v>0</v>
      </c>
      <c r="BY94" s="50">
        <f t="shared" si="79"/>
        <v>0</v>
      </c>
      <c r="BZ94" s="50">
        <f t="shared" si="79"/>
        <v>0</v>
      </c>
      <c r="CA94" s="50">
        <f t="shared" si="79"/>
        <v>0</v>
      </c>
      <c r="CB94" s="50">
        <f t="shared" si="79"/>
        <v>0</v>
      </c>
      <c r="CC94" s="50">
        <f t="shared" si="79"/>
        <v>0</v>
      </c>
      <c r="CD94" s="50">
        <f t="shared" si="79"/>
        <v>0</v>
      </c>
      <c r="CE94" s="50">
        <f t="shared" si="79"/>
        <v>0</v>
      </c>
      <c r="CF94" s="50">
        <f t="shared" si="79"/>
        <v>0</v>
      </c>
      <c r="CG94" s="50">
        <f t="shared" si="79"/>
        <v>0</v>
      </c>
      <c r="CH94" s="50">
        <f t="shared" si="79"/>
        <v>0</v>
      </c>
      <c r="CI94" s="50">
        <f t="shared" si="79"/>
        <v>0</v>
      </c>
      <c r="CJ94" s="50">
        <f t="shared" si="79"/>
        <v>0</v>
      </c>
      <c r="CK94" s="50">
        <f t="shared" si="75"/>
        <v>0</v>
      </c>
      <c r="CL94" s="50">
        <f t="shared" si="75"/>
        <v>0</v>
      </c>
      <c r="CM94" s="50">
        <f t="shared" si="75"/>
        <v>0</v>
      </c>
      <c r="CN94" s="50">
        <f t="shared" si="75"/>
        <v>0</v>
      </c>
      <c r="CO94" s="50">
        <f t="shared" si="75"/>
        <v>1</v>
      </c>
      <c r="CP94" s="50">
        <f t="shared" si="75"/>
        <v>0</v>
      </c>
      <c r="CQ94" s="50">
        <f t="shared" si="75"/>
        <v>0</v>
      </c>
      <c r="CR94" s="50">
        <f t="shared" si="75"/>
        <v>0</v>
      </c>
      <c r="CS94" s="50">
        <f t="shared" si="75"/>
        <v>0</v>
      </c>
      <c r="CT94" s="50">
        <f t="shared" si="75"/>
        <v>0</v>
      </c>
      <c r="CU94" s="50">
        <f t="shared" si="75"/>
        <v>0</v>
      </c>
      <c r="CV94" s="50">
        <f t="shared" si="75"/>
        <v>0</v>
      </c>
      <c r="CW94" s="50">
        <f t="shared" si="75"/>
        <v>0</v>
      </c>
      <c r="CX94" s="50">
        <f t="shared" si="75"/>
        <v>0</v>
      </c>
      <c r="CY94" s="50">
        <f t="shared" si="75"/>
        <v>0</v>
      </c>
      <c r="CZ94" s="50">
        <f t="shared" si="75"/>
        <v>0</v>
      </c>
      <c r="DA94" s="50">
        <f t="shared" si="77"/>
        <v>0</v>
      </c>
      <c r="DB94" s="50">
        <f t="shared" si="77"/>
        <v>0</v>
      </c>
      <c r="DC94" s="50">
        <f t="shared" si="77"/>
        <v>0</v>
      </c>
      <c r="DD94" s="50">
        <f t="shared" si="77"/>
        <v>0</v>
      </c>
      <c r="DE94" s="50">
        <f t="shared" si="77"/>
        <v>0</v>
      </c>
      <c r="DF94" s="50">
        <f t="shared" si="77"/>
        <v>0</v>
      </c>
      <c r="DG94" s="50">
        <f t="shared" si="77"/>
        <v>0</v>
      </c>
      <c r="DH94" s="50">
        <f t="shared" si="77"/>
        <v>0</v>
      </c>
      <c r="DI94" s="51">
        <f t="shared" si="77"/>
        <v>0</v>
      </c>
      <c r="DK94" s="49">
        <f t="shared" si="80"/>
        <v>0</v>
      </c>
      <c r="DL94" s="50">
        <f t="shared" si="80"/>
        <v>0</v>
      </c>
      <c r="DM94" s="50">
        <f t="shared" si="80"/>
        <v>0</v>
      </c>
      <c r="DN94" s="50">
        <f t="shared" si="80"/>
        <v>0</v>
      </c>
      <c r="DO94" s="50">
        <f t="shared" si="80"/>
        <v>0</v>
      </c>
      <c r="DP94" s="50">
        <f t="shared" si="80"/>
        <v>0</v>
      </c>
      <c r="DQ94" s="50">
        <f t="shared" si="80"/>
        <v>0</v>
      </c>
      <c r="DR94" s="50">
        <f t="shared" si="80"/>
        <v>0</v>
      </c>
      <c r="DS94" s="50">
        <f t="shared" si="80"/>
        <v>0</v>
      </c>
      <c r="DT94" s="50">
        <f t="shared" si="80"/>
        <v>0</v>
      </c>
      <c r="DU94" s="50">
        <f t="shared" si="80"/>
        <v>0</v>
      </c>
      <c r="DV94" s="50">
        <f t="shared" si="80"/>
        <v>0</v>
      </c>
      <c r="DW94" s="50">
        <f t="shared" si="80"/>
        <v>0</v>
      </c>
      <c r="DX94" s="50">
        <f t="shared" si="80"/>
        <v>0</v>
      </c>
      <c r="DY94" s="50">
        <f t="shared" si="80"/>
        <v>0</v>
      </c>
      <c r="DZ94" s="50">
        <f t="shared" si="80"/>
        <v>0</v>
      </c>
      <c r="EA94" s="50">
        <f t="shared" si="76"/>
        <v>0</v>
      </c>
      <c r="EB94" s="50">
        <f t="shared" si="76"/>
        <v>0</v>
      </c>
      <c r="EC94" s="50">
        <f t="shared" si="76"/>
        <v>0</v>
      </c>
      <c r="ED94" s="50">
        <f t="shared" si="76"/>
        <v>0</v>
      </c>
      <c r="EE94" s="50">
        <f t="shared" si="76"/>
        <v>0</v>
      </c>
      <c r="EF94" s="50">
        <f t="shared" si="76"/>
        <v>0</v>
      </c>
      <c r="EG94" s="50">
        <f t="shared" si="76"/>
        <v>0</v>
      </c>
      <c r="EH94" s="50">
        <f t="shared" si="76"/>
        <v>0</v>
      </c>
      <c r="EI94" s="50">
        <f t="shared" si="76"/>
        <v>0</v>
      </c>
      <c r="EJ94" s="50">
        <f t="shared" si="76"/>
        <v>0</v>
      </c>
      <c r="EK94" s="50">
        <f t="shared" si="76"/>
        <v>0</v>
      </c>
      <c r="EL94" s="50">
        <f t="shared" si="76"/>
        <v>0</v>
      </c>
      <c r="EM94" s="50">
        <f t="shared" si="76"/>
        <v>0</v>
      </c>
      <c r="EN94" s="50">
        <f t="shared" si="76"/>
        <v>0</v>
      </c>
      <c r="EO94" s="50">
        <f t="shared" si="76"/>
        <v>0</v>
      </c>
      <c r="EP94" s="50">
        <f t="shared" si="76"/>
        <v>0</v>
      </c>
      <c r="EQ94" s="50">
        <f t="shared" si="78"/>
        <v>0</v>
      </c>
      <c r="ER94" s="50">
        <f t="shared" si="78"/>
        <v>0</v>
      </c>
      <c r="ES94" s="50">
        <f t="shared" si="78"/>
        <v>0</v>
      </c>
      <c r="ET94" s="50">
        <f t="shared" si="78"/>
        <v>0</v>
      </c>
      <c r="EU94" s="50">
        <f t="shared" si="78"/>
        <v>0</v>
      </c>
      <c r="EV94" s="50">
        <f t="shared" si="78"/>
        <v>0</v>
      </c>
      <c r="EW94" s="50">
        <f t="shared" si="78"/>
        <v>0</v>
      </c>
      <c r="EX94" s="50">
        <f t="shared" si="78"/>
        <v>0</v>
      </c>
      <c r="EY94" s="51">
        <f t="shared" si="78"/>
        <v>0</v>
      </c>
      <c r="FA94" s="52" t="str">
        <f t="shared" si="69"/>
        <v>Non Compliance</v>
      </c>
      <c r="FB94" s="52" t="str">
        <f t="shared" si="70"/>
        <v>Compliance</v>
      </c>
      <c r="FC94" s="52" t="str">
        <f t="shared" si="71"/>
        <v>Compliance</v>
      </c>
    </row>
    <row r="95" spans="2:159" ht="20.100000000000001" customHeight="1" thickBot="1" x14ac:dyDescent="0.3">
      <c r="B95" s="53">
        <v>82</v>
      </c>
      <c r="C95" s="127">
        <v>6381</v>
      </c>
      <c r="D95" s="109" t="s">
        <v>118</v>
      </c>
      <c r="E95" s="114" t="s">
        <v>135</v>
      </c>
      <c r="F95" s="41" t="str">
        <f>IFERROR(VLOOKUP(E95,'[1]Designation with Pershift Cost'!$B$3:$C$25,2,0),"")</f>
        <v/>
      </c>
      <c r="G95" s="42"/>
      <c r="H95" s="42" t="s">
        <v>11</v>
      </c>
      <c r="I95" s="42" t="s">
        <v>11</v>
      </c>
      <c r="J95" s="42" t="s">
        <v>11</v>
      </c>
      <c r="K95" s="42" t="s">
        <v>11</v>
      </c>
      <c r="L95" s="42"/>
      <c r="M95" s="42" t="s">
        <v>11</v>
      </c>
      <c r="N95" s="42" t="s">
        <v>11</v>
      </c>
      <c r="O95" s="42" t="s">
        <v>11</v>
      </c>
      <c r="P95" s="42" t="s">
        <v>11</v>
      </c>
      <c r="Q95" s="43" t="s">
        <v>11</v>
      </c>
      <c r="R95" s="43" t="s">
        <v>11</v>
      </c>
      <c r="S95" s="43"/>
      <c r="T95" s="43"/>
      <c r="U95" s="43"/>
      <c r="V95" s="43" t="s">
        <v>12</v>
      </c>
      <c r="W95" s="43" t="s">
        <v>12</v>
      </c>
      <c r="X95" s="43" t="s">
        <v>12</v>
      </c>
      <c r="Y95" s="43" t="s">
        <v>12</v>
      </c>
      <c r="Z95" s="90" t="s">
        <v>12</v>
      </c>
      <c r="AA95" s="43" t="s">
        <v>12</v>
      </c>
      <c r="AB95" s="43"/>
      <c r="AC95" s="43" t="s">
        <v>12</v>
      </c>
      <c r="AD95" s="43" t="s">
        <v>12</v>
      </c>
      <c r="AE95" s="43" t="s">
        <v>12</v>
      </c>
      <c r="AF95" s="43" t="s">
        <v>12</v>
      </c>
      <c r="AG95" s="43"/>
      <c r="AH95" s="43" t="s">
        <v>12</v>
      </c>
      <c r="AI95" s="43"/>
      <c r="AJ95" s="43" t="s">
        <v>12</v>
      </c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4">
        <f t="shared" si="53"/>
        <v>0</v>
      </c>
      <c r="AX95" s="44">
        <f t="shared" si="54"/>
        <v>10</v>
      </c>
      <c r="AY95" s="44">
        <f t="shared" si="55"/>
        <v>12</v>
      </c>
      <c r="AZ95" s="44">
        <f t="shared" si="56"/>
        <v>0</v>
      </c>
      <c r="BA95" s="44">
        <f t="shared" si="57"/>
        <v>0</v>
      </c>
      <c r="BB95" s="44">
        <f t="shared" si="58"/>
        <v>0</v>
      </c>
      <c r="BC95" s="44">
        <f t="shared" si="59"/>
        <v>0</v>
      </c>
      <c r="BD95" s="44">
        <f t="shared" si="60"/>
        <v>0</v>
      </c>
      <c r="BE95" s="44">
        <f t="shared" si="61"/>
        <v>0</v>
      </c>
      <c r="BF95" s="44">
        <f t="shared" si="62"/>
        <v>0</v>
      </c>
      <c r="BG95" s="44">
        <f t="shared" si="63"/>
        <v>0</v>
      </c>
      <c r="BH95" s="44">
        <f t="shared" si="64"/>
        <v>0</v>
      </c>
      <c r="BI95" s="44">
        <f t="shared" si="65"/>
        <v>0</v>
      </c>
      <c r="BJ95" s="44">
        <f t="shared" si="66"/>
        <v>0</v>
      </c>
      <c r="BK95" s="43"/>
      <c r="BL95" s="43"/>
      <c r="BM95" s="44">
        <f t="shared" si="72"/>
        <v>0</v>
      </c>
      <c r="BN95" s="44">
        <f t="shared" si="73"/>
        <v>0</v>
      </c>
      <c r="BO95" s="45">
        <f t="shared" si="74"/>
        <v>22</v>
      </c>
      <c r="BP95" s="118">
        <f t="shared" si="67"/>
        <v>22</v>
      </c>
      <c r="BQ95" s="47">
        <f t="shared" si="48"/>
        <v>0</v>
      </c>
      <c r="BR95" s="47">
        <f t="shared" si="68"/>
        <v>0</v>
      </c>
      <c r="BS95" s="48"/>
      <c r="BU95" s="49">
        <f t="shared" si="79"/>
        <v>0</v>
      </c>
      <c r="BV95" s="50">
        <f t="shared" si="79"/>
        <v>0</v>
      </c>
      <c r="BW95" s="50">
        <f t="shared" si="79"/>
        <v>0</v>
      </c>
      <c r="BX95" s="50">
        <f t="shared" si="79"/>
        <v>0</v>
      </c>
      <c r="BY95" s="50">
        <f t="shared" si="79"/>
        <v>0</v>
      </c>
      <c r="BZ95" s="50">
        <f t="shared" si="79"/>
        <v>0</v>
      </c>
      <c r="CA95" s="50">
        <f t="shared" si="79"/>
        <v>0</v>
      </c>
      <c r="CB95" s="50">
        <f t="shared" si="79"/>
        <v>0</v>
      </c>
      <c r="CC95" s="50">
        <f t="shared" si="79"/>
        <v>0</v>
      </c>
      <c r="CD95" s="50">
        <f t="shared" si="79"/>
        <v>0</v>
      </c>
      <c r="CE95" s="50">
        <f t="shared" si="79"/>
        <v>0</v>
      </c>
      <c r="CF95" s="50">
        <f t="shared" si="79"/>
        <v>0</v>
      </c>
      <c r="CG95" s="50">
        <f t="shared" si="79"/>
        <v>0</v>
      </c>
      <c r="CH95" s="50">
        <f t="shared" si="79"/>
        <v>0</v>
      </c>
      <c r="CI95" s="50">
        <f t="shared" si="79"/>
        <v>0</v>
      </c>
      <c r="CJ95" s="50">
        <f t="shared" si="79"/>
        <v>0</v>
      </c>
      <c r="CK95" s="50">
        <f t="shared" ref="CK95:CZ110" si="81">IF(OR(COUNTIFS(W95:AC95,"W/O")&gt;0,COUNTIFS(W95:AC95,"")&gt;0),0,1)</f>
        <v>0</v>
      </c>
      <c r="CL95" s="50">
        <f t="shared" si="81"/>
        <v>0</v>
      </c>
      <c r="CM95" s="50">
        <f t="shared" si="81"/>
        <v>0</v>
      </c>
      <c r="CN95" s="50">
        <f t="shared" si="81"/>
        <v>0</v>
      </c>
      <c r="CO95" s="50">
        <f t="shared" si="81"/>
        <v>0</v>
      </c>
      <c r="CP95" s="50">
        <f t="shared" si="81"/>
        <v>0</v>
      </c>
      <c r="CQ95" s="50">
        <f t="shared" si="81"/>
        <v>0</v>
      </c>
      <c r="CR95" s="50">
        <f t="shared" si="81"/>
        <v>0</v>
      </c>
      <c r="CS95" s="50">
        <f t="shared" si="81"/>
        <v>0</v>
      </c>
      <c r="CT95" s="50">
        <f t="shared" si="81"/>
        <v>0</v>
      </c>
      <c r="CU95" s="50">
        <f t="shared" si="81"/>
        <v>0</v>
      </c>
      <c r="CV95" s="50">
        <f t="shared" si="81"/>
        <v>0</v>
      </c>
      <c r="CW95" s="50">
        <f t="shared" si="81"/>
        <v>0</v>
      </c>
      <c r="CX95" s="50">
        <f t="shared" si="81"/>
        <v>0</v>
      </c>
      <c r="CY95" s="50">
        <f t="shared" si="81"/>
        <v>0</v>
      </c>
      <c r="CZ95" s="50">
        <f t="shared" si="81"/>
        <v>0</v>
      </c>
      <c r="DA95" s="50">
        <f t="shared" si="77"/>
        <v>0</v>
      </c>
      <c r="DB95" s="50">
        <f t="shared" si="77"/>
        <v>0</v>
      </c>
      <c r="DC95" s="50">
        <f t="shared" si="77"/>
        <v>0</v>
      </c>
      <c r="DD95" s="50">
        <f t="shared" si="77"/>
        <v>0</v>
      </c>
      <c r="DE95" s="50">
        <f t="shared" si="77"/>
        <v>0</v>
      </c>
      <c r="DF95" s="50">
        <f t="shared" si="77"/>
        <v>0</v>
      </c>
      <c r="DG95" s="50">
        <f t="shared" si="77"/>
        <v>0</v>
      </c>
      <c r="DH95" s="50">
        <f t="shared" si="77"/>
        <v>0</v>
      </c>
      <c r="DI95" s="51">
        <f t="shared" si="77"/>
        <v>0</v>
      </c>
      <c r="DK95" s="49">
        <f t="shared" si="80"/>
        <v>0</v>
      </c>
      <c r="DL95" s="50">
        <f t="shared" si="80"/>
        <v>0</v>
      </c>
      <c r="DM95" s="50">
        <f t="shared" si="80"/>
        <v>0</v>
      </c>
      <c r="DN95" s="50">
        <f t="shared" si="80"/>
        <v>0</v>
      </c>
      <c r="DO95" s="50">
        <f t="shared" si="80"/>
        <v>0</v>
      </c>
      <c r="DP95" s="50">
        <f t="shared" si="80"/>
        <v>0</v>
      </c>
      <c r="DQ95" s="50">
        <f t="shared" si="80"/>
        <v>0</v>
      </c>
      <c r="DR95" s="50">
        <f t="shared" si="80"/>
        <v>0</v>
      </c>
      <c r="DS95" s="50">
        <f t="shared" si="80"/>
        <v>0</v>
      </c>
      <c r="DT95" s="50">
        <f t="shared" si="80"/>
        <v>0</v>
      </c>
      <c r="DU95" s="50">
        <f t="shared" si="80"/>
        <v>0</v>
      </c>
      <c r="DV95" s="50">
        <f t="shared" si="80"/>
        <v>0</v>
      </c>
      <c r="DW95" s="50">
        <f t="shared" si="80"/>
        <v>0</v>
      </c>
      <c r="DX95" s="50">
        <f t="shared" si="80"/>
        <v>0</v>
      </c>
      <c r="DY95" s="50">
        <f t="shared" si="80"/>
        <v>0</v>
      </c>
      <c r="DZ95" s="50">
        <f t="shared" si="80"/>
        <v>0</v>
      </c>
      <c r="EA95" s="50">
        <f t="shared" ref="EA95:EP110" si="82">IF(OR(COUNTIFS(W95:AF95,"W/O")&gt;0,COUNTIFS(W95:AF95,"A")&gt;0,COUNTIFS(W95:AF95,"")&gt;0,COUNTIF(W95:AF95,"N/O")),0,1)</f>
        <v>0</v>
      </c>
      <c r="EB95" s="50">
        <f t="shared" si="82"/>
        <v>0</v>
      </c>
      <c r="EC95" s="50">
        <f t="shared" si="82"/>
        <v>0</v>
      </c>
      <c r="ED95" s="50">
        <f t="shared" si="82"/>
        <v>0</v>
      </c>
      <c r="EE95" s="50">
        <f t="shared" si="82"/>
        <v>0</v>
      </c>
      <c r="EF95" s="50">
        <f t="shared" si="82"/>
        <v>0</v>
      </c>
      <c r="EG95" s="50">
        <f t="shared" si="82"/>
        <v>0</v>
      </c>
      <c r="EH95" s="50">
        <f t="shared" si="82"/>
        <v>0</v>
      </c>
      <c r="EI95" s="50">
        <f t="shared" si="82"/>
        <v>0</v>
      </c>
      <c r="EJ95" s="50">
        <f t="shared" si="82"/>
        <v>0</v>
      </c>
      <c r="EK95" s="50">
        <f t="shared" si="82"/>
        <v>0</v>
      </c>
      <c r="EL95" s="50">
        <f t="shared" si="82"/>
        <v>0</v>
      </c>
      <c r="EM95" s="50">
        <f t="shared" si="82"/>
        <v>0</v>
      </c>
      <c r="EN95" s="50">
        <f t="shared" si="82"/>
        <v>0</v>
      </c>
      <c r="EO95" s="50">
        <f t="shared" si="82"/>
        <v>0</v>
      </c>
      <c r="EP95" s="50">
        <f t="shared" si="82"/>
        <v>0</v>
      </c>
      <c r="EQ95" s="50">
        <f t="shared" si="78"/>
        <v>0</v>
      </c>
      <c r="ER95" s="50">
        <f t="shared" si="78"/>
        <v>0</v>
      </c>
      <c r="ES95" s="50">
        <f t="shared" si="78"/>
        <v>0</v>
      </c>
      <c r="ET95" s="50">
        <f t="shared" si="78"/>
        <v>0</v>
      </c>
      <c r="EU95" s="50">
        <f t="shared" si="78"/>
        <v>0</v>
      </c>
      <c r="EV95" s="50">
        <f t="shared" si="78"/>
        <v>0</v>
      </c>
      <c r="EW95" s="50">
        <f t="shared" si="78"/>
        <v>0</v>
      </c>
      <c r="EX95" s="50">
        <f t="shared" si="78"/>
        <v>0</v>
      </c>
      <c r="EY95" s="51">
        <f t="shared" si="78"/>
        <v>0</v>
      </c>
      <c r="FA95" s="52" t="str">
        <f t="shared" si="69"/>
        <v>Compliance</v>
      </c>
      <c r="FB95" s="52" t="str">
        <f t="shared" si="70"/>
        <v>Compliance</v>
      </c>
      <c r="FC95" s="52" t="str">
        <f t="shared" si="71"/>
        <v>Compliance</v>
      </c>
    </row>
    <row r="96" spans="2:159" ht="20.100000000000001" customHeight="1" thickBot="1" x14ac:dyDescent="0.3">
      <c r="B96" s="53">
        <v>83</v>
      </c>
      <c r="C96" s="127">
        <v>6345</v>
      </c>
      <c r="D96" s="109" t="s">
        <v>119</v>
      </c>
      <c r="E96" s="114" t="s">
        <v>135</v>
      </c>
      <c r="F96" s="41" t="str">
        <f>IFERROR(VLOOKUP(E96,'[1]Designation with Pershift Cost'!$B$3:$C$25,2,0),"")</f>
        <v/>
      </c>
      <c r="G96" s="42" t="s">
        <v>11</v>
      </c>
      <c r="H96" s="42" t="s">
        <v>11</v>
      </c>
      <c r="I96" s="42" t="s">
        <v>11</v>
      </c>
      <c r="J96" s="42" t="s">
        <v>11</v>
      </c>
      <c r="K96" s="42" t="s">
        <v>11</v>
      </c>
      <c r="L96" s="42"/>
      <c r="M96" s="42"/>
      <c r="N96" s="42"/>
      <c r="O96" s="42"/>
      <c r="P96" s="42"/>
      <c r="Q96" s="43" t="s">
        <v>12</v>
      </c>
      <c r="R96" s="43" t="s">
        <v>12</v>
      </c>
      <c r="S96" s="43"/>
      <c r="T96" s="43" t="s">
        <v>12</v>
      </c>
      <c r="U96" s="43" t="s">
        <v>12</v>
      </c>
      <c r="V96" s="43" t="s">
        <v>11</v>
      </c>
      <c r="W96" s="43" t="s">
        <v>11</v>
      </c>
      <c r="X96" s="43" t="s">
        <v>11</v>
      </c>
      <c r="Y96" s="43" t="s">
        <v>11</v>
      </c>
      <c r="Z96" s="43"/>
      <c r="AA96" s="43" t="s">
        <v>11</v>
      </c>
      <c r="AB96" s="43" t="s">
        <v>11</v>
      </c>
      <c r="AC96" s="43" t="s">
        <v>11</v>
      </c>
      <c r="AD96" s="43" t="s">
        <v>11</v>
      </c>
      <c r="AE96" s="43" t="s">
        <v>11</v>
      </c>
      <c r="AF96" s="43" t="s">
        <v>11</v>
      </c>
      <c r="AG96" s="43"/>
      <c r="AH96" s="43" t="s">
        <v>11</v>
      </c>
      <c r="AI96" s="43" t="s">
        <v>11</v>
      </c>
      <c r="AJ96" s="43" t="s">
        <v>11</v>
      </c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4">
        <f t="shared" si="53"/>
        <v>0</v>
      </c>
      <c r="AX96" s="44">
        <f t="shared" si="54"/>
        <v>18</v>
      </c>
      <c r="AY96" s="44">
        <f t="shared" si="55"/>
        <v>4</v>
      </c>
      <c r="AZ96" s="44">
        <f t="shared" si="56"/>
        <v>0</v>
      </c>
      <c r="BA96" s="44">
        <f t="shared" si="57"/>
        <v>0</v>
      </c>
      <c r="BB96" s="44">
        <f t="shared" si="58"/>
        <v>0</v>
      </c>
      <c r="BC96" s="44">
        <f t="shared" si="59"/>
        <v>0</v>
      </c>
      <c r="BD96" s="44">
        <f t="shared" si="60"/>
        <v>0</v>
      </c>
      <c r="BE96" s="44">
        <f t="shared" si="61"/>
        <v>0</v>
      </c>
      <c r="BF96" s="44">
        <f t="shared" si="62"/>
        <v>0</v>
      </c>
      <c r="BG96" s="44">
        <f t="shared" si="63"/>
        <v>0</v>
      </c>
      <c r="BH96" s="44">
        <f t="shared" si="64"/>
        <v>0</v>
      </c>
      <c r="BI96" s="44">
        <f t="shared" si="65"/>
        <v>0</v>
      </c>
      <c r="BJ96" s="44">
        <f t="shared" si="66"/>
        <v>0</v>
      </c>
      <c r="BK96" s="43"/>
      <c r="BL96" s="43"/>
      <c r="BM96" s="44">
        <f t="shared" si="72"/>
        <v>0</v>
      </c>
      <c r="BN96" s="44">
        <f t="shared" si="73"/>
        <v>0</v>
      </c>
      <c r="BO96" s="45">
        <f t="shared" si="74"/>
        <v>22</v>
      </c>
      <c r="BP96" s="118">
        <f t="shared" si="67"/>
        <v>22</v>
      </c>
      <c r="BQ96" s="47">
        <f t="shared" si="48"/>
        <v>0</v>
      </c>
      <c r="BR96" s="47">
        <f t="shared" si="68"/>
        <v>0</v>
      </c>
      <c r="BS96" s="48"/>
      <c r="BU96" s="49">
        <f t="shared" si="79"/>
        <v>0</v>
      </c>
      <c r="BV96" s="50">
        <f t="shared" si="79"/>
        <v>0</v>
      </c>
      <c r="BW96" s="50">
        <f t="shared" si="79"/>
        <v>0</v>
      </c>
      <c r="BX96" s="50">
        <f t="shared" si="79"/>
        <v>0</v>
      </c>
      <c r="BY96" s="50">
        <f t="shared" si="79"/>
        <v>0</v>
      </c>
      <c r="BZ96" s="50">
        <f t="shared" si="79"/>
        <v>0</v>
      </c>
      <c r="CA96" s="50">
        <f t="shared" si="79"/>
        <v>0</v>
      </c>
      <c r="CB96" s="50">
        <f t="shared" si="79"/>
        <v>0</v>
      </c>
      <c r="CC96" s="50">
        <f t="shared" si="79"/>
        <v>0</v>
      </c>
      <c r="CD96" s="50">
        <f t="shared" si="79"/>
        <v>0</v>
      </c>
      <c r="CE96" s="50">
        <f t="shared" si="79"/>
        <v>0</v>
      </c>
      <c r="CF96" s="50">
        <f t="shared" si="79"/>
        <v>0</v>
      </c>
      <c r="CG96" s="50">
        <f t="shared" si="79"/>
        <v>0</v>
      </c>
      <c r="CH96" s="50">
        <f t="shared" si="79"/>
        <v>0</v>
      </c>
      <c r="CI96" s="50">
        <f t="shared" si="79"/>
        <v>0</v>
      </c>
      <c r="CJ96" s="50">
        <f t="shared" si="79"/>
        <v>0</v>
      </c>
      <c r="CK96" s="50">
        <f t="shared" si="81"/>
        <v>0</v>
      </c>
      <c r="CL96" s="50">
        <f t="shared" si="81"/>
        <v>0</v>
      </c>
      <c r="CM96" s="50">
        <f t="shared" si="81"/>
        <v>0</v>
      </c>
      <c r="CN96" s="50">
        <f t="shared" si="81"/>
        <v>0</v>
      </c>
      <c r="CO96" s="50">
        <f t="shared" si="81"/>
        <v>0</v>
      </c>
      <c r="CP96" s="50">
        <f t="shared" si="81"/>
        <v>0</v>
      </c>
      <c r="CQ96" s="50">
        <f t="shared" si="81"/>
        <v>0</v>
      </c>
      <c r="CR96" s="50">
        <f t="shared" si="81"/>
        <v>0</v>
      </c>
      <c r="CS96" s="50">
        <f t="shared" si="81"/>
        <v>0</v>
      </c>
      <c r="CT96" s="50">
        <f t="shared" si="81"/>
        <v>0</v>
      </c>
      <c r="CU96" s="50">
        <f t="shared" si="81"/>
        <v>0</v>
      </c>
      <c r="CV96" s="50">
        <f t="shared" si="81"/>
        <v>0</v>
      </c>
      <c r="CW96" s="50">
        <f t="shared" si="81"/>
        <v>0</v>
      </c>
      <c r="CX96" s="50">
        <f t="shared" si="81"/>
        <v>0</v>
      </c>
      <c r="CY96" s="50">
        <f t="shared" si="81"/>
        <v>0</v>
      </c>
      <c r="CZ96" s="50">
        <f t="shared" si="81"/>
        <v>0</v>
      </c>
      <c r="DA96" s="50">
        <f t="shared" si="77"/>
        <v>0</v>
      </c>
      <c r="DB96" s="50">
        <f t="shared" si="77"/>
        <v>0</v>
      </c>
      <c r="DC96" s="50">
        <f t="shared" si="77"/>
        <v>0</v>
      </c>
      <c r="DD96" s="50">
        <f t="shared" si="77"/>
        <v>0</v>
      </c>
      <c r="DE96" s="50">
        <f t="shared" si="77"/>
        <v>0</v>
      </c>
      <c r="DF96" s="50">
        <f t="shared" si="77"/>
        <v>0</v>
      </c>
      <c r="DG96" s="50">
        <f t="shared" si="77"/>
        <v>0</v>
      </c>
      <c r="DH96" s="50">
        <f t="shared" si="77"/>
        <v>0</v>
      </c>
      <c r="DI96" s="51">
        <f t="shared" si="77"/>
        <v>0</v>
      </c>
      <c r="DK96" s="49">
        <f t="shared" si="80"/>
        <v>0</v>
      </c>
      <c r="DL96" s="50">
        <f t="shared" si="80"/>
        <v>0</v>
      </c>
      <c r="DM96" s="50">
        <f t="shared" si="80"/>
        <v>0</v>
      </c>
      <c r="DN96" s="50">
        <f t="shared" si="80"/>
        <v>0</v>
      </c>
      <c r="DO96" s="50">
        <f t="shared" si="80"/>
        <v>0</v>
      </c>
      <c r="DP96" s="50">
        <f t="shared" si="80"/>
        <v>0</v>
      </c>
      <c r="DQ96" s="50">
        <f t="shared" si="80"/>
        <v>0</v>
      </c>
      <c r="DR96" s="50">
        <f t="shared" si="80"/>
        <v>0</v>
      </c>
      <c r="DS96" s="50">
        <f t="shared" si="80"/>
        <v>0</v>
      </c>
      <c r="DT96" s="50">
        <f t="shared" si="80"/>
        <v>0</v>
      </c>
      <c r="DU96" s="50">
        <f t="shared" si="80"/>
        <v>0</v>
      </c>
      <c r="DV96" s="50">
        <f t="shared" si="80"/>
        <v>0</v>
      </c>
      <c r="DW96" s="50">
        <f t="shared" si="80"/>
        <v>0</v>
      </c>
      <c r="DX96" s="50">
        <f t="shared" si="80"/>
        <v>0</v>
      </c>
      <c r="DY96" s="50">
        <f t="shared" si="80"/>
        <v>0</v>
      </c>
      <c r="DZ96" s="50">
        <f t="shared" si="80"/>
        <v>0</v>
      </c>
      <c r="EA96" s="50">
        <f t="shared" si="82"/>
        <v>0</v>
      </c>
      <c r="EB96" s="50">
        <f t="shared" si="82"/>
        <v>0</v>
      </c>
      <c r="EC96" s="50">
        <f t="shared" si="82"/>
        <v>0</v>
      </c>
      <c r="ED96" s="50">
        <f t="shared" si="82"/>
        <v>0</v>
      </c>
      <c r="EE96" s="50">
        <f t="shared" si="82"/>
        <v>0</v>
      </c>
      <c r="EF96" s="50">
        <f t="shared" si="82"/>
        <v>0</v>
      </c>
      <c r="EG96" s="50">
        <f t="shared" si="82"/>
        <v>0</v>
      </c>
      <c r="EH96" s="50">
        <f t="shared" si="82"/>
        <v>0</v>
      </c>
      <c r="EI96" s="50">
        <f t="shared" si="82"/>
        <v>0</v>
      </c>
      <c r="EJ96" s="50">
        <f t="shared" si="82"/>
        <v>0</v>
      </c>
      <c r="EK96" s="50">
        <f t="shared" si="82"/>
        <v>0</v>
      </c>
      <c r="EL96" s="50">
        <f t="shared" si="82"/>
        <v>0</v>
      </c>
      <c r="EM96" s="50">
        <f t="shared" si="82"/>
        <v>0</v>
      </c>
      <c r="EN96" s="50">
        <f t="shared" si="82"/>
        <v>0</v>
      </c>
      <c r="EO96" s="50">
        <f t="shared" si="82"/>
        <v>0</v>
      </c>
      <c r="EP96" s="50">
        <f t="shared" si="82"/>
        <v>0</v>
      </c>
      <c r="EQ96" s="50">
        <f t="shared" si="78"/>
        <v>0</v>
      </c>
      <c r="ER96" s="50">
        <f t="shared" si="78"/>
        <v>0</v>
      </c>
      <c r="ES96" s="50">
        <f t="shared" si="78"/>
        <v>0</v>
      </c>
      <c r="ET96" s="50">
        <f t="shared" si="78"/>
        <v>0</v>
      </c>
      <c r="EU96" s="50">
        <f t="shared" si="78"/>
        <v>0</v>
      </c>
      <c r="EV96" s="50">
        <f t="shared" si="78"/>
        <v>0</v>
      </c>
      <c r="EW96" s="50">
        <f t="shared" si="78"/>
        <v>0</v>
      </c>
      <c r="EX96" s="50">
        <f t="shared" si="78"/>
        <v>0</v>
      </c>
      <c r="EY96" s="51">
        <f t="shared" si="78"/>
        <v>0</v>
      </c>
      <c r="FA96" s="52" t="str">
        <f t="shared" si="69"/>
        <v>Compliance</v>
      </c>
      <c r="FB96" s="52" t="str">
        <f t="shared" si="70"/>
        <v>Compliance</v>
      </c>
      <c r="FC96" s="52" t="str">
        <f t="shared" si="71"/>
        <v>Compliance</v>
      </c>
    </row>
    <row r="97" spans="2:159" ht="20.100000000000001" customHeight="1" thickBot="1" x14ac:dyDescent="0.3">
      <c r="B97" s="53">
        <v>84</v>
      </c>
      <c r="C97" s="127">
        <v>6410</v>
      </c>
      <c r="D97" s="109" t="s">
        <v>120</v>
      </c>
      <c r="E97" s="114" t="s">
        <v>136</v>
      </c>
      <c r="F97" s="41" t="str">
        <f>IFERROR(VLOOKUP(E97,'[1]Designation with Pershift Cost'!$B$3:$C$25,2,0),"")</f>
        <v/>
      </c>
      <c r="G97" s="42" t="s">
        <v>12</v>
      </c>
      <c r="H97" s="42" t="s">
        <v>12</v>
      </c>
      <c r="I97" s="42" t="s">
        <v>12</v>
      </c>
      <c r="J97" s="42" t="s">
        <v>12</v>
      </c>
      <c r="K97" s="42" t="s">
        <v>12</v>
      </c>
      <c r="L97" s="42" t="s">
        <v>11</v>
      </c>
      <c r="M97" s="42"/>
      <c r="N97" s="42" t="s">
        <v>11</v>
      </c>
      <c r="O97" s="42" t="s">
        <v>11</v>
      </c>
      <c r="P97" s="42" t="s">
        <v>11</v>
      </c>
      <c r="Q97" s="43" t="s">
        <v>11</v>
      </c>
      <c r="R97" s="43" t="s">
        <v>11</v>
      </c>
      <c r="S97" s="43" t="s">
        <v>11</v>
      </c>
      <c r="T97" s="43"/>
      <c r="U97" s="43"/>
      <c r="V97" s="43"/>
      <c r="W97" s="43" t="s">
        <v>11</v>
      </c>
      <c r="X97" s="43" t="s">
        <v>11</v>
      </c>
      <c r="Y97" s="43" t="s">
        <v>11</v>
      </c>
      <c r="Z97" s="43" t="s">
        <v>11</v>
      </c>
      <c r="AA97" s="43"/>
      <c r="AB97" s="43" t="s">
        <v>11</v>
      </c>
      <c r="AC97" s="43" t="s">
        <v>11</v>
      </c>
      <c r="AD97" s="43" t="s">
        <v>11</v>
      </c>
      <c r="AE97" s="43" t="s">
        <v>11</v>
      </c>
      <c r="AF97" s="43" t="s">
        <v>11</v>
      </c>
      <c r="AG97" s="43" t="s">
        <v>11</v>
      </c>
      <c r="AH97" s="43"/>
      <c r="AI97" s="43" t="s">
        <v>11</v>
      </c>
      <c r="AJ97" s="43" t="s">
        <v>11</v>
      </c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4">
        <f t="shared" si="53"/>
        <v>0</v>
      </c>
      <c r="AX97" s="44">
        <f t="shared" si="54"/>
        <v>19</v>
      </c>
      <c r="AY97" s="44">
        <f t="shared" si="55"/>
        <v>5</v>
      </c>
      <c r="AZ97" s="44">
        <f t="shared" si="56"/>
        <v>0</v>
      </c>
      <c r="BA97" s="44">
        <f t="shared" si="57"/>
        <v>0</v>
      </c>
      <c r="BB97" s="44">
        <f t="shared" si="58"/>
        <v>0</v>
      </c>
      <c r="BC97" s="44">
        <f t="shared" si="59"/>
        <v>0</v>
      </c>
      <c r="BD97" s="44">
        <f t="shared" si="60"/>
        <v>0</v>
      </c>
      <c r="BE97" s="44">
        <f t="shared" si="61"/>
        <v>0</v>
      </c>
      <c r="BF97" s="44">
        <f t="shared" si="62"/>
        <v>0</v>
      </c>
      <c r="BG97" s="44">
        <f t="shared" si="63"/>
        <v>0</v>
      </c>
      <c r="BH97" s="44">
        <f t="shared" si="64"/>
        <v>0</v>
      </c>
      <c r="BI97" s="44">
        <f t="shared" si="65"/>
        <v>0</v>
      </c>
      <c r="BJ97" s="44">
        <f t="shared" si="66"/>
        <v>0</v>
      </c>
      <c r="BK97" s="43"/>
      <c r="BL97" s="43"/>
      <c r="BM97" s="44">
        <f t="shared" si="72"/>
        <v>0</v>
      </c>
      <c r="BN97" s="44">
        <f t="shared" si="73"/>
        <v>0</v>
      </c>
      <c r="BO97" s="45">
        <f t="shared" si="74"/>
        <v>24</v>
      </c>
      <c r="BP97" s="118">
        <f t="shared" si="67"/>
        <v>24</v>
      </c>
      <c r="BQ97" s="47">
        <f t="shared" si="48"/>
        <v>0</v>
      </c>
      <c r="BR97" s="47">
        <f t="shared" si="68"/>
        <v>0</v>
      </c>
      <c r="BS97" s="48"/>
      <c r="BU97" s="49">
        <f t="shared" si="79"/>
        <v>0</v>
      </c>
      <c r="BV97" s="50">
        <f t="shared" si="79"/>
        <v>0</v>
      </c>
      <c r="BW97" s="50">
        <f t="shared" si="79"/>
        <v>0</v>
      </c>
      <c r="BX97" s="50">
        <f t="shared" si="79"/>
        <v>0</v>
      </c>
      <c r="BY97" s="50">
        <f t="shared" si="79"/>
        <v>0</v>
      </c>
      <c r="BZ97" s="50">
        <f t="shared" si="79"/>
        <v>0</v>
      </c>
      <c r="CA97" s="50">
        <f t="shared" si="79"/>
        <v>0</v>
      </c>
      <c r="CB97" s="50">
        <f t="shared" si="79"/>
        <v>0</v>
      </c>
      <c r="CC97" s="50">
        <f t="shared" si="79"/>
        <v>0</v>
      </c>
      <c r="CD97" s="50">
        <f t="shared" si="79"/>
        <v>0</v>
      </c>
      <c r="CE97" s="50">
        <f t="shared" si="79"/>
        <v>0</v>
      </c>
      <c r="CF97" s="50">
        <f t="shared" si="79"/>
        <v>0</v>
      </c>
      <c r="CG97" s="50">
        <f t="shared" si="79"/>
        <v>0</v>
      </c>
      <c r="CH97" s="50">
        <f t="shared" si="79"/>
        <v>0</v>
      </c>
      <c r="CI97" s="50">
        <f t="shared" si="79"/>
        <v>0</v>
      </c>
      <c r="CJ97" s="50">
        <f t="shared" si="79"/>
        <v>0</v>
      </c>
      <c r="CK97" s="50">
        <f t="shared" si="81"/>
        <v>0</v>
      </c>
      <c r="CL97" s="50">
        <f t="shared" si="81"/>
        <v>0</v>
      </c>
      <c r="CM97" s="50">
        <f t="shared" si="81"/>
        <v>0</v>
      </c>
      <c r="CN97" s="50">
        <f t="shared" si="81"/>
        <v>0</v>
      </c>
      <c r="CO97" s="50">
        <f t="shared" si="81"/>
        <v>0</v>
      </c>
      <c r="CP97" s="50">
        <f t="shared" si="81"/>
        <v>0</v>
      </c>
      <c r="CQ97" s="50">
        <f t="shared" si="81"/>
        <v>0</v>
      </c>
      <c r="CR97" s="50">
        <f t="shared" si="81"/>
        <v>0</v>
      </c>
      <c r="CS97" s="50">
        <f t="shared" si="81"/>
        <v>0</v>
      </c>
      <c r="CT97" s="50">
        <f t="shared" si="81"/>
        <v>0</v>
      </c>
      <c r="CU97" s="50">
        <f t="shared" si="81"/>
        <v>0</v>
      </c>
      <c r="CV97" s="50">
        <f t="shared" si="81"/>
        <v>0</v>
      </c>
      <c r="CW97" s="50">
        <f t="shared" si="81"/>
        <v>0</v>
      </c>
      <c r="CX97" s="50">
        <f t="shared" si="81"/>
        <v>0</v>
      </c>
      <c r="CY97" s="50">
        <f t="shared" si="81"/>
        <v>0</v>
      </c>
      <c r="CZ97" s="50">
        <f t="shared" si="81"/>
        <v>0</v>
      </c>
      <c r="DA97" s="50">
        <f t="shared" si="77"/>
        <v>0</v>
      </c>
      <c r="DB97" s="50">
        <f t="shared" si="77"/>
        <v>0</v>
      </c>
      <c r="DC97" s="50">
        <f t="shared" si="77"/>
        <v>0</v>
      </c>
      <c r="DD97" s="50">
        <f t="shared" si="77"/>
        <v>0</v>
      </c>
      <c r="DE97" s="50">
        <f t="shared" si="77"/>
        <v>0</v>
      </c>
      <c r="DF97" s="50">
        <f t="shared" si="77"/>
        <v>0</v>
      </c>
      <c r="DG97" s="50">
        <f t="shared" si="77"/>
        <v>0</v>
      </c>
      <c r="DH97" s="50">
        <f t="shared" si="77"/>
        <v>0</v>
      </c>
      <c r="DI97" s="51">
        <f t="shared" si="77"/>
        <v>0</v>
      </c>
      <c r="DK97" s="49">
        <f t="shared" si="80"/>
        <v>0</v>
      </c>
      <c r="DL97" s="50">
        <f t="shared" si="80"/>
        <v>0</v>
      </c>
      <c r="DM97" s="50">
        <f t="shared" si="80"/>
        <v>0</v>
      </c>
      <c r="DN97" s="50">
        <f t="shared" si="80"/>
        <v>0</v>
      </c>
      <c r="DO97" s="50">
        <f t="shared" si="80"/>
        <v>0</v>
      </c>
      <c r="DP97" s="50">
        <f t="shared" si="80"/>
        <v>0</v>
      </c>
      <c r="DQ97" s="50">
        <f t="shared" si="80"/>
        <v>0</v>
      </c>
      <c r="DR97" s="50">
        <f t="shared" si="80"/>
        <v>0</v>
      </c>
      <c r="DS97" s="50">
        <f t="shared" si="80"/>
        <v>0</v>
      </c>
      <c r="DT97" s="50">
        <f t="shared" si="80"/>
        <v>0</v>
      </c>
      <c r="DU97" s="50">
        <f t="shared" si="80"/>
        <v>0</v>
      </c>
      <c r="DV97" s="50">
        <f t="shared" si="80"/>
        <v>0</v>
      </c>
      <c r="DW97" s="50">
        <f t="shared" si="80"/>
        <v>0</v>
      </c>
      <c r="DX97" s="50">
        <f t="shared" si="80"/>
        <v>0</v>
      </c>
      <c r="DY97" s="50">
        <f t="shared" si="80"/>
        <v>0</v>
      </c>
      <c r="DZ97" s="50">
        <f t="shared" si="80"/>
        <v>0</v>
      </c>
      <c r="EA97" s="50">
        <f t="shared" si="82"/>
        <v>0</v>
      </c>
      <c r="EB97" s="50">
        <f t="shared" si="82"/>
        <v>0</v>
      </c>
      <c r="EC97" s="50">
        <f t="shared" si="82"/>
        <v>0</v>
      </c>
      <c r="ED97" s="50">
        <f t="shared" si="82"/>
        <v>0</v>
      </c>
      <c r="EE97" s="50">
        <f t="shared" si="82"/>
        <v>0</v>
      </c>
      <c r="EF97" s="50">
        <f t="shared" si="82"/>
        <v>0</v>
      </c>
      <c r="EG97" s="50">
        <f t="shared" si="82"/>
        <v>0</v>
      </c>
      <c r="EH97" s="50">
        <f t="shared" si="82"/>
        <v>0</v>
      </c>
      <c r="EI97" s="50">
        <f t="shared" si="82"/>
        <v>0</v>
      </c>
      <c r="EJ97" s="50">
        <f t="shared" si="82"/>
        <v>0</v>
      </c>
      <c r="EK97" s="50">
        <f t="shared" si="82"/>
        <v>0</v>
      </c>
      <c r="EL97" s="50">
        <f t="shared" si="82"/>
        <v>0</v>
      </c>
      <c r="EM97" s="50">
        <f t="shared" si="82"/>
        <v>0</v>
      </c>
      <c r="EN97" s="50">
        <f t="shared" si="82"/>
        <v>0</v>
      </c>
      <c r="EO97" s="50">
        <f t="shared" si="82"/>
        <v>0</v>
      </c>
      <c r="EP97" s="50">
        <f t="shared" si="82"/>
        <v>0</v>
      </c>
      <c r="EQ97" s="50">
        <f t="shared" si="78"/>
        <v>0</v>
      </c>
      <c r="ER97" s="50">
        <f t="shared" si="78"/>
        <v>0</v>
      </c>
      <c r="ES97" s="50">
        <f t="shared" si="78"/>
        <v>0</v>
      </c>
      <c r="ET97" s="50">
        <f t="shared" si="78"/>
        <v>0</v>
      </c>
      <c r="EU97" s="50">
        <f t="shared" si="78"/>
        <v>0</v>
      </c>
      <c r="EV97" s="50">
        <f t="shared" si="78"/>
        <v>0</v>
      </c>
      <c r="EW97" s="50">
        <f t="shared" si="78"/>
        <v>0</v>
      </c>
      <c r="EX97" s="50">
        <f t="shared" si="78"/>
        <v>0</v>
      </c>
      <c r="EY97" s="51">
        <f t="shared" si="78"/>
        <v>0</v>
      </c>
      <c r="FA97" s="52" t="str">
        <f t="shared" si="69"/>
        <v>Compliance</v>
      </c>
      <c r="FB97" s="52" t="str">
        <f t="shared" si="70"/>
        <v>Compliance</v>
      </c>
      <c r="FC97" s="52" t="str">
        <f t="shared" si="71"/>
        <v>Compliance</v>
      </c>
    </row>
    <row r="98" spans="2:159" ht="20.100000000000001" customHeight="1" thickBot="1" x14ac:dyDescent="0.3">
      <c r="B98" s="53">
        <v>85</v>
      </c>
      <c r="C98" s="127">
        <v>6414</v>
      </c>
      <c r="D98" s="109" t="s">
        <v>121</v>
      </c>
      <c r="E98" s="114" t="s">
        <v>135</v>
      </c>
      <c r="F98" s="41" t="str">
        <f>IFERROR(VLOOKUP(E98,'[1]Designation with Pershift Cost'!$B$3:$C$25,2,0),"")</f>
        <v/>
      </c>
      <c r="G98" s="42"/>
      <c r="H98" s="42" t="s">
        <v>12</v>
      </c>
      <c r="I98" s="42" t="s">
        <v>12</v>
      </c>
      <c r="J98" s="42" t="s">
        <v>12</v>
      </c>
      <c r="K98" s="42"/>
      <c r="L98" s="42" t="s">
        <v>12</v>
      </c>
      <c r="M98" s="42" t="s">
        <v>12</v>
      </c>
      <c r="N98" s="42" t="s">
        <v>12</v>
      </c>
      <c r="O98" s="42" t="s">
        <v>12</v>
      </c>
      <c r="P98" s="42" t="s">
        <v>12</v>
      </c>
      <c r="Q98" s="43"/>
      <c r="R98" s="43" t="s">
        <v>12</v>
      </c>
      <c r="S98" s="43" t="s">
        <v>12</v>
      </c>
      <c r="T98" s="43" t="s">
        <v>12</v>
      </c>
      <c r="U98" s="43" t="s">
        <v>12</v>
      </c>
      <c r="V98" s="43" t="s">
        <v>12</v>
      </c>
      <c r="W98" s="43" t="s">
        <v>12</v>
      </c>
      <c r="X98" s="43" t="s">
        <v>12</v>
      </c>
      <c r="Y98" s="43"/>
      <c r="Z98" s="90" t="s">
        <v>12</v>
      </c>
      <c r="AA98" s="43" t="s">
        <v>12</v>
      </c>
      <c r="AB98" s="43" t="s">
        <v>12</v>
      </c>
      <c r="AC98" s="43" t="s">
        <v>12</v>
      </c>
      <c r="AD98" s="43" t="s">
        <v>12</v>
      </c>
      <c r="AE98" s="43"/>
      <c r="AF98" s="43" t="s">
        <v>12</v>
      </c>
      <c r="AG98" s="43" t="s">
        <v>12</v>
      </c>
      <c r="AH98" s="43" t="s">
        <v>12</v>
      </c>
      <c r="AI98" s="43" t="s">
        <v>12</v>
      </c>
      <c r="AJ98" s="43" t="s">
        <v>12</v>
      </c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4">
        <f t="shared" si="53"/>
        <v>0</v>
      </c>
      <c r="AX98" s="44">
        <f t="shared" si="54"/>
        <v>0</v>
      </c>
      <c r="AY98" s="44">
        <f t="shared" si="55"/>
        <v>25</v>
      </c>
      <c r="AZ98" s="44">
        <f t="shared" si="56"/>
        <v>0</v>
      </c>
      <c r="BA98" s="44">
        <f t="shared" si="57"/>
        <v>0</v>
      </c>
      <c r="BB98" s="44">
        <f t="shared" si="58"/>
        <v>0</v>
      </c>
      <c r="BC98" s="44">
        <f t="shared" si="59"/>
        <v>0</v>
      </c>
      <c r="BD98" s="44">
        <f t="shared" si="60"/>
        <v>0</v>
      </c>
      <c r="BE98" s="44">
        <f t="shared" si="61"/>
        <v>0</v>
      </c>
      <c r="BF98" s="44">
        <f t="shared" si="62"/>
        <v>0</v>
      </c>
      <c r="BG98" s="44">
        <f t="shared" si="63"/>
        <v>0</v>
      </c>
      <c r="BH98" s="44">
        <f t="shared" si="64"/>
        <v>0</v>
      </c>
      <c r="BI98" s="44">
        <f t="shared" si="65"/>
        <v>0</v>
      </c>
      <c r="BJ98" s="44">
        <f t="shared" si="66"/>
        <v>0</v>
      </c>
      <c r="BK98" s="43"/>
      <c r="BL98" s="43"/>
      <c r="BM98" s="44">
        <f t="shared" si="72"/>
        <v>0</v>
      </c>
      <c r="BN98" s="44">
        <f t="shared" si="73"/>
        <v>0</v>
      </c>
      <c r="BO98" s="45">
        <f t="shared" si="74"/>
        <v>25</v>
      </c>
      <c r="BP98" s="118">
        <f t="shared" si="67"/>
        <v>25</v>
      </c>
      <c r="BQ98" s="47">
        <f t="shared" si="48"/>
        <v>0</v>
      </c>
      <c r="BR98" s="47">
        <f t="shared" si="68"/>
        <v>0</v>
      </c>
      <c r="BS98" s="48"/>
      <c r="BU98" s="49">
        <f t="shared" si="79"/>
        <v>0</v>
      </c>
      <c r="BV98" s="50">
        <f t="shared" si="79"/>
        <v>0</v>
      </c>
      <c r="BW98" s="50">
        <f t="shared" si="79"/>
        <v>0</v>
      </c>
      <c r="BX98" s="50">
        <f t="shared" si="79"/>
        <v>0</v>
      </c>
      <c r="BY98" s="50">
        <f t="shared" si="79"/>
        <v>0</v>
      </c>
      <c r="BZ98" s="50">
        <f t="shared" si="79"/>
        <v>0</v>
      </c>
      <c r="CA98" s="50">
        <f t="shared" si="79"/>
        <v>0</v>
      </c>
      <c r="CB98" s="50">
        <f t="shared" si="79"/>
        <v>0</v>
      </c>
      <c r="CC98" s="50">
        <f t="shared" si="79"/>
        <v>0</v>
      </c>
      <c r="CD98" s="50">
        <f t="shared" si="79"/>
        <v>0</v>
      </c>
      <c r="CE98" s="50">
        <f t="shared" si="79"/>
        <v>0</v>
      </c>
      <c r="CF98" s="50">
        <f t="shared" si="79"/>
        <v>1</v>
      </c>
      <c r="CG98" s="50">
        <f t="shared" si="79"/>
        <v>0</v>
      </c>
      <c r="CH98" s="50">
        <f t="shared" si="79"/>
        <v>0</v>
      </c>
      <c r="CI98" s="50">
        <f t="shared" si="79"/>
        <v>0</v>
      </c>
      <c r="CJ98" s="50">
        <f t="shared" si="79"/>
        <v>0</v>
      </c>
      <c r="CK98" s="50">
        <f t="shared" si="81"/>
        <v>0</v>
      </c>
      <c r="CL98" s="50">
        <f t="shared" si="81"/>
        <v>0</v>
      </c>
      <c r="CM98" s="50">
        <f t="shared" si="81"/>
        <v>0</v>
      </c>
      <c r="CN98" s="50">
        <f t="shared" si="81"/>
        <v>0</v>
      </c>
      <c r="CO98" s="50">
        <f t="shared" si="81"/>
        <v>0</v>
      </c>
      <c r="CP98" s="50">
        <f t="shared" si="81"/>
        <v>0</v>
      </c>
      <c r="CQ98" s="50">
        <f t="shared" si="81"/>
        <v>0</v>
      </c>
      <c r="CR98" s="50">
        <f t="shared" si="81"/>
        <v>0</v>
      </c>
      <c r="CS98" s="50">
        <f t="shared" si="81"/>
        <v>0</v>
      </c>
      <c r="CT98" s="50">
        <f t="shared" si="81"/>
        <v>0</v>
      </c>
      <c r="CU98" s="50">
        <f t="shared" si="81"/>
        <v>0</v>
      </c>
      <c r="CV98" s="50">
        <f t="shared" si="81"/>
        <v>0</v>
      </c>
      <c r="CW98" s="50">
        <f t="shared" si="81"/>
        <v>0</v>
      </c>
      <c r="CX98" s="50">
        <f t="shared" si="81"/>
        <v>0</v>
      </c>
      <c r="CY98" s="50">
        <f t="shared" si="81"/>
        <v>0</v>
      </c>
      <c r="CZ98" s="50">
        <f t="shared" si="81"/>
        <v>0</v>
      </c>
      <c r="DA98" s="50">
        <f t="shared" si="77"/>
        <v>0</v>
      </c>
      <c r="DB98" s="50">
        <f t="shared" si="77"/>
        <v>0</v>
      </c>
      <c r="DC98" s="50">
        <f t="shared" si="77"/>
        <v>0</v>
      </c>
      <c r="DD98" s="50">
        <f t="shared" si="77"/>
        <v>0</v>
      </c>
      <c r="DE98" s="50">
        <f t="shared" si="77"/>
        <v>0</v>
      </c>
      <c r="DF98" s="50">
        <f t="shared" si="77"/>
        <v>0</v>
      </c>
      <c r="DG98" s="50">
        <f t="shared" si="77"/>
        <v>0</v>
      </c>
      <c r="DH98" s="50">
        <f t="shared" si="77"/>
        <v>0</v>
      </c>
      <c r="DI98" s="51">
        <f t="shared" si="77"/>
        <v>0</v>
      </c>
      <c r="DK98" s="49">
        <f t="shared" si="80"/>
        <v>0</v>
      </c>
      <c r="DL98" s="50">
        <f t="shared" si="80"/>
        <v>0</v>
      </c>
      <c r="DM98" s="50">
        <f t="shared" si="80"/>
        <v>0</v>
      </c>
      <c r="DN98" s="50">
        <f t="shared" si="80"/>
        <v>0</v>
      </c>
      <c r="DO98" s="50">
        <f t="shared" si="80"/>
        <v>0</v>
      </c>
      <c r="DP98" s="50">
        <f t="shared" si="80"/>
        <v>0</v>
      </c>
      <c r="DQ98" s="50">
        <f t="shared" si="80"/>
        <v>0</v>
      </c>
      <c r="DR98" s="50">
        <f t="shared" si="80"/>
        <v>0</v>
      </c>
      <c r="DS98" s="50">
        <f t="shared" si="80"/>
        <v>0</v>
      </c>
      <c r="DT98" s="50">
        <f t="shared" si="80"/>
        <v>0</v>
      </c>
      <c r="DU98" s="50">
        <f t="shared" si="80"/>
        <v>0</v>
      </c>
      <c r="DV98" s="50">
        <f t="shared" si="80"/>
        <v>0</v>
      </c>
      <c r="DW98" s="50">
        <f t="shared" si="80"/>
        <v>0</v>
      </c>
      <c r="DX98" s="50">
        <f t="shared" si="80"/>
        <v>0</v>
      </c>
      <c r="DY98" s="50">
        <f t="shared" si="80"/>
        <v>0</v>
      </c>
      <c r="DZ98" s="50">
        <f t="shared" si="80"/>
        <v>0</v>
      </c>
      <c r="EA98" s="50">
        <f t="shared" si="82"/>
        <v>0</v>
      </c>
      <c r="EB98" s="50">
        <f t="shared" si="82"/>
        <v>0</v>
      </c>
      <c r="EC98" s="50">
        <f t="shared" si="82"/>
        <v>0</v>
      </c>
      <c r="ED98" s="50">
        <f t="shared" si="82"/>
        <v>0</v>
      </c>
      <c r="EE98" s="50">
        <f t="shared" si="82"/>
        <v>0</v>
      </c>
      <c r="EF98" s="50">
        <f t="shared" si="82"/>
        <v>0</v>
      </c>
      <c r="EG98" s="50">
        <f t="shared" si="82"/>
        <v>0</v>
      </c>
      <c r="EH98" s="50">
        <f t="shared" si="82"/>
        <v>0</v>
      </c>
      <c r="EI98" s="50">
        <f t="shared" si="82"/>
        <v>0</v>
      </c>
      <c r="EJ98" s="50">
        <f t="shared" si="82"/>
        <v>0</v>
      </c>
      <c r="EK98" s="50">
        <f t="shared" si="82"/>
        <v>0</v>
      </c>
      <c r="EL98" s="50">
        <f t="shared" si="82"/>
        <v>0</v>
      </c>
      <c r="EM98" s="50">
        <f t="shared" si="82"/>
        <v>0</v>
      </c>
      <c r="EN98" s="50">
        <f t="shared" si="82"/>
        <v>0</v>
      </c>
      <c r="EO98" s="50">
        <f t="shared" si="82"/>
        <v>0</v>
      </c>
      <c r="EP98" s="50">
        <f t="shared" si="82"/>
        <v>0</v>
      </c>
      <c r="EQ98" s="50">
        <f t="shared" si="78"/>
        <v>0</v>
      </c>
      <c r="ER98" s="50">
        <f t="shared" si="78"/>
        <v>0</v>
      </c>
      <c r="ES98" s="50">
        <f t="shared" si="78"/>
        <v>0</v>
      </c>
      <c r="ET98" s="50">
        <f t="shared" si="78"/>
        <v>0</v>
      </c>
      <c r="EU98" s="50">
        <f t="shared" si="78"/>
        <v>0</v>
      </c>
      <c r="EV98" s="50">
        <f t="shared" si="78"/>
        <v>0</v>
      </c>
      <c r="EW98" s="50">
        <f t="shared" si="78"/>
        <v>0</v>
      </c>
      <c r="EX98" s="50">
        <f t="shared" si="78"/>
        <v>0</v>
      </c>
      <c r="EY98" s="51">
        <f t="shared" si="78"/>
        <v>0</v>
      </c>
      <c r="FA98" s="52" t="str">
        <f t="shared" si="69"/>
        <v>Non Compliance</v>
      </c>
      <c r="FB98" s="52" t="str">
        <f t="shared" si="70"/>
        <v>Compliance</v>
      </c>
      <c r="FC98" s="52" t="str">
        <f t="shared" si="71"/>
        <v>Compliance</v>
      </c>
    </row>
    <row r="99" spans="2:159" ht="20.100000000000001" customHeight="1" thickBot="1" x14ac:dyDescent="0.3">
      <c r="B99" s="53">
        <v>86</v>
      </c>
      <c r="C99" s="127">
        <v>5297</v>
      </c>
      <c r="D99" s="109" t="s">
        <v>122</v>
      </c>
      <c r="E99" s="114" t="s">
        <v>135</v>
      </c>
      <c r="F99" s="41" t="str">
        <f>IFERROR(VLOOKUP(E99,'[1]Designation with Pershift Cost'!$B$3:$C$25,2,0),"")</f>
        <v/>
      </c>
      <c r="G99" s="42"/>
      <c r="H99" s="42"/>
      <c r="I99" s="42"/>
      <c r="J99" s="42" t="s">
        <v>11</v>
      </c>
      <c r="K99" s="42" t="s">
        <v>11</v>
      </c>
      <c r="L99" s="42" t="s">
        <v>10</v>
      </c>
      <c r="M99" s="42"/>
      <c r="N99" s="42"/>
      <c r="O99" s="42" t="s">
        <v>10</v>
      </c>
      <c r="P99" s="42" t="s">
        <v>10</v>
      </c>
      <c r="Q99" s="43" t="s">
        <v>10</v>
      </c>
      <c r="R99" s="43" t="s">
        <v>10</v>
      </c>
      <c r="S99" s="43" t="s">
        <v>10</v>
      </c>
      <c r="T99" s="43"/>
      <c r="U99" s="43"/>
      <c r="V99" s="43"/>
      <c r="W99" s="43"/>
      <c r="X99" s="43"/>
      <c r="Y99" s="43"/>
      <c r="Z99" s="43"/>
      <c r="AA99" s="43" t="s">
        <v>11</v>
      </c>
      <c r="AB99" s="43"/>
      <c r="AC99" s="43" t="s">
        <v>11</v>
      </c>
      <c r="AD99" s="43" t="s">
        <v>11</v>
      </c>
      <c r="AE99" s="43" t="s">
        <v>11</v>
      </c>
      <c r="AF99" s="43" t="s">
        <v>11</v>
      </c>
      <c r="AG99" s="43" t="s">
        <v>11</v>
      </c>
      <c r="AH99" s="43" t="s">
        <v>11</v>
      </c>
      <c r="AI99" s="43"/>
      <c r="AJ99" s="43" t="s">
        <v>11</v>
      </c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4">
        <f t="shared" si="53"/>
        <v>6</v>
      </c>
      <c r="AX99" s="44">
        <f t="shared" si="54"/>
        <v>10</v>
      </c>
      <c r="AY99" s="44">
        <f t="shared" si="55"/>
        <v>0</v>
      </c>
      <c r="AZ99" s="44">
        <f t="shared" si="56"/>
        <v>0</v>
      </c>
      <c r="BA99" s="44">
        <f t="shared" si="57"/>
        <v>0</v>
      </c>
      <c r="BB99" s="44">
        <f t="shared" si="58"/>
        <v>0</v>
      </c>
      <c r="BC99" s="44">
        <f t="shared" si="59"/>
        <v>0</v>
      </c>
      <c r="BD99" s="44">
        <f t="shared" si="60"/>
        <v>0</v>
      </c>
      <c r="BE99" s="44">
        <f t="shared" si="61"/>
        <v>0</v>
      </c>
      <c r="BF99" s="44">
        <f t="shared" si="62"/>
        <v>0</v>
      </c>
      <c r="BG99" s="44">
        <f t="shared" si="63"/>
        <v>0</v>
      </c>
      <c r="BH99" s="44">
        <f t="shared" si="64"/>
        <v>0</v>
      </c>
      <c r="BI99" s="44">
        <f t="shared" si="65"/>
        <v>0</v>
      </c>
      <c r="BJ99" s="44">
        <f t="shared" si="66"/>
        <v>0</v>
      </c>
      <c r="BK99" s="43"/>
      <c r="BL99" s="43"/>
      <c r="BM99" s="44">
        <f t="shared" si="72"/>
        <v>0</v>
      </c>
      <c r="BN99" s="44">
        <f t="shared" si="73"/>
        <v>0</v>
      </c>
      <c r="BO99" s="45">
        <f t="shared" si="74"/>
        <v>16</v>
      </c>
      <c r="BP99" s="118">
        <f t="shared" si="67"/>
        <v>16</v>
      </c>
      <c r="BQ99" s="47">
        <f t="shared" si="48"/>
        <v>0</v>
      </c>
      <c r="BR99" s="47">
        <f t="shared" si="68"/>
        <v>0</v>
      </c>
      <c r="BS99" s="48"/>
      <c r="BU99" s="49">
        <f t="shared" si="79"/>
        <v>0</v>
      </c>
      <c r="BV99" s="50">
        <f t="shared" si="79"/>
        <v>0</v>
      </c>
      <c r="BW99" s="50">
        <f t="shared" si="79"/>
        <v>0</v>
      </c>
      <c r="BX99" s="50">
        <f t="shared" si="79"/>
        <v>0</v>
      </c>
      <c r="BY99" s="50">
        <f t="shared" si="79"/>
        <v>0</v>
      </c>
      <c r="BZ99" s="50">
        <f t="shared" si="79"/>
        <v>0</v>
      </c>
      <c r="CA99" s="50">
        <f t="shared" si="79"/>
        <v>0</v>
      </c>
      <c r="CB99" s="50">
        <f t="shared" si="79"/>
        <v>0</v>
      </c>
      <c r="CC99" s="50">
        <f t="shared" si="79"/>
        <v>0</v>
      </c>
      <c r="CD99" s="50">
        <f t="shared" si="79"/>
        <v>0</v>
      </c>
      <c r="CE99" s="50">
        <f t="shared" si="79"/>
        <v>0</v>
      </c>
      <c r="CF99" s="50">
        <f t="shared" si="79"/>
        <v>0</v>
      </c>
      <c r="CG99" s="50">
        <f t="shared" si="79"/>
        <v>0</v>
      </c>
      <c r="CH99" s="50">
        <f t="shared" si="79"/>
        <v>0</v>
      </c>
      <c r="CI99" s="50">
        <f t="shared" si="79"/>
        <v>0</v>
      </c>
      <c r="CJ99" s="50">
        <f t="shared" si="79"/>
        <v>0</v>
      </c>
      <c r="CK99" s="50">
        <f t="shared" si="81"/>
        <v>0</v>
      </c>
      <c r="CL99" s="50">
        <f t="shared" si="81"/>
        <v>0</v>
      </c>
      <c r="CM99" s="50">
        <f t="shared" si="81"/>
        <v>0</v>
      </c>
      <c r="CN99" s="50">
        <f t="shared" si="81"/>
        <v>0</v>
      </c>
      <c r="CO99" s="50">
        <f t="shared" si="81"/>
        <v>0</v>
      </c>
      <c r="CP99" s="50">
        <f t="shared" si="81"/>
        <v>0</v>
      </c>
      <c r="CQ99" s="50">
        <f t="shared" si="81"/>
        <v>0</v>
      </c>
      <c r="CR99" s="50">
        <f t="shared" si="81"/>
        <v>0</v>
      </c>
      <c r="CS99" s="50">
        <f t="shared" si="81"/>
        <v>0</v>
      </c>
      <c r="CT99" s="50">
        <f t="shared" si="81"/>
        <v>0</v>
      </c>
      <c r="CU99" s="50">
        <f t="shared" si="81"/>
        <v>0</v>
      </c>
      <c r="CV99" s="50">
        <f t="shared" si="81"/>
        <v>0</v>
      </c>
      <c r="CW99" s="50">
        <f t="shared" si="81"/>
        <v>0</v>
      </c>
      <c r="CX99" s="50">
        <f t="shared" si="81"/>
        <v>0</v>
      </c>
      <c r="CY99" s="50">
        <f t="shared" si="81"/>
        <v>0</v>
      </c>
      <c r="CZ99" s="50">
        <f t="shared" si="81"/>
        <v>0</v>
      </c>
      <c r="DA99" s="50">
        <f t="shared" si="77"/>
        <v>0</v>
      </c>
      <c r="DB99" s="50">
        <f t="shared" si="77"/>
        <v>0</v>
      </c>
      <c r="DC99" s="50">
        <f t="shared" si="77"/>
        <v>0</v>
      </c>
      <c r="DD99" s="50">
        <f t="shared" si="77"/>
        <v>0</v>
      </c>
      <c r="DE99" s="50">
        <f t="shared" si="77"/>
        <v>0</v>
      </c>
      <c r="DF99" s="50">
        <f t="shared" si="77"/>
        <v>0</v>
      </c>
      <c r="DG99" s="50">
        <f t="shared" si="77"/>
        <v>0</v>
      </c>
      <c r="DH99" s="50">
        <f t="shared" si="77"/>
        <v>0</v>
      </c>
      <c r="DI99" s="51">
        <f t="shared" si="77"/>
        <v>0</v>
      </c>
      <c r="DK99" s="49">
        <f t="shared" si="80"/>
        <v>0</v>
      </c>
      <c r="DL99" s="50">
        <f t="shared" si="80"/>
        <v>0</v>
      </c>
      <c r="DM99" s="50">
        <f t="shared" si="80"/>
        <v>0</v>
      </c>
      <c r="DN99" s="50">
        <f t="shared" si="80"/>
        <v>0</v>
      </c>
      <c r="DO99" s="50">
        <f t="shared" si="80"/>
        <v>0</v>
      </c>
      <c r="DP99" s="50">
        <f t="shared" si="80"/>
        <v>0</v>
      </c>
      <c r="DQ99" s="50">
        <f t="shared" si="80"/>
        <v>0</v>
      </c>
      <c r="DR99" s="50">
        <f t="shared" si="80"/>
        <v>0</v>
      </c>
      <c r="DS99" s="50">
        <f t="shared" si="80"/>
        <v>0</v>
      </c>
      <c r="DT99" s="50">
        <f t="shared" si="80"/>
        <v>0</v>
      </c>
      <c r="DU99" s="50">
        <f t="shared" si="80"/>
        <v>0</v>
      </c>
      <c r="DV99" s="50">
        <f t="shared" si="80"/>
        <v>0</v>
      </c>
      <c r="DW99" s="50">
        <f t="shared" si="80"/>
        <v>0</v>
      </c>
      <c r="DX99" s="50">
        <f t="shared" si="80"/>
        <v>0</v>
      </c>
      <c r="DY99" s="50">
        <f t="shared" si="80"/>
        <v>0</v>
      </c>
      <c r="DZ99" s="50">
        <f t="shared" si="80"/>
        <v>0</v>
      </c>
      <c r="EA99" s="50">
        <f t="shared" si="82"/>
        <v>0</v>
      </c>
      <c r="EB99" s="50">
        <f t="shared" si="82"/>
        <v>0</v>
      </c>
      <c r="EC99" s="50">
        <f t="shared" si="82"/>
        <v>0</v>
      </c>
      <c r="ED99" s="50">
        <f t="shared" si="82"/>
        <v>0</v>
      </c>
      <c r="EE99" s="50">
        <f t="shared" si="82"/>
        <v>0</v>
      </c>
      <c r="EF99" s="50">
        <f t="shared" si="82"/>
        <v>0</v>
      </c>
      <c r="EG99" s="50">
        <f t="shared" si="82"/>
        <v>0</v>
      </c>
      <c r="EH99" s="50">
        <f t="shared" si="82"/>
        <v>0</v>
      </c>
      <c r="EI99" s="50">
        <f t="shared" si="82"/>
        <v>0</v>
      </c>
      <c r="EJ99" s="50">
        <f t="shared" si="82"/>
        <v>0</v>
      </c>
      <c r="EK99" s="50">
        <f t="shared" si="82"/>
        <v>0</v>
      </c>
      <c r="EL99" s="50">
        <f t="shared" si="82"/>
        <v>0</v>
      </c>
      <c r="EM99" s="50">
        <f t="shared" si="82"/>
        <v>0</v>
      </c>
      <c r="EN99" s="50">
        <f t="shared" si="82"/>
        <v>0</v>
      </c>
      <c r="EO99" s="50">
        <f t="shared" si="82"/>
        <v>0</v>
      </c>
      <c r="EP99" s="50">
        <f t="shared" si="82"/>
        <v>0</v>
      </c>
      <c r="EQ99" s="50">
        <f t="shared" si="78"/>
        <v>0</v>
      </c>
      <c r="ER99" s="50">
        <f t="shared" si="78"/>
        <v>0</v>
      </c>
      <c r="ES99" s="50">
        <f t="shared" si="78"/>
        <v>0</v>
      </c>
      <c r="ET99" s="50">
        <f t="shared" si="78"/>
        <v>0</v>
      </c>
      <c r="EU99" s="50">
        <f t="shared" si="78"/>
        <v>0</v>
      </c>
      <c r="EV99" s="50">
        <f t="shared" si="78"/>
        <v>0</v>
      </c>
      <c r="EW99" s="50">
        <f t="shared" si="78"/>
        <v>0</v>
      </c>
      <c r="EX99" s="50">
        <f t="shared" si="78"/>
        <v>0</v>
      </c>
      <c r="EY99" s="51">
        <f t="shared" si="78"/>
        <v>0</v>
      </c>
      <c r="FA99" s="52" t="str">
        <f t="shared" si="69"/>
        <v>Compliance</v>
      </c>
      <c r="FB99" s="52" t="str">
        <f t="shared" si="70"/>
        <v>Compliance</v>
      </c>
      <c r="FC99" s="52" t="str">
        <f t="shared" si="71"/>
        <v>Compliance</v>
      </c>
    </row>
    <row r="100" spans="2:159" ht="20.100000000000001" customHeight="1" thickBot="1" x14ac:dyDescent="0.3">
      <c r="B100" s="53">
        <v>87</v>
      </c>
      <c r="C100" s="127">
        <v>6015</v>
      </c>
      <c r="D100" s="109"/>
      <c r="E100" s="114" t="s">
        <v>135</v>
      </c>
      <c r="F100" s="41" t="str">
        <f>IFERROR(VLOOKUP(E100,'[1]Designation with Pershift Cost'!$B$3:$C$25,2,0),"")</f>
        <v/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4">
        <f t="shared" si="53"/>
        <v>0</v>
      </c>
      <c r="AX100" s="44">
        <f t="shared" si="54"/>
        <v>0</v>
      </c>
      <c r="AY100" s="44">
        <f t="shared" si="55"/>
        <v>0</v>
      </c>
      <c r="AZ100" s="44">
        <f t="shared" si="56"/>
        <v>0</v>
      </c>
      <c r="BA100" s="44">
        <f t="shared" si="57"/>
        <v>0</v>
      </c>
      <c r="BB100" s="44">
        <f t="shared" si="58"/>
        <v>0</v>
      </c>
      <c r="BC100" s="44">
        <f t="shared" si="59"/>
        <v>0</v>
      </c>
      <c r="BD100" s="44">
        <f t="shared" si="60"/>
        <v>0</v>
      </c>
      <c r="BE100" s="44">
        <f t="shared" si="61"/>
        <v>0</v>
      </c>
      <c r="BF100" s="44">
        <f t="shared" si="62"/>
        <v>0</v>
      </c>
      <c r="BG100" s="44">
        <f t="shared" si="63"/>
        <v>0</v>
      </c>
      <c r="BH100" s="44">
        <f t="shared" si="64"/>
        <v>0</v>
      </c>
      <c r="BI100" s="44">
        <f t="shared" si="65"/>
        <v>0</v>
      </c>
      <c r="BJ100" s="44">
        <f t="shared" si="66"/>
        <v>0</v>
      </c>
      <c r="BK100" s="43"/>
      <c r="BL100" s="43"/>
      <c r="BM100" s="44">
        <f t="shared" si="72"/>
        <v>0</v>
      </c>
      <c r="BN100" s="44">
        <f t="shared" si="73"/>
        <v>0</v>
      </c>
      <c r="BO100" s="45">
        <f t="shared" si="74"/>
        <v>0</v>
      </c>
      <c r="BP100" s="46">
        <f t="shared" si="67"/>
        <v>0</v>
      </c>
      <c r="BQ100" s="47">
        <f t="shared" si="48"/>
        <v>0</v>
      </c>
      <c r="BR100" s="47">
        <f t="shared" si="68"/>
        <v>0</v>
      </c>
      <c r="BS100" s="48"/>
      <c r="BU100" s="49">
        <f t="shared" si="79"/>
        <v>0</v>
      </c>
      <c r="BV100" s="50">
        <f t="shared" si="79"/>
        <v>0</v>
      </c>
      <c r="BW100" s="50">
        <f t="shared" si="79"/>
        <v>0</v>
      </c>
      <c r="BX100" s="50">
        <f t="shared" si="79"/>
        <v>0</v>
      </c>
      <c r="BY100" s="50">
        <f t="shared" si="79"/>
        <v>0</v>
      </c>
      <c r="BZ100" s="50">
        <f t="shared" si="79"/>
        <v>0</v>
      </c>
      <c r="CA100" s="50">
        <f t="shared" si="79"/>
        <v>0</v>
      </c>
      <c r="CB100" s="50">
        <f t="shared" si="79"/>
        <v>0</v>
      </c>
      <c r="CC100" s="50">
        <f t="shared" si="79"/>
        <v>0</v>
      </c>
      <c r="CD100" s="50">
        <f t="shared" si="79"/>
        <v>0</v>
      </c>
      <c r="CE100" s="50">
        <f t="shared" si="79"/>
        <v>0</v>
      </c>
      <c r="CF100" s="50">
        <f t="shared" si="79"/>
        <v>0</v>
      </c>
      <c r="CG100" s="50">
        <f t="shared" si="79"/>
        <v>0</v>
      </c>
      <c r="CH100" s="50">
        <f t="shared" si="79"/>
        <v>0</v>
      </c>
      <c r="CI100" s="50">
        <f t="shared" si="79"/>
        <v>0</v>
      </c>
      <c r="CJ100" s="50">
        <f t="shared" si="79"/>
        <v>0</v>
      </c>
      <c r="CK100" s="50">
        <f t="shared" si="81"/>
        <v>0</v>
      </c>
      <c r="CL100" s="50">
        <f t="shared" si="81"/>
        <v>0</v>
      </c>
      <c r="CM100" s="50">
        <f t="shared" si="81"/>
        <v>0</v>
      </c>
      <c r="CN100" s="50">
        <f t="shared" si="81"/>
        <v>0</v>
      </c>
      <c r="CO100" s="50">
        <f t="shared" si="81"/>
        <v>0</v>
      </c>
      <c r="CP100" s="50">
        <f t="shared" si="81"/>
        <v>0</v>
      </c>
      <c r="CQ100" s="50">
        <f t="shared" si="81"/>
        <v>0</v>
      </c>
      <c r="CR100" s="50">
        <f t="shared" si="81"/>
        <v>0</v>
      </c>
      <c r="CS100" s="50">
        <f t="shared" si="81"/>
        <v>0</v>
      </c>
      <c r="CT100" s="50">
        <f t="shared" si="81"/>
        <v>0</v>
      </c>
      <c r="CU100" s="50">
        <f t="shared" si="81"/>
        <v>0</v>
      </c>
      <c r="CV100" s="50">
        <f t="shared" si="81"/>
        <v>0</v>
      </c>
      <c r="CW100" s="50">
        <f t="shared" si="81"/>
        <v>0</v>
      </c>
      <c r="CX100" s="50">
        <f t="shared" si="81"/>
        <v>0</v>
      </c>
      <c r="CY100" s="50">
        <f t="shared" si="81"/>
        <v>0</v>
      </c>
      <c r="CZ100" s="50">
        <f t="shared" si="81"/>
        <v>0</v>
      </c>
      <c r="DA100" s="50">
        <f t="shared" si="77"/>
        <v>0</v>
      </c>
      <c r="DB100" s="50">
        <f t="shared" si="77"/>
        <v>0</v>
      </c>
      <c r="DC100" s="50">
        <f t="shared" si="77"/>
        <v>0</v>
      </c>
      <c r="DD100" s="50">
        <f t="shared" si="77"/>
        <v>0</v>
      </c>
      <c r="DE100" s="50">
        <f t="shared" si="77"/>
        <v>0</v>
      </c>
      <c r="DF100" s="50">
        <f t="shared" si="77"/>
        <v>0</v>
      </c>
      <c r="DG100" s="50">
        <f t="shared" si="77"/>
        <v>0</v>
      </c>
      <c r="DH100" s="50">
        <f t="shared" si="77"/>
        <v>0</v>
      </c>
      <c r="DI100" s="51">
        <f t="shared" si="77"/>
        <v>0</v>
      </c>
      <c r="DK100" s="49">
        <f t="shared" si="80"/>
        <v>0</v>
      </c>
      <c r="DL100" s="50">
        <f t="shared" si="80"/>
        <v>0</v>
      </c>
      <c r="DM100" s="50">
        <f t="shared" si="80"/>
        <v>0</v>
      </c>
      <c r="DN100" s="50">
        <f t="shared" si="80"/>
        <v>0</v>
      </c>
      <c r="DO100" s="50">
        <f t="shared" si="80"/>
        <v>0</v>
      </c>
      <c r="DP100" s="50">
        <f t="shared" si="80"/>
        <v>0</v>
      </c>
      <c r="DQ100" s="50">
        <f t="shared" si="80"/>
        <v>0</v>
      </c>
      <c r="DR100" s="50">
        <f t="shared" si="80"/>
        <v>0</v>
      </c>
      <c r="DS100" s="50">
        <f t="shared" si="80"/>
        <v>0</v>
      </c>
      <c r="DT100" s="50">
        <f t="shared" si="80"/>
        <v>0</v>
      </c>
      <c r="DU100" s="50">
        <f t="shared" si="80"/>
        <v>0</v>
      </c>
      <c r="DV100" s="50">
        <f t="shared" si="80"/>
        <v>0</v>
      </c>
      <c r="DW100" s="50">
        <f t="shared" si="80"/>
        <v>0</v>
      </c>
      <c r="DX100" s="50">
        <f t="shared" si="80"/>
        <v>0</v>
      </c>
      <c r="DY100" s="50">
        <f t="shared" si="80"/>
        <v>0</v>
      </c>
      <c r="DZ100" s="50">
        <f t="shared" si="80"/>
        <v>0</v>
      </c>
      <c r="EA100" s="50">
        <f t="shared" si="82"/>
        <v>0</v>
      </c>
      <c r="EB100" s="50">
        <f t="shared" si="82"/>
        <v>0</v>
      </c>
      <c r="EC100" s="50">
        <f t="shared" si="82"/>
        <v>0</v>
      </c>
      <c r="ED100" s="50">
        <f t="shared" si="82"/>
        <v>0</v>
      </c>
      <c r="EE100" s="50">
        <f t="shared" si="82"/>
        <v>0</v>
      </c>
      <c r="EF100" s="50">
        <f t="shared" si="82"/>
        <v>0</v>
      </c>
      <c r="EG100" s="50">
        <f t="shared" si="82"/>
        <v>0</v>
      </c>
      <c r="EH100" s="50">
        <f t="shared" si="82"/>
        <v>0</v>
      </c>
      <c r="EI100" s="50">
        <f t="shared" si="82"/>
        <v>0</v>
      </c>
      <c r="EJ100" s="50">
        <f t="shared" si="82"/>
        <v>0</v>
      </c>
      <c r="EK100" s="50">
        <f t="shared" si="82"/>
        <v>0</v>
      </c>
      <c r="EL100" s="50">
        <f t="shared" si="82"/>
        <v>0</v>
      </c>
      <c r="EM100" s="50">
        <f t="shared" si="82"/>
        <v>0</v>
      </c>
      <c r="EN100" s="50">
        <f t="shared" si="82"/>
        <v>0</v>
      </c>
      <c r="EO100" s="50">
        <f t="shared" si="82"/>
        <v>0</v>
      </c>
      <c r="EP100" s="50">
        <f t="shared" si="82"/>
        <v>0</v>
      </c>
      <c r="EQ100" s="50">
        <f t="shared" si="78"/>
        <v>0</v>
      </c>
      <c r="ER100" s="50">
        <f t="shared" si="78"/>
        <v>0</v>
      </c>
      <c r="ES100" s="50">
        <f t="shared" si="78"/>
        <v>0</v>
      </c>
      <c r="ET100" s="50">
        <f t="shared" si="78"/>
        <v>0</v>
      </c>
      <c r="EU100" s="50">
        <f t="shared" si="78"/>
        <v>0</v>
      </c>
      <c r="EV100" s="50">
        <f t="shared" si="78"/>
        <v>0</v>
      </c>
      <c r="EW100" s="50">
        <f t="shared" si="78"/>
        <v>0</v>
      </c>
      <c r="EX100" s="50">
        <f t="shared" si="78"/>
        <v>0</v>
      </c>
      <c r="EY100" s="51">
        <f t="shared" si="78"/>
        <v>0</v>
      </c>
      <c r="FA100" s="52" t="str">
        <f t="shared" si="69"/>
        <v>Compliance</v>
      </c>
      <c r="FB100" s="52" t="str">
        <f t="shared" si="70"/>
        <v>Compliance</v>
      </c>
      <c r="FC100" s="52" t="str">
        <f t="shared" si="71"/>
        <v>Compliance</v>
      </c>
    </row>
    <row r="101" spans="2:159" ht="20.100000000000001" customHeight="1" thickBot="1" x14ac:dyDescent="0.3">
      <c r="B101" s="53">
        <v>88</v>
      </c>
      <c r="C101" s="127">
        <v>6435</v>
      </c>
      <c r="D101" s="109" t="s">
        <v>123</v>
      </c>
      <c r="E101" s="114" t="s">
        <v>135</v>
      </c>
      <c r="F101" s="41" t="str">
        <f>IFERROR(VLOOKUP(E101,'[1]Designation with Pershift Cost'!$B$3:$C$25,2,0),"")</f>
        <v/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4">
        <f t="shared" si="53"/>
        <v>0</v>
      </c>
      <c r="AX101" s="44">
        <f t="shared" si="54"/>
        <v>0</v>
      </c>
      <c r="AY101" s="44">
        <f t="shared" si="55"/>
        <v>0</v>
      </c>
      <c r="AZ101" s="44">
        <f t="shared" si="56"/>
        <v>0</v>
      </c>
      <c r="BA101" s="44">
        <f t="shared" si="57"/>
        <v>0</v>
      </c>
      <c r="BB101" s="44">
        <f t="shared" si="58"/>
        <v>0</v>
      </c>
      <c r="BC101" s="44">
        <f t="shared" si="59"/>
        <v>0</v>
      </c>
      <c r="BD101" s="44">
        <f t="shared" si="60"/>
        <v>0</v>
      </c>
      <c r="BE101" s="44">
        <f t="shared" si="61"/>
        <v>0</v>
      </c>
      <c r="BF101" s="44">
        <f t="shared" si="62"/>
        <v>0</v>
      </c>
      <c r="BG101" s="44">
        <f t="shared" si="63"/>
        <v>0</v>
      </c>
      <c r="BH101" s="44">
        <f t="shared" si="64"/>
        <v>0</v>
      </c>
      <c r="BI101" s="44">
        <f t="shared" si="65"/>
        <v>0</v>
      </c>
      <c r="BJ101" s="44">
        <f t="shared" si="66"/>
        <v>0</v>
      </c>
      <c r="BK101" s="43"/>
      <c r="BL101" s="43"/>
      <c r="BM101" s="44">
        <f t="shared" si="72"/>
        <v>0</v>
      </c>
      <c r="BN101" s="44">
        <f t="shared" si="73"/>
        <v>0</v>
      </c>
      <c r="BO101" s="45">
        <f t="shared" si="74"/>
        <v>0</v>
      </c>
      <c r="BP101" s="46">
        <f t="shared" si="67"/>
        <v>0</v>
      </c>
      <c r="BQ101" s="47">
        <f t="shared" si="48"/>
        <v>0</v>
      </c>
      <c r="BR101" s="47">
        <f t="shared" si="68"/>
        <v>0</v>
      </c>
      <c r="BS101" s="48"/>
      <c r="BU101" s="49">
        <f t="shared" si="79"/>
        <v>0</v>
      </c>
      <c r="BV101" s="50">
        <f t="shared" si="79"/>
        <v>0</v>
      </c>
      <c r="BW101" s="50">
        <f t="shared" si="79"/>
        <v>0</v>
      </c>
      <c r="BX101" s="50">
        <f t="shared" si="79"/>
        <v>0</v>
      </c>
      <c r="BY101" s="50">
        <f t="shared" si="79"/>
        <v>0</v>
      </c>
      <c r="BZ101" s="50">
        <f t="shared" si="79"/>
        <v>0</v>
      </c>
      <c r="CA101" s="50">
        <f t="shared" si="79"/>
        <v>0</v>
      </c>
      <c r="CB101" s="50">
        <f t="shared" si="79"/>
        <v>0</v>
      </c>
      <c r="CC101" s="50">
        <f t="shared" si="79"/>
        <v>0</v>
      </c>
      <c r="CD101" s="50">
        <f t="shared" si="79"/>
        <v>0</v>
      </c>
      <c r="CE101" s="50">
        <f t="shared" si="79"/>
        <v>0</v>
      </c>
      <c r="CF101" s="50">
        <f t="shared" si="79"/>
        <v>0</v>
      </c>
      <c r="CG101" s="50">
        <f t="shared" si="79"/>
        <v>0</v>
      </c>
      <c r="CH101" s="50">
        <f t="shared" si="79"/>
        <v>0</v>
      </c>
      <c r="CI101" s="50">
        <f t="shared" si="79"/>
        <v>0</v>
      </c>
      <c r="CJ101" s="50">
        <f t="shared" si="79"/>
        <v>0</v>
      </c>
      <c r="CK101" s="50">
        <f t="shared" si="81"/>
        <v>0</v>
      </c>
      <c r="CL101" s="50">
        <f t="shared" si="81"/>
        <v>0</v>
      </c>
      <c r="CM101" s="50">
        <f t="shared" si="81"/>
        <v>0</v>
      </c>
      <c r="CN101" s="50">
        <f t="shared" si="81"/>
        <v>0</v>
      </c>
      <c r="CO101" s="50">
        <f t="shared" si="81"/>
        <v>0</v>
      </c>
      <c r="CP101" s="50">
        <f t="shared" si="81"/>
        <v>0</v>
      </c>
      <c r="CQ101" s="50">
        <f t="shared" si="81"/>
        <v>0</v>
      </c>
      <c r="CR101" s="50">
        <f t="shared" si="81"/>
        <v>0</v>
      </c>
      <c r="CS101" s="50">
        <f t="shared" si="81"/>
        <v>0</v>
      </c>
      <c r="CT101" s="50">
        <f t="shared" si="81"/>
        <v>0</v>
      </c>
      <c r="CU101" s="50">
        <f t="shared" si="81"/>
        <v>0</v>
      </c>
      <c r="CV101" s="50">
        <f t="shared" si="81"/>
        <v>0</v>
      </c>
      <c r="CW101" s="50">
        <f t="shared" si="81"/>
        <v>0</v>
      </c>
      <c r="CX101" s="50">
        <f t="shared" si="81"/>
        <v>0</v>
      </c>
      <c r="CY101" s="50">
        <f t="shared" si="81"/>
        <v>0</v>
      </c>
      <c r="CZ101" s="50">
        <f t="shared" si="81"/>
        <v>0</v>
      </c>
      <c r="DA101" s="50">
        <f t="shared" si="77"/>
        <v>0</v>
      </c>
      <c r="DB101" s="50">
        <f t="shared" si="77"/>
        <v>0</v>
      </c>
      <c r="DC101" s="50">
        <f t="shared" si="77"/>
        <v>0</v>
      </c>
      <c r="DD101" s="50">
        <f t="shared" si="77"/>
        <v>0</v>
      </c>
      <c r="DE101" s="50">
        <f t="shared" si="77"/>
        <v>0</v>
      </c>
      <c r="DF101" s="50">
        <f t="shared" si="77"/>
        <v>0</v>
      </c>
      <c r="DG101" s="50">
        <f t="shared" si="77"/>
        <v>0</v>
      </c>
      <c r="DH101" s="50">
        <f t="shared" si="77"/>
        <v>0</v>
      </c>
      <c r="DI101" s="51">
        <f t="shared" si="77"/>
        <v>0</v>
      </c>
      <c r="DK101" s="49">
        <f t="shared" si="80"/>
        <v>0</v>
      </c>
      <c r="DL101" s="50">
        <f t="shared" si="80"/>
        <v>0</v>
      </c>
      <c r="DM101" s="50">
        <f t="shared" si="80"/>
        <v>0</v>
      </c>
      <c r="DN101" s="50">
        <f t="shared" si="80"/>
        <v>0</v>
      </c>
      <c r="DO101" s="50">
        <f t="shared" si="80"/>
        <v>0</v>
      </c>
      <c r="DP101" s="50">
        <f t="shared" si="80"/>
        <v>0</v>
      </c>
      <c r="DQ101" s="50">
        <f t="shared" si="80"/>
        <v>0</v>
      </c>
      <c r="DR101" s="50">
        <f t="shared" si="80"/>
        <v>0</v>
      </c>
      <c r="DS101" s="50">
        <f t="shared" si="80"/>
        <v>0</v>
      </c>
      <c r="DT101" s="50">
        <f t="shared" si="80"/>
        <v>0</v>
      </c>
      <c r="DU101" s="50">
        <f t="shared" si="80"/>
        <v>0</v>
      </c>
      <c r="DV101" s="50">
        <f t="shared" si="80"/>
        <v>0</v>
      </c>
      <c r="DW101" s="50">
        <f t="shared" si="80"/>
        <v>0</v>
      </c>
      <c r="DX101" s="50">
        <f t="shared" si="80"/>
        <v>0</v>
      </c>
      <c r="DY101" s="50">
        <f t="shared" si="80"/>
        <v>0</v>
      </c>
      <c r="DZ101" s="50">
        <f t="shared" si="80"/>
        <v>0</v>
      </c>
      <c r="EA101" s="50">
        <f t="shared" si="82"/>
        <v>0</v>
      </c>
      <c r="EB101" s="50">
        <f t="shared" si="82"/>
        <v>0</v>
      </c>
      <c r="EC101" s="50">
        <f t="shared" si="82"/>
        <v>0</v>
      </c>
      <c r="ED101" s="50">
        <f t="shared" si="82"/>
        <v>0</v>
      </c>
      <c r="EE101" s="50">
        <f t="shared" si="82"/>
        <v>0</v>
      </c>
      <c r="EF101" s="50">
        <f t="shared" si="82"/>
        <v>0</v>
      </c>
      <c r="EG101" s="50">
        <f t="shared" si="82"/>
        <v>0</v>
      </c>
      <c r="EH101" s="50">
        <f t="shared" si="82"/>
        <v>0</v>
      </c>
      <c r="EI101" s="50">
        <f t="shared" si="82"/>
        <v>0</v>
      </c>
      <c r="EJ101" s="50">
        <f t="shared" si="82"/>
        <v>0</v>
      </c>
      <c r="EK101" s="50">
        <f t="shared" si="82"/>
        <v>0</v>
      </c>
      <c r="EL101" s="50">
        <f t="shared" si="82"/>
        <v>0</v>
      </c>
      <c r="EM101" s="50">
        <f t="shared" si="82"/>
        <v>0</v>
      </c>
      <c r="EN101" s="50">
        <f t="shared" si="82"/>
        <v>0</v>
      </c>
      <c r="EO101" s="50">
        <f t="shared" si="82"/>
        <v>0</v>
      </c>
      <c r="EP101" s="50">
        <f t="shared" si="82"/>
        <v>0</v>
      </c>
      <c r="EQ101" s="50">
        <f t="shared" si="78"/>
        <v>0</v>
      </c>
      <c r="ER101" s="50">
        <f t="shared" si="78"/>
        <v>0</v>
      </c>
      <c r="ES101" s="50">
        <f t="shared" si="78"/>
        <v>0</v>
      </c>
      <c r="ET101" s="50">
        <f t="shared" si="78"/>
        <v>0</v>
      </c>
      <c r="EU101" s="50">
        <f t="shared" si="78"/>
        <v>0</v>
      </c>
      <c r="EV101" s="50">
        <f t="shared" si="78"/>
        <v>0</v>
      </c>
      <c r="EW101" s="50">
        <f t="shared" si="78"/>
        <v>0</v>
      </c>
      <c r="EX101" s="50">
        <f t="shared" si="78"/>
        <v>0</v>
      </c>
      <c r="EY101" s="51">
        <f t="shared" si="78"/>
        <v>0</v>
      </c>
      <c r="FA101" s="52" t="str">
        <f t="shared" si="69"/>
        <v>Compliance</v>
      </c>
      <c r="FB101" s="52" t="str">
        <f t="shared" si="70"/>
        <v>Compliance</v>
      </c>
      <c r="FC101" s="52" t="str">
        <f t="shared" si="71"/>
        <v>Compliance</v>
      </c>
    </row>
    <row r="102" spans="2:159" ht="20.100000000000001" customHeight="1" thickBot="1" x14ac:dyDescent="0.3">
      <c r="B102" s="53">
        <v>89</v>
      </c>
      <c r="C102" s="127">
        <v>6579</v>
      </c>
      <c r="D102" s="109" t="s">
        <v>124</v>
      </c>
      <c r="E102" s="114" t="s">
        <v>135</v>
      </c>
      <c r="F102" s="41" t="str">
        <f>IFERROR(VLOOKUP(E102,'[1]Designation with Pershift Cost'!$B$3:$C$25,2,0),"")</f>
        <v/>
      </c>
      <c r="G102" s="42" t="s">
        <v>12</v>
      </c>
      <c r="H102" s="42"/>
      <c r="I102" s="42" t="s">
        <v>12</v>
      </c>
      <c r="J102" s="42" t="s">
        <v>12</v>
      </c>
      <c r="K102" s="42" t="s">
        <v>12</v>
      </c>
      <c r="L102" s="42" t="s">
        <v>12</v>
      </c>
      <c r="M102" s="42" t="s">
        <v>12</v>
      </c>
      <c r="N102" s="42" t="s">
        <v>12</v>
      </c>
      <c r="O102" s="42"/>
      <c r="P102" s="42" t="s">
        <v>12</v>
      </c>
      <c r="Q102" s="43" t="s">
        <v>12</v>
      </c>
      <c r="R102" s="43" t="s">
        <v>12</v>
      </c>
      <c r="S102" s="43" t="s">
        <v>12</v>
      </c>
      <c r="T102" s="43" t="s">
        <v>12</v>
      </c>
      <c r="U102" s="43" t="s">
        <v>12</v>
      </c>
      <c r="V102" s="43"/>
      <c r="W102" s="43" t="s">
        <v>12</v>
      </c>
      <c r="X102" s="43" t="s">
        <v>12</v>
      </c>
      <c r="Y102" s="43" t="s">
        <v>12</v>
      </c>
      <c r="Z102" s="90" t="s">
        <v>12</v>
      </c>
      <c r="AA102" s="43" t="s">
        <v>12</v>
      </c>
      <c r="AB102" s="43" t="s">
        <v>12</v>
      </c>
      <c r="AC102" s="43"/>
      <c r="AD102" s="43" t="s">
        <v>12</v>
      </c>
      <c r="AE102" s="43" t="s">
        <v>12</v>
      </c>
      <c r="AF102" s="43" t="s">
        <v>12</v>
      </c>
      <c r="AG102" s="43" t="s">
        <v>12</v>
      </c>
      <c r="AH102" s="43" t="s">
        <v>12</v>
      </c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4">
        <f t="shared" si="53"/>
        <v>0</v>
      </c>
      <c r="AX102" s="44">
        <f t="shared" si="54"/>
        <v>0</v>
      </c>
      <c r="AY102" s="44">
        <f t="shared" si="55"/>
        <v>24</v>
      </c>
      <c r="AZ102" s="44">
        <f t="shared" si="56"/>
        <v>0</v>
      </c>
      <c r="BA102" s="44">
        <f t="shared" si="57"/>
        <v>0</v>
      </c>
      <c r="BB102" s="44">
        <f t="shared" si="58"/>
        <v>0</v>
      </c>
      <c r="BC102" s="44">
        <f t="shared" si="59"/>
        <v>0</v>
      </c>
      <c r="BD102" s="44">
        <f t="shared" si="60"/>
        <v>0</v>
      </c>
      <c r="BE102" s="44">
        <f t="shared" si="61"/>
        <v>0</v>
      </c>
      <c r="BF102" s="44">
        <f t="shared" si="62"/>
        <v>0</v>
      </c>
      <c r="BG102" s="44">
        <f t="shared" si="63"/>
        <v>0</v>
      </c>
      <c r="BH102" s="44">
        <f t="shared" si="64"/>
        <v>0</v>
      </c>
      <c r="BI102" s="44">
        <f t="shared" si="65"/>
        <v>0</v>
      </c>
      <c r="BJ102" s="44">
        <f t="shared" si="66"/>
        <v>0</v>
      </c>
      <c r="BK102" s="43"/>
      <c r="BL102" s="43"/>
      <c r="BM102" s="44">
        <f t="shared" si="72"/>
        <v>0</v>
      </c>
      <c r="BN102" s="44">
        <f t="shared" si="73"/>
        <v>0</v>
      </c>
      <c r="BO102" s="45">
        <f t="shared" si="74"/>
        <v>24</v>
      </c>
      <c r="BP102" s="118">
        <f t="shared" si="67"/>
        <v>24</v>
      </c>
      <c r="BQ102" s="47">
        <f t="shared" si="48"/>
        <v>0</v>
      </c>
      <c r="BR102" s="47">
        <f t="shared" si="68"/>
        <v>0</v>
      </c>
      <c r="BS102" s="48"/>
      <c r="BU102" s="49">
        <f t="shared" si="79"/>
        <v>0</v>
      </c>
      <c r="BV102" s="50">
        <f t="shared" si="79"/>
        <v>0</v>
      </c>
      <c r="BW102" s="50">
        <f t="shared" si="79"/>
        <v>0</v>
      </c>
      <c r="BX102" s="50">
        <f t="shared" si="79"/>
        <v>0</v>
      </c>
      <c r="BY102" s="50">
        <f t="shared" si="79"/>
        <v>0</v>
      </c>
      <c r="BZ102" s="50">
        <f t="shared" si="79"/>
        <v>0</v>
      </c>
      <c r="CA102" s="50">
        <f t="shared" si="79"/>
        <v>0</v>
      </c>
      <c r="CB102" s="50">
        <f t="shared" si="79"/>
        <v>0</v>
      </c>
      <c r="CC102" s="50">
        <f t="shared" si="79"/>
        <v>0</v>
      </c>
      <c r="CD102" s="50">
        <f t="shared" si="79"/>
        <v>0</v>
      </c>
      <c r="CE102" s="50">
        <f t="shared" si="79"/>
        <v>0</v>
      </c>
      <c r="CF102" s="50">
        <f t="shared" si="79"/>
        <v>0</v>
      </c>
      <c r="CG102" s="50">
        <f t="shared" si="79"/>
        <v>0</v>
      </c>
      <c r="CH102" s="50">
        <f t="shared" si="79"/>
        <v>0</v>
      </c>
      <c r="CI102" s="50">
        <f t="shared" si="79"/>
        <v>0</v>
      </c>
      <c r="CJ102" s="50">
        <f t="shared" si="79"/>
        <v>0</v>
      </c>
      <c r="CK102" s="50">
        <f t="shared" si="81"/>
        <v>0</v>
      </c>
      <c r="CL102" s="50">
        <f t="shared" si="81"/>
        <v>0</v>
      </c>
      <c r="CM102" s="50">
        <f t="shared" si="81"/>
        <v>0</v>
      </c>
      <c r="CN102" s="50">
        <f t="shared" si="81"/>
        <v>0</v>
      </c>
      <c r="CO102" s="50">
        <f t="shared" si="81"/>
        <v>0</v>
      </c>
      <c r="CP102" s="50">
        <f t="shared" si="81"/>
        <v>0</v>
      </c>
      <c r="CQ102" s="50">
        <f t="shared" si="81"/>
        <v>0</v>
      </c>
      <c r="CR102" s="50">
        <f t="shared" si="81"/>
        <v>0</v>
      </c>
      <c r="CS102" s="50">
        <f t="shared" si="81"/>
        <v>0</v>
      </c>
      <c r="CT102" s="50">
        <f t="shared" si="81"/>
        <v>0</v>
      </c>
      <c r="CU102" s="50">
        <f t="shared" si="81"/>
        <v>0</v>
      </c>
      <c r="CV102" s="50">
        <f t="shared" si="81"/>
        <v>0</v>
      </c>
      <c r="CW102" s="50">
        <f t="shared" si="81"/>
        <v>0</v>
      </c>
      <c r="CX102" s="50">
        <f t="shared" si="81"/>
        <v>0</v>
      </c>
      <c r="CY102" s="50">
        <f t="shared" si="81"/>
        <v>0</v>
      </c>
      <c r="CZ102" s="50">
        <f t="shared" si="81"/>
        <v>0</v>
      </c>
      <c r="DA102" s="50">
        <f t="shared" si="77"/>
        <v>0</v>
      </c>
      <c r="DB102" s="50">
        <f t="shared" si="77"/>
        <v>0</v>
      </c>
      <c r="DC102" s="50">
        <f t="shared" si="77"/>
        <v>0</v>
      </c>
      <c r="DD102" s="50">
        <f t="shared" si="77"/>
        <v>0</v>
      </c>
      <c r="DE102" s="50">
        <f t="shared" si="77"/>
        <v>0</v>
      </c>
      <c r="DF102" s="50">
        <f t="shared" si="77"/>
        <v>0</v>
      </c>
      <c r="DG102" s="50">
        <f t="shared" si="77"/>
        <v>0</v>
      </c>
      <c r="DH102" s="50">
        <f t="shared" si="77"/>
        <v>0</v>
      </c>
      <c r="DI102" s="51">
        <f t="shared" si="77"/>
        <v>0</v>
      </c>
      <c r="DK102" s="49">
        <f t="shared" si="80"/>
        <v>0</v>
      </c>
      <c r="DL102" s="50">
        <f t="shared" si="80"/>
        <v>0</v>
      </c>
      <c r="DM102" s="50">
        <f t="shared" si="80"/>
        <v>0</v>
      </c>
      <c r="DN102" s="50">
        <f t="shared" si="80"/>
        <v>0</v>
      </c>
      <c r="DO102" s="50">
        <f t="shared" si="80"/>
        <v>0</v>
      </c>
      <c r="DP102" s="50">
        <f t="shared" si="80"/>
        <v>0</v>
      </c>
      <c r="DQ102" s="50">
        <f t="shared" si="80"/>
        <v>0</v>
      </c>
      <c r="DR102" s="50">
        <f t="shared" si="80"/>
        <v>0</v>
      </c>
      <c r="DS102" s="50">
        <f t="shared" si="80"/>
        <v>0</v>
      </c>
      <c r="DT102" s="50">
        <f t="shared" si="80"/>
        <v>0</v>
      </c>
      <c r="DU102" s="50">
        <f t="shared" si="80"/>
        <v>0</v>
      </c>
      <c r="DV102" s="50">
        <f t="shared" si="80"/>
        <v>0</v>
      </c>
      <c r="DW102" s="50">
        <f t="shared" si="80"/>
        <v>0</v>
      </c>
      <c r="DX102" s="50">
        <f t="shared" si="80"/>
        <v>0</v>
      </c>
      <c r="DY102" s="50">
        <f t="shared" si="80"/>
        <v>0</v>
      </c>
      <c r="DZ102" s="50">
        <f t="shared" si="80"/>
        <v>0</v>
      </c>
      <c r="EA102" s="50">
        <f t="shared" si="82"/>
        <v>0</v>
      </c>
      <c r="EB102" s="50">
        <f t="shared" si="82"/>
        <v>0</v>
      </c>
      <c r="EC102" s="50">
        <f t="shared" si="82"/>
        <v>0</v>
      </c>
      <c r="ED102" s="50">
        <f t="shared" si="82"/>
        <v>0</v>
      </c>
      <c r="EE102" s="50">
        <f t="shared" si="82"/>
        <v>0</v>
      </c>
      <c r="EF102" s="50">
        <f t="shared" si="82"/>
        <v>0</v>
      </c>
      <c r="EG102" s="50">
        <f t="shared" si="82"/>
        <v>0</v>
      </c>
      <c r="EH102" s="50">
        <f t="shared" si="82"/>
        <v>0</v>
      </c>
      <c r="EI102" s="50">
        <f t="shared" si="82"/>
        <v>0</v>
      </c>
      <c r="EJ102" s="50">
        <f t="shared" si="82"/>
        <v>0</v>
      </c>
      <c r="EK102" s="50">
        <f t="shared" si="82"/>
        <v>0</v>
      </c>
      <c r="EL102" s="50">
        <f t="shared" si="82"/>
        <v>0</v>
      </c>
      <c r="EM102" s="50">
        <f t="shared" si="82"/>
        <v>0</v>
      </c>
      <c r="EN102" s="50">
        <f t="shared" si="82"/>
        <v>0</v>
      </c>
      <c r="EO102" s="50">
        <f t="shared" si="82"/>
        <v>0</v>
      </c>
      <c r="EP102" s="50">
        <f t="shared" si="82"/>
        <v>0</v>
      </c>
      <c r="EQ102" s="50">
        <f t="shared" si="78"/>
        <v>0</v>
      </c>
      <c r="ER102" s="50">
        <f t="shared" si="78"/>
        <v>0</v>
      </c>
      <c r="ES102" s="50">
        <f t="shared" si="78"/>
        <v>0</v>
      </c>
      <c r="ET102" s="50">
        <f t="shared" si="78"/>
        <v>0</v>
      </c>
      <c r="EU102" s="50">
        <f t="shared" si="78"/>
        <v>0</v>
      </c>
      <c r="EV102" s="50">
        <f t="shared" si="78"/>
        <v>0</v>
      </c>
      <c r="EW102" s="50">
        <f t="shared" si="78"/>
        <v>0</v>
      </c>
      <c r="EX102" s="50">
        <f t="shared" si="78"/>
        <v>0</v>
      </c>
      <c r="EY102" s="51">
        <f t="shared" si="78"/>
        <v>0</v>
      </c>
      <c r="FA102" s="52" t="str">
        <f t="shared" si="69"/>
        <v>Compliance</v>
      </c>
      <c r="FB102" s="52" t="str">
        <f t="shared" si="70"/>
        <v>Compliance</v>
      </c>
      <c r="FC102" s="52" t="str">
        <f t="shared" si="71"/>
        <v>Compliance</v>
      </c>
    </row>
    <row r="103" spans="2:159" ht="20.100000000000001" customHeight="1" thickBot="1" x14ac:dyDescent="0.3">
      <c r="B103" s="53">
        <v>90</v>
      </c>
      <c r="C103" s="127">
        <v>6454</v>
      </c>
      <c r="D103" s="109" t="s">
        <v>125</v>
      </c>
      <c r="E103" s="114" t="s">
        <v>135</v>
      </c>
      <c r="F103" s="41" t="str">
        <f>IFERROR(VLOOKUP(E103,'[1]Designation with Pershift Cost'!$B$3:$C$25,2,0),"")</f>
        <v/>
      </c>
      <c r="G103" s="42"/>
      <c r="H103" s="42"/>
      <c r="I103" s="42" t="s">
        <v>11</v>
      </c>
      <c r="J103" s="42" t="s">
        <v>11</v>
      </c>
      <c r="K103" s="42" t="s">
        <v>11</v>
      </c>
      <c r="L103" s="42" t="s">
        <v>11</v>
      </c>
      <c r="M103" s="42"/>
      <c r="N103" s="42"/>
      <c r="O103" s="42"/>
      <c r="P103" s="42"/>
      <c r="Q103" s="43" t="s">
        <v>11</v>
      </c>
      <c r="R103" s="43" t="s">
        <v>11</v>
      </c>
      <c r="S103" s="43" t="s">
        <v>11</v>
      </c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4">
        <f t="shared" si="53"/>
        <v>0</v>
      </c>
      <c r="AX103" s="44">
        <f t="shared" si="54"/>
        <v>7</v>
      </c>
      <c r="AY103" s="44">
        <f t="shared" si="55"/>
        <v>0</v>
      </c>
      <c r="AZ103" s="44">
        <f t="shared" si="56"/>
        <v>0</v>
      </c>
      <c r="BA103" s="44">
        <f t="shared" si="57"/>
        <v>0</v>
      </c>
      <c r="BB103" s="44">
        <f t="shared" si="58"/>
        <v>0</v>
      </c>
      <c r="BC103" s="44">
        <f t="shared" si="59"/>
        <v>0</v>
      </c>
      <c r="BD103" s="44">
        <f t="shared" si="60"/>
        <v>0</v>
      </c>
      <c r="BE103" s="44">
        <f t="shared" si="61"/>
        <v>0</v>
      </c>
      <c r="BF103" s="44">
        <f t="shared" si="62"/>
        <v>0</v>
      </c>
      <c r="BG103" s="44">
        <f t="shared" si="63"/>
        <v>0</v>
      </c>
      <c r="BH103" s="44">
        <f t="shared" si="64"/>
        <v>0</v>
      </c>
      <c r="BI103" s="44">
        <f t="shared" si="65"/>
        <v>0</v>
      </c>
      <c r="BJ103" s="44">
        <f t="shared" si="66"/>
        <v>0</v>
      </c>
      <c r="BK103" s="43"/>
      <c r="BL103" s="43"/>
      <c r="BM103" s="44">
        <f t="shared" si="72"/>
        <v>0</v>
      </c>
      <c r="BN103" s="44">
        <f t="shared" si="73"/>
        <v>0</v>
      </c>
      <c r="BO103" s="45">
        <f t="shared" si="74"/>
        <v>7</v>
      </c>
      <c r="BP103" s="118">
        <f t="shared" si="67"/>
        <v>7</v>
      </c>
      <c r="BQ103" s="47">
        <f t="shared" si="48"/>
        <v>0</v>
      </c>
      <c r="BR103" s="47">
        <f t="shared" si="68"/>
        <v>0</v>
      </c>
      <c r="BS103" s="48"/>
      <c r="BU103" s="49">
        <f t="shared" si="79"/>
        <v>0</v>
      </c>
      <c r="BV103" s="50">
        <f t="shared" si="79"/>
        <v>0</v>
      </c>
      <c r="BW103" s="50">
        <f t="shared" si="79"/>
        <v>0</v>
      </c>
      <c r="BX103" s="50">
        <f t="shared" si="79"/>
        <v>0</v>
      </c>
      <c r="BY103" s="50">
        <f t="shared" si="79"/>
        <v>0</v>
      </c>
      <c r="BZ103" s="50">
        <f t="shared" si="79"/>
        <v>0</v>
      </c>
      <c r="CA103" s="50">
        <f t="shared" si="79"/>
        <v>0</v>
      </c>
      <c r="CB103" s="50">
        <f t="shared" si="79"/>
        <v>0</v>
      </c>
      <c r="CC103" s="50">
        <f t="shared" si="79"/>
        <v>0</v>
      </c>
      <c r="CD103" s="50">
        <f t="shared" si="79"/>
        <v>0</v>
      </c>
      <c r="CE103" s="50">
        <f t="shared" si="79"/>
        <v>0</v>
      </c>
      <c r="CF103" s="50">
        <f t="shared" si="79"/>
        <v>0</v>
      </c>
      <c r="CG103" s="50">
        <f t="shared" si="79"/>
        <v>0</v>
      </c>
      <c r="CH103" s="50">
        <f t="shared" si="79"/>
        <v>0</v>
      </c>
      <c r="CI103" s="50">
        <f t="shared" si="79"/>
        <v>0</v>
      </c>
      <c r="CJ103" s="50">
        <f t="shared" si="79"/>
        <v>0</v>
      </c>
      <c r="CK103" s="50">
        <f t="shared" si="81"/>
        <v>0</v>
      </c>
      <c r="CL103" s="50">
        <f t="shared" si="81"/>
        <v>0</v>
      </c>
      <c r="CM103" s="50">
        <f t="shared" si="81"/>
        <v>0</v>
      </c>
      <c r="CN103" s="50">
        <f t="shared" si="81"/>
        <v>0</v>
      </c>
      <c r="CO103" s="50">
        <f t="shared" si="81"/>
        <v>0</v>
      </c>
      <c r="CP103" s="50">
        <f t="shared" si="81"/>
        <v>0</v>
      </c>
      <c r="CQ103" s="50">
        <f t="shared" si="81"/>
        <v>0</v>
      </c>
      <c r="CR103" s="50">
        <f t="shared" si="81"/>
        <v>0</v>
      </c>
      <c r="CS103" s="50">
        <f t="shared" si="81"/>
        <v>0</v>
      </c>
      <c r="CT103" s="50">
        <f t="shared" si="81"/>
        <v>0</v>
      </c>
      <c r="CU103" s="50">
        <f t="shared" si="81"/>
        <v>0</v>
      </c>
      <c r="CV103" s="50">
        <f t="shared" si="81"/>
        <v>0</v>
      </c>
      <c r="CW103" s="50">
        <f t="shared" si="81"/>
        <v>0</v>
      </c>
      <c r="CX103" s="50">
        <f t="shared" si="81"/>
        <v>0</v>
      </c>
      <c r="CY103" s="50">
        <f t="shared" si="81"/>
        <v>0</v>
      </c>
      <c r="CZ103" s="50">
        <f t="shared" si="81"/>
        <v>0</v>
      </c>
      <c r="DA103" s="50">
        <f t="shared" si="77"/>
        <v>0</v>
      </c>
      <c r="DB103" s="50">
        <f t="shared" si="77"/>
        <v>0</v>
      </c>
      <c r="DC103" s="50">
        <f t="shared" si="77"/>
        <v>0</v>
      </c>
      <c r="DD103" s="50">
        <f t="shared" si="77"/>
        <v>0</v>
      </c>
      <c r="DE103" s="50">
        <f t="shared" si="77"/>
        <v>0</v>
      </c>
      <c r="DF103" s="50">
        <f t="shared" si="77"/>
        <v>0</v>
      </c>
      <c r="DG103" s="50">
        <f t="shared" si="77"/>
        <v>0</v>
      </c>
      <c r="DH103" s="50">
        <f t="shared" si="77"/>
        <v>0</v>
      </c>
      <c r="DI103" s="51">
        <f t="shared" si="77"/>
        <v>0</v>
      </c>
      <c r="DK103" s="49">
        <f t="shared" si="80"/>
        <v>0</v>
      </c>
      <c r="DL103" s="50">
        <f t="shared" si="80"/>
        <v>0</v>
      </c>
      <c r="DM103" s="50">
        <f t="shared" si="80"/>
        <v>0</v>
      </c>
      <c r="DN103" s="50">
        <f t="shared" si="80"/>
        <v>0</v>
      </c>
      <c r="DO103" s="50">
        <f t="shared" si="80"/>
        <v>0</v>
      </c>
      <c r="DP103" s="50">
        <f t="shared" si="80"/>
        <v>0</v>
      </c>
      <c r="DQ103" s="50">
        <f t="shared" si="80"/>
        <v>0</v>
      </c>
      <c r="DR103" s="50">
        <f t="shared" si="80"/>
        <v>0</v>
      </c>
      <c r="DS103" s="50">
        <f t="shared" si="80"/>
        <v>0</v>
      </c>
      <c r="DT103" s="50">
        <f t="shared" si="80"/>
        <v>0</v>
      </c>
      <c r="DU103" s="50">
        <f t="shared" si="80"/>
        <v>0</v>
      </c>
      <c r="DV103" s="50">
        <f t="shared" si="80"/>
        <v>0</v>
      </c>
      <c r="DW103" s="50">
        <f t="shared" si="80"/>
        <v>0</v>
      </c>
      <c r="DX103" s="50">
        <f t="shared" si="80"/>
        <v>0</v>
      </c>
      <c r="DY103" s="50">
        <f t="shared" si="80"/>
        <v>0</v>
      </c>
      <c r="DZ103" s="50">
        <f t="shared" si="80"/>
        <v>0</v>
      </c>
      <c r="EA103" s="50">
        <f t="shared" si="82"/>
        <v>0</v>
      </c>
      <c r="EB103" s="50">
        <f t="shared" si="82"/>
        <v>0</v>
      </c>
      <c r="EC103" s="50">
        <f t="shared" si="82"/>
        <v>0</v>
      </c>
      <c r="ED103" s="50">
        <f t="shared" si="82"/>
        <v>0</v>
      </c>
      <c r="EE103" s="50">
        <f t="shared" si="82"/>
        <v>0</v>
      </c>
      <c r="EF103" s="50">
        <f t="shared" si="82"/>
        <v>0</v>
      </c>
      <c r="EG103" s="50">
        <f t="shared" si="82"/>
        <v>0</v>
      </c>
      <c r="EH103" s="50">
        <f t="shared" si="82"/>
        <v>0</v>
      </c>
      <c r="EI103" s="50">
        <f t="shared" si="82"/>
        <v>0</v>
      </c>
      <c r="EJ103" s="50">
        <f t="shared" si="82"/>
        <v>0</v>
      </c>
      <c r="EK103" s="50">
        <f t="shared" si="82"/>
        <v>0</v>
      </c>
      <c r="EL103" s="50">
        <f t="shared" si="82"/>
        <v>0</v>
      </c>
      <c r="EM103" s="50">
        <f t="shared" si="82"/>
        <v>0</v>
      </c>
      <c r="EN103" s="50">
        <f t="shared" si="82"/>
        <v>0</v>
      </c>
      <c r="EO103" s="50">
        <f t="shared" si="82"/>
        <v>0</v>
      </c>
      <c r="EP103" s="50">
        <f t="shared" si="82"/>
        <v>0</v>
      </c>
      <c r="EQ103" s="50">
        <f t="shared" si="78"/>
        <v>0</v>
      </c>
      <c r="ER103" s="50">
        <f t="shared" si="78"/>
        <v>0</v>
      </c>
      <c r="ES103" s="50">
        <f t="shared" si="78"/>
        <v>0</v>
      </c>
      <c r="ET103" s="50">
        <f t="shared" si="78"/>
        <v>0</v>
      </c>
      <c r="EU103" s="50">
        <f t="shared" si="78"/>
        <v>0</v>
      </c>
      <c r="EV103" s="50">
        <f t="shared" si="78"/>
        <v>0</v>
      </c>
      <c r="EW103" s="50">
        <f t="shared" si="78"/>
        <v>0</v>
      </c>
      <c r="EX103" s="50">
        <f t="shared" si="78"/>
        <v>0</v>
      </c>
      <c r="EY103" s="51">
        <f t="shared" si="78"/>
        <v>0</v>
      </c>
      <c r="FA103" s="52" t="str">
        <f t="shared" si="69"/>
        <v>Compliance</v>
      </c>
      <c r="FB103" s="52" t="str">
        <f t="shared" si="70"/>
        <v>Compliance</v>
      </c>
      <c r="FC103" s="52" t="str">
        <f t="shared" si="71"/>
        <v>Compliance</v>
      </c>
    </row>
    <row r="104" spans="2:159" ht="20.100000000000001" customHeight="1" thickBot="1" x14ac:dyDescent="0.3">
      <c r="B104" s="53">
        <v>91</v>
      </c>
      <c r="C104" s="127">
        <v>5287</v>
      </c>
      <c r="D104" s="110" t="s">
        <v>126</v>
      </c>
      <c r="E104" s="114" t="s">
        <v>135</v>
      </c>
      <c r="F104" s="41" t="str">
        <f>IFERROR(VLOOKUP(E104,'[1]Designation with Pershift Cost'!$B$3:$C$25,2,0),"")</f>
        <v/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3"/>
      <c r="R104" s="43" t="s">
        <v>12</v>
      </c>
      <c r="S104" s="43" t="s">
        <v>12</v>
      </c>
      <c r="T104" s="43" t="s">
        <v>12</v>
      </c>
      <c r="U104" s="43" t="s">
        <v>11</v>
      </c>
      <c r="V104" s="43" t="s">
        <v>11</v>
      </c>
      <c r="W104" s="43" t="s">
        <v>11</v>
      </c>
      <c r="X104" s="43" t="s">
        <v>11</v>
      </c>
      <c r="Y104" s="43" t="s">
        <v>12</v>
      </c>
      <c r="Z104" s="43"/>
      <c r="AA104" s="90" t="s">
        <v>10</v>
      </c>
      <c r="AB104" s="43" t="s">
        <v>11</v>
      </c>
      <c r="AC104" s="43" t="s">
        <v>11</v>
      </c>
      <c r="AD104" s="43" t="s">
        <v>11</v>
      </c>
      <c r="AE104" s="43" t="s">
        <v>10</v>
      </c>
      <c r="AF104" s="43" t="s">
        <v>10</v>
      </c>
      <c r="AG104" s="43" t="s">
        <v>10</v>
      </c>
      <c r="AH104" s="43"/>
      <c r="AI104" s="43" t="s">
        <v>10</v>
      </c>
      <c r="AJ104" s="43" t="s">
        <v>10</v>
      </c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4">
        <f t="shared" si="53"/>
        <v>6</v>
      </c>
      <c r="AX104" s="44">
        <f t="shared" si="54"/>
        <v>7</v>
      </c>
      <c r="AY104" s="44">
        <f t="shared" si="55"/>
        <v>4</v>
      </c>
      <c r="AZ104" s="44">
        <f t="shared" si="56"/>
        <v>0</v>
      </c>
      <c r="BA104" s="44">
        <f t="shared" si="57"/>
        <v>0</v>
      </c>
      <c r="BB104" s="44">
        <f t="shared" si="58"/>
        <v>0</v>
      </c>
      <c r="BC104" s="44">
        <f t="shared" si="59"/>
        <v>0</v>
      </c>
      <c r="BD104" s="44">
        <f t="shared" si="60"/>
        <v>0</v>
      </c>
      <c r="BE104" s="44">
        <f t="shared" si="61"/>
        <v>0</v>
      </c>
      <c r="BF104" s="44">
        <f t="shared" si="62"/>
        <v>0</v>
      </c>
      <c r="BG104" s="44">
        <f t="shared" si="63"/>
        <v>0</v>
      </c>
      <c r="BH104" s="44">
        <f t="shared" si="64"/>
        <v>0</v>
      </c>
      <c r="BI104" s="44">
        <f t="shared" si="65"/>
        <v>0</v>
      </c>
      <c r="BJ104" s="44">
        <f t="shared" si="66"/>
        <v>0</v>
      </c>
      <c r="BK104" s="43"/>
      <c r="BL104" s="43"/>
      <c r="BM104" s="44">
        <f t="shared" si="72"/>
        <v>0</v>
      </c>
      <c r="BN104" s="44">
        <f t="shared" si="73"/>
        <v>0</v>
      </c>
      <c r="BO104" s="45">
        <f t="shared" si="74"/>
        <v>17</v>
      </c>
      <c r="BP104" s="118">
        <f t="shared" si="67"/>
        <v>17</v>
      </c>
      <c r="BQ104" s="47">
        <f t="shared" si="48"/>
        <v>0</v>
      </c>
      <c r="BR104" s="47">
        <f t="shared" si="68"/>
        <v>0</v>
      </c>
      <c r="BS104" s="48"/>
      <c r="BU104" s="49">
        <f t="shared" si="79"/>
        <v>0</v>
      </c>
      <c r="BV104" s="50">
        <f t="shared" si="79"/>
        <v>0</v>
      </c>
      <c r="BW104" s="50">
        <f t="shared" si="79"/>
        <v>0</v>
      </c>
      <c r="BX104" s="50">
        <f t="shared" si="79"/>
        <v>0</v>
      </c>
      <c r="BY104" s="50">
        <f t="shared" si="79"/>
        <v>0</v>
      </c>
      <c r="BZ104" s="50">
        <f t="shared" si="79"/>
        <v>0</v>
      </c>
      <c r="CA104" s="50">
        <f t="shared" si="79"/>
        <v>0</v>
      </c>
      <c r="CB104" s="50">
        <f t="shared" si="79"/>
        <v>0</v>
      </c>
      <c r="CC104" s="50">
        <f t="shared" si="79"/>
        <v>0</v>
      </c>
      <c r="CD104" s="50">
        <f t="shared" si="79"/>
        <v>0</v>
      </c>
      <c r="CE104" s="50">
        <f t="shared" si="79"/>
        <v>0</v>
      </c>
      <c r="CF104" s="50">
        <f t="shared" si="79"/>
        <v>1</v>
      </c>
      <c r="CG104" s="50">
        <f t="shared" si="79"/>
        <v>1</v>
      </c>
      <c r="CH104" s="50">
        <f t="shared" si="79"/>
        <v>0</v>
      </c>
      <c r="CI104" s="50">
        <f t="shared" si="79"/>
        <v>0</v>
      </c>
      <c r="CJ104" s="50">
        <f t="shared" si="79"/>
        <v>0</v>
      </c>
      <c r="CK104" s="50">
        <f t="shared" si="81"/>
        <v>0</v>
      </c>
      <c r="CL104" s="50">
        <f t="shared" si="81"/>
        <v>0</v>
      </c>
      <c r="CM104" s="50">
        <f t="shared" si="81"/>
        <v>0</v>
      </c>
      <c r="CN104" s="50">
        <f t="shared" si="81"/>
        <v>0</v>
      </c>
      <c r="CO104" s="50">
        <f t="shared" si="81"/>
        <v>1</v>
      </c>
      <c r="CP104" s="50">
        <f t="shared" si="81"/>
        <v>0</v>
      </c>
      <c r="CQ104" s="50">
        <f t="shared" si="81"/>
        <v>0</v>
      </c>
      <c r="CR104" s="50">
        <f t="shared" si="81"/>
        <v>0</v>
      </c>
      <c r="CS104" s="50">
        <f t="shared" si="81"/>
        <v>0</v>
      </c>
      <c r="CT104" s="50">
        <f t="shared" si="81"/>
        <v>0</v>
      </c>
      <c r="CU104" s="50">
        <f t="shared" si="81"/>
        <v>0</v>
      </c>
      <c r="CV104" s="50">
        <f t="shared" si="81"/>
        <v>0</v>
      </c>
      <c r="CW104" s="50">
        <f t="shared" si="81"/>
        <v>0</v>
      </c>
      <c r="CX104" s="50">
        <f t="shared" si="81"/>
        <v>0</v>
      </c>
      <c r="CY104" s="50">
        <f t="shared" si="81"/>
        <v>0</v>
      </c>
      <c r="CZ104" s="50">
        <f t="shared" si="81"/>
        <v>0</v>
      </c>
      <c r="DA104" s="50">
        <f t="shared" si="77"/>
        <v>0</v>
      </c>
      <c r="DB104" s="50">
        <f t="shared" si="77"/>
        <v>0</v>
      </c>
      <c r="DC104" s="50">
        <f t="shared" si="77"/>
        <v>0</v>
      </c>
      <c r="DD104" s="50">
        <f t="shared" si="77"/>
        <v>0</v>
      </c>
      <c r="DE104" s="50">
        <f t="shared" si="77"/>
        <v>0</v>
      </c>
      <c r="DF104" s="50">
        <f t="shared" si="77"/>
        <v>0</v>
      </c>
      <c r="DG104" s="50">
        <f t="shared" si="77"/>
        <v>0</v>
      </c>
      <c r="DH104" s="50">
        <f t="shared" si="77"/>
        <v>0</v>
      </c>
      <c r="DI104" s="51">
        <f t="shared" si="77"/>
        <v>0</v>
      </c>
      <c r="DK104" s="49">
        <f t="shared" si="80"/>
        <v>0</v>
      </c>
      <c r="DL104" s="50">
        <f t="shared" si="80"/>
        <v>0</v>
      </c>
      <c r="DM104" s="50">
        <f t="shared" si="80"/>
        <v>0</v>
      </c>
      <c r="DN104" s="50">
        <f t="shared" si="80"/>
        <v>0</v>
      </c>
      <c r="DO104" s="50">
        <f t="shared" si="80"/>
        <v>0</v>
      </c>
      <c r="DP104" s="50">
        <f t="shared" si="80"/>
        <v>0</v>
      </c>
      <c r="DQ104" s="50">
        <f t="shared" si="80"/>
        <v>0</v>
      </c>
      <c r="DR104" s="50">
        <f t="shared" si="80"/>
        <v>0</v>
      </c>
      <c r="DS104" s="50">
        <f t="shared" si="80"/>
        <v>0</v>
      </c>
      <c r="DT104" s="50">
        <f t="shared" si="80"/>
        <v>0</v>
      </c>
      <c r="DU104" s="50">
        <f t="shared" si="80"/>
        <v>0</v>
      </c>
      <c r="DV104" s="50">
        <f t="shared" si="80"/>
        <v>0</v>
      </c>
      <c r="DW104" s="50">
        <f t="shared" si="80"/>
        <v>0</v>
      </c>
      <c r="DX104" s="50">
        <f t="shared" si="80"/>
        <v>0</v>
      </c>
      <c r="DY104" s="50">
        <f t="shared" si="80"/>
        <v>0</v>
      </c>
      <c r="DZ104" s="50">
        <f t="shared" si="80"/>
        <v>0</v>
      </c>
      <c r="EA104" s="50">
        <f t="shared" si="82"/>
        <v>0</v>
      </c>
      <c r="EB104" s="50">
        <f t="shared" si="82"/>
        <v>0</v>
      </c>
      <c r="EC104" s="50">
        <f t="shared" si="82"/>
        <v>0</v>
      </c>
      <c r="ED104" s="50">
        <f t="shared" si="82"/>
        <v>0</v>
      </c>
      <c r="EE104" s="50">
        <f t="shared" si="82"/>
        <v>0</v>
      </c>
      <c r="EF104" s="50">
        <f t="shared" si="82"/>
        <v>0</v>
      </c>
      <c r="EG104" s="50">
        <f t="shared" si="82"/>
        <v>0</v>
      </c>
      <c r="EH104" s="50">
        <f t="shared" si="82"/>
        <v>0</v>
      </c>
      <c r="EI104" s="50">
        <f t="shared" si="82"/>
        <v>0</v>
      </c>
      <c r="EJ104" s="50">
        <f t="shared" si="82"/>
        <v>0</v>
      </c>
      <c r="EK104" s="50">
        <f t="shared" si="82"/>
        <v>0</v>
      </c>
      <c r="EL104" s="50">
        <f t="shared" si="82"/>
        <v>0</v>
      </c>
      <c r="EM104" s="50">
        <f t="shared" si="82"/>
        <v>0</v>
      </c>
      <c r="EN104" s="50">
        <f t="shared" si="82"/>
        <v>0</v>
      </c>
      <c r="EO104" s="50">
        <f t="shared" si="82"/>
        <v>0</v>
      </c>
      <c r="EP104" s="50">
        <f t="shared" si="82"/>
        <v>0</v>
      </c>
      <c r="EQ104" s="50">
        <f t="shared" si="78"/>
        <v>0</v>
      </c>
      <c r="ER104" s="50">
        <f t="shared" si="78"/>
        <v>0</v>
      </c>
      <c r="ES104" s="50">
        <f t="shared" si="78"/>
        <v>0</v>
      </c>
      <c r="ET104" s="50">
        <f t="shared" si="78"/>
        <v>0</v>
      </c>
      <c r="EU104" s="50">
        <f t="shared" si="78"/>
        <v>0</v>
      </c>
      <c r="EV104" s="50">
        <f t="shared" si="78"/>
        <v>0</v>
      </c>
      <c r="EW104" s="50">
        <f t="shared" si="78"/>
        <v>0</v>
      </c>
      <c r="EX104" s="50">
        <f t="shared" si="78"/>
        <v>0</v>
      </c>
      <c r="EY104" s="51">
        <f t="shared" si="78"/>
        <v>0</v>
      </c>
      <c r="FA104" s="52" t="str">
        <f t="shared" si="69"/>
        <v>Non Compliance</v>
      </c>
      <c r="FB104" s="52" t="str">
        <f t="shared" si="70"/>
        <v>Compliance</v>
      </c>
      <c r="FC104" s="52" t="str">
        <f t="shared" si="71"/>
        <v>Compliance</v>
      </c>
    </row>
    <row r="105" spans="2:159" ht="20.100000000000001" customHeight="1" thickBot="1" x14ac:dyDescent="0.3">
      <c r="B105" s="53">
        <v>92</v>
      </c>
      <c r="C105" s="128">
        <v>5592</v>
      </c>
      <c r="D105" s="110" t="s">
        <v>127</v>
      </c>
      <c r="E105" s="115" t="s">
        <v>135</v>
      </c>
      <c r="F105" s="41" t="str">
        <f>IFERROR(VLOOKUP(E105,'[1]Designation with Pershift Cost'!$B$3:$C$25,2,0),"")</f>
        <v/>
      </c>
      <c r="G105" s="42"/>
      <c r="H105" s="42" t="s">
        <v>12</v>
      </c>
      <c r="I105" s="42" t="s">
        <v>12</v>
      </c>
      <c r="J105" s="42" t="s">
        <v>12</v>
      </c>
      <c r="K105" s="42" t="s">
        <v>12</v>
      </c>
      <c r="L105" s="42" t="s">
        <v>12</v>
      </c>
      <c r="M105" s="42" t="s">
        <v>11</v>
      </c>
      <c r="N105" s="42" t="s">
        <v>12</v>
      </c>
      <c r="O105" s="42"/>
      <c r="P105" s="42" t="s">
        <v>12</v>
      </c>
      <c r="Q105" s="43" t="s">
        <v>12</v>
      </c>
      <c r="R105" s="43" t="s">
        <v>11</v>
      </c>
      <c r="S105" s="43" t="s">
        <v>12</v>
      </c>
      <c r="T105" s="43" t="s">
        <v>11</v>
      </c>
      <c r="U105" s="43" t="s">
        <v>10</v>
      </c>
      <c r="V105" s="43" t="s">
        <v>10</v>
      </c>
      <c r="W105" s="43" t="s">
        <v>11</v>
      </c>
      <c r="X105" s="43"/>
      <c r="Y105" s="43" t="s">
        <v>10</v>
      </c>
      <c r="Z105" s="90" t="s">
        <v>10</v>
      </c>
      <c r="AA105" s="90" t="s">
        <v>10</v>
      </c>
      <c r="AB105" s="43" t="s">
        <v>10</v>
      </c>
      <c r="AC105" s="43" t="s">
        <v>10</v>
      </c>
      <c r="AD105" s="43" t="s">
        <v>10</v>
      </c>
      <c r="AE105" s="43" t="s">
        <v>10</v>
      </c>
      <c r="AF105" s="43" t="s">
        <v>10</v>
      </c>
      <c r="AG105" s="43"/>
      <c r="AH105" s="43" t="s">
        <v>10</v>
      </c>
      <c r="AI105" s="43" t="s">
        <v>10</v>
      </c>
      <c r="AJ105" s="43" t="s">
        <v>10</v>
      </c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4">
        <f t="shared" si="53"/>
        <v>13</v>
      </c>
      <c r="AX105" s="44">
        <f t="shared" si="54"/>
        <v>4</v>
      </c>
      <c r="AY105" s="44">
        <f t="shared" si="55"/>
        <v>9</v>
      </c>
      <c r="AZ105" s="44">
        <f t="shared" si="56"/>
        <v>0</v>
      </c>
      <c r="BA105" s="44">
        <f t="shared" si="57"/>
        <v>0</v>
      </c>
      <c r="BB105" s="44">
        <f t="shared" si="58"/>
        <v>0</v>
      </c>
      <c r="BC105" s="44">
        <f t="shared" si="59"/>
        <v>0</v>
      </c>
      <c r="BD105" s="44">
        <f t="shared" si="60"/>
        <v>0</v>
      </c>
      <c r="BE105" s="44">
        <f t="shared" si="61"/>
        <v>0</v>
      </c>
      <c r="BF105" s="44">
        <f t="shared" si="62"/>
        <v>0</v>
      </c>
      <c r="BG105" s="44">
        <f t="shared" si="63"/>
        <v>0</v>
      </c>
      <c r="BH105" s="44">
        <f t="shared" si="64"/>
        <v>0</v>
      </c>
      <c r="BI105" s="44">
        <f t="shared" si="65"/>
        <v>0</v>
      </c>
      <c r="BJ105" s="44">
        <f t="shared" si="66"/>
        <v>0</v>
      </c>
      <c r="BK105" s="43"/>
      <c r="BL105" s="43"/>
      <c r="BM105" s="44">
        <f t="shared" si="72"/>
        <v>0</v>
      </c>
      <c r="BN105" s="44">
        <f t="shared" si="73"/>
        <v>0</v>
      </c>
      <c r="BO105" s="45">
        <f t="shared" si="74"/>
        <v>26</v>
      </c>
      <c r="BP105" s="118">
        <f t="shared" si="67"/>
        <v>26</v>
      </c>
      <c r="BQ105" s="47">
        <f t="shared" si="48"/>
        <v>0</v>
      </c>
      <c r="BR105" s="47">
        <f t="shared" si="68"/>
        <v>0</v>
      </c>
      <c r="BS105" s="48"/>
      <c r="BU105" s="49">
        <f t="shared" si="79"/>
        <v>0</v>
      </c>
      <c r="BV105" s="50">
        <f t="shared" si="79"/>
        <v>1</v>
      </c>
      <c r="BW105" s="50">
        <f t="shared" si="79"/>
        <v>0</v>
      </c>
      <c r="BX105" s="50">
        <f t="shared" si="79"/>
        <v>0</v>
      </c>
      <c r="BY105" s="50">
        <f t="shared" si="79"/>
        <v>0</v>
      </c>
      <c r="BZ105" s="50">
        <f t="shared" si="79"/>
        <v>0</v>
      </c>
      <c r="CA105" s="50">
        <f t="shared" si="79"/>
        <v>0</v>
      </c>
      <c r="CB105" s="50">
        <f t="shared" si="79"/>
        <v>0</v>
      </c>
      <c r="CC105" s="50">
        <f t="shared" si="79"/>
        <v>0</v>
      </c>
      <c r="CD105" s="50">
        <f t="shared" si="79"/>
        <v>1</v>
      </c>
      <c r="CE105" s="50">
        <f t="shared" si="79"/>
        <v>1</v>
      </c>
      <c r="CF105" s="50">
        <f t="shared" si="79"/>
        <v>0</v>
      </c>
      <c r="CG105" s="50">
        <f t="shared" si="79"/>
        <v>0</v>
      </c>
      <c r="CH105" s="50">
        <f t="shared" si="79"/>
        <v>0</v>
      </c>
      <c r="CI105" s="50">
        <f t="shared" si="79"/>
        <v>0</v>
      </c>
      <c r="CJ105" s="50">
        <f t="shared" si="79"/>
        <v>0</v>
      </c>
      <c r="CK105" s="50">
        <f t="shared" si="81"/>
        <v>0</v>
      </c>
      <c r="CL105" s="50">
        <f t="shared" si="81"/>
        <v>0</v>
      </c>
      <c r="CM105" s="50">
        <f t="shared" si="81"/>
        <v>1</v>
      </c>
      <c r="CN105" s="50">
        <f t="shared" si="81"/>
        <v>1</v>
      </c>
      <c r="CO105" s="50">
        <f t="shared" si="81"/>
        <v>0</v>
      </c>
      <c r="CP105" s="50">
        <f t="shared" si="81"/>
        <v>0</v>
      </c>
      <c r="CQ105" s="50">
        <f t="shared" si="81"/>
        <v>0</v>
      </c>
      <c r="CR105" s="50">
        <f t="shared" si="81"/>
        <v>0</v>
      </c>
      <c r="CS105" s="50">
        <f t="shared" si="81"/>
        <v>0</v>
      </c>
      <c r="CT105" s="50">
        <f t="shared" si="81"/>
        <v>0</v>
      </c>
      <c r="CU105" s="50">
        <f t="shared" si="81"/>
        <v>0</v>
      </c>
      <c r="CV105" s="50">
        <f t="shared" si="81"/>
        <v>0</v>
      </c>
      <c r="CW105" s="50">
        <f t="shared" si="81"/>
        <v>0</v>
      </c>
      <c r="CX105" s="50">
        <f t="shared" si="81"/>
        <v>0</v>
      </c>
      <c r="CY105" s="50">
        <f t="shared" si="81"/>
        <v>0</v>
      </c>
      <c r="CZ105" s="50">
        <f t="shared" si="81"/>
        <v>0</v>
      </c>
      <c r="DA105" s="50">
        <f t="shared" si="77"/>
        <v>0</v>
      </c>
      <c r="DB105" s="50">
        <f t="shared" si="77"/>
        <v>0</v>
      </c>
      <c r="DC105" s="50">
        <f t="shared" si="77"/>
        <v>0</v>
      </c>
      <c r="DD105" s="50">
        <f t="shared" si="77"/>
        <v>0</v>
      </c>
      <c r="DE105" s="50">
        <f t="shared" si="77"/>
        <v>0</v>
      </c>
      <c r="DF105" s="50">
        <f t="shared" si="77"/>
        <v>0</v>
      </c>
      <c r="DG105" s="50">
        <f t="shared" si="77"/>
        <v>0</v>
      </c>
      <c r="DH105" s="50">
        <f t="shared" si="77"/>
        <v>0</v>
      </c>
      <c r="DI105" s="51">
        <f t="shared" si="77"/>
        <v>0</v>
      </c>
      <c r="DK105" s="49">
        <f t="shared" si="80"/>
        <v>0</v>
      </c>
      <c r="DL105" s="50">
        <f t="shared" si="80"/>
        <v>0</v>
      </c>
      <c r="DM105" s="50">
        <f t="shared" si="80"/>
        <v>0</v>
      </c>
      <c r="DN105" s="50">
        <f t="shared" si="80"/>
        <v>0</v>
      </c>
      <c r="DO105" s="50">
        <f t="shared" si="80"/>
        <v>0</v>
      </c>
      <c r="DP105" s="50">
        <f t="shared" si="80"/>
        <v>0</v>
      </c>
      <c r="DQ105" s="50">
        <f t="shared" si="80"/>
        <v>0</v>
      </c>
      <c r="DR105" s="50">
        <f t="shared" si="80"/>
        <v>0</v>
      </c>
      <c r="DS105" s="50">
        <f t="shared" si="80"/>
        <v>0</v>
      </c>
      <c r="DT105" s="50">
        <f t="shared" si="80"/>
        <v>0</v>
      </c>
      <c r="DU105" s="50">
        <f t="shared" si="80"/>
        <v>0</v>
      </c>
      <c r="DV105" s="50">
        <f t="shared" si="80"/>
        <v>0</v>
      </c>
      <c r="DW105" s="50">
        <f t="shared" si="80"/>
        <v>0</v>
      </c>
      <c r="DX105" s="50">
        <f t="shared" si="80"/>
        <v>0</v>
      </c>
      <c r="DY105" s="50">
        <f t="shared" si="80"/>
        <v>0</v>
      </c>
      <c r="DZ105" s="50">
        <f t="shared" si="80"/>
        <v>0</v>
      </c>
      <c r="EA105" s="50">
        <f t="shared" si="82"/>
        <v>0</v>
      </c>
      <c r="EB105" s="50">
        <f t="shared" si="82"/>
        <v>0</v>
      </c>
      <c r="EC105" s="50">
        <f t="shared" si="82"/>
        <v>0</v>
      </c>
      <c r="ED105" s="50">
        <f t="shared" si="82"/>
        <v>0</v>
      </c>
      <c r="EE105" s="50">
        <f t="shared" si="82"/>
        <v>0</v>
      </c>
      <c r="EF105" s="50">
        <f t="shared" si="82"/>
        <v>0</v>
      </c>
      <c r="EG105" s="50">
        <f t="shared" si="82"/>
        <v>0</v>
      </c>
      <c r="EH105" s="50">
        <f t="shared" si="82"/>
        <v>0</v>
      </c>
      <c r="EI105" s="50">
        <f t="shared" si="82"/>
        <v>0</v>
      </c>
      <c r="EJ105" s="50">
        <f t="shared" si="82"/>
        <v>0</v>
      </c>
      <c r="EK105" s="50">
        <f t="shared" si="82"/>
        <v>0</v>
      </c>
      <c r="EL105" s="50">
        <f t="shared" si="82"/>
        <v>0</v>
      </c>
      <c r="EM105" s="50">
        <f t="shared" si="82"/>
        <v>0</v>
      </c>
      <c r="EN105" s="50">
        <f t="shared" si="82"/>
        <v>0</v>
      </c>
      <c r="EO105" s="50">
        <f t="shared" si="82"/>
        <v>0</v>
      </c>
      <c r="EP105" s="50">
        <f t="shared" si="82"/>
        <v>0</v>
      </c>
      <c r="EQ105" s="50">
        <f t="shared" si="78"/>
        <v>0</v>
      </c>
      <c r="ER105" s="50">
        <f t="shared" si="78"/>
        <v>0</v>
      </c>
      <c r="ES105" s="50">
        <f t="shared" si="78"/>
        <v>0</v>
      </c>
      <c r="ET105" s="50">
        <f t="shared" si="78"/>
        <v>0</v>
      </c>
      <c r="EU105" s="50">
        <f t="shared" si="78"/>
        <v>0</v>
      </c>
      <c r="EV105" s="50">
        <f t="shared" si="78"/>
        <v>0</v>
      </c>
      <c r="EW105" s="50">
        <f t="shared" si="78"/>
        <v>0</v>
      </c>
      <c r="EX105" s="50">
        <f t="shared" si="78"/>
        <v>0</v>
      </c>
      <c r="EY105" s="51">
        <f t="shared" si="78"/>
        <v>0</v>
      </c>
      <c r="FA105" s="52" t="str">
        <f t="shared" si="69"/>
        <v>Non Compliance</v>
      </c>
      <c r="FB105" s="52" t="str">
        <f t="shared" si="70"/>
        <v>Compliance</v>
      </c>
      <c r="FC105" s="52" t="str">
        <f t="shared" si="71"/>
        <v>Compliance</v>
      </c>
    </row>
    <row r="106" spans="2:159" ht="20.100000000000001" customHeight="1" thickBot="1" x14ac:dyDescent="0.3">
      <c r="B106" s="53">
        <v>93</v>
      </c>
      <c r="C106" s="129">
        <v>6660</v>
      </c>
      <c r="D106" s="110" t="s">
        <v>128</v>
      </c>
      <c r="E106" s="116" t="s">
        <v>135</v>
      </c>
      <c r="F106" s="41" t="str">
        <f>IFERROR(VLOOKUP(E106,'[1]Designation with Pershift Cost'!$B$3:$C$25,2,0),"")</f>
        <v/>
      </c>
      <c r="G106" s="42" t="s">
        <v>12</v>
      </c>
      <c r="H106" s="42" t="s">
        <v>12</v>
      </c>
      <c r="I106" s="42" t="s">
        <v>12</v>
      </c>
      <c r="J106" s="42"/>
      <c r="K106" s="42" t="s">
        <v>12</v>
      </c>
      <c r="L106" s="42" t="s">
        <v>11</v>
      </c>
      <c r="M106" s="42" t="s">
        <v>11</v>
      </c>
      <c r="N106" s="42"/>
      <c r="O106" s="42" t="s">
        <v>11</v>
      </c>
      <c r="P106" s="42" t="s">
        <v>11</v>
      </c>
      <c r="Q106" s="43"/>
      <c r="R106" s="43" t="s">
        <v>11</v>
      </c>
      <c r="S106" s="43" t="s">
        <v>11</v>
      </c>
      <c r="T106" s="43" t="s">
        <v>11</v>
      </c>
      <c r="U106" s="43" t="s">
        <v>11</v>
      </c>
      <c r="V106" s="43" t="s">
        <v>10</v>
      </c>
      <c r="W106" s="43"/>
      <c r="X106" s="43" t="s">
        <v>10</v>
      </c>
      <c r="Y106" s="43" t="s">
        <v>11</v>
      </c>
      <c r="Z106" s="90" t="s">
        <v>10</v>
      </c>
      <c r="AA106" s="90" t="s">
        <v>10</v>
      </c>
      <c r="AB106" s="43" t="s">
        <v>10</v>
      </c>
      <c r="AC106" s="43"/>
      <c r="AD106" s="43" t="s">
        <v>12</v>
      </c>
      <c r="AE106" s="43" t="s">
        <v>12</v>
      </c>
      <c r="AF106" s="43"/>
      <c r="AG106" s="43"/>
      <c r="AH106" s="43"/>
      <c r="AI106" s="43"/>
      <c r="AJ106" s="43" t="s">
        <v>12</v>
      </c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4">
        <f t="shared" si="53"/>
        <v>5</v>
      </c>
      <c r="AX106" s="44">
        <f t="shared" si="54"/>
        <v>9</v>
      </c>
      <c r="AY106" s="44">
        <f t="shared" si="55"/>
        <v>7</v>
      </c>
      <c r="AZ106" s="44">
        <f t="shared" si="56"/>
        <v>0</v>
      </c>
      <c r="BA106" s="44">
        <f t="shared" si="57"/>
        <v>0</v>
      </c>
      <c r="BB106" s="44">
        <f t="shared" si="58"/>
        <v>0</v>
      </c>
      <c r="BC106" s="44">
        <f t="shared" si="59"/>
        <v>0</v>
      </c>
      <c r="BD106" s="44">
        <f t="shared" si="60"/>
        <v>0</v>
      </c>
      <c r="BE106" s="44">
        <f t="shared" si="61"/>
        <v>0</v>
      </c>
      <c r="BF106" s="44">
        <f t="shared" si="62"/>
        <v>0</v>
      </c>
      <c r="BG106" s="44">
        <f t="shared" si="63"/>
        <v>0</v>
      </c>
      <c r="BH106" s="44">
        <f t="shared" si="64"/>
        <v>0</v>
      </c>
      <c r="BI106" s="44">
        <f t="shared" si="65"/>
        <v>0</v>
      </c>
      <c r="BJ106" s="44">
        <f t="shared" si="66"/>
        <v>0</v>
      </c>
      <c r="BK106" s="43"/>
      <c r="BL106" s="43"/>
      <c r="BM106" s="44">
        <f t="shared" si="72"/>
        <v>0</v>
      </c>
      <c r="BN106" s="44">
        <f t="shared" si="73"/>
        <v>0</v>
      </c>
      <c r="BO106" s="45">
        <f t="shared" si="74"/>
        <v>21</v>
      </c>
      <c r="BP106" s="118">
        <f t="shared" si="67"/>
        <v>21</v>
      </c>
      <c r="BQ106" s="47">
        <f t="shared" si="48"/>
        <v>0</v>
      </c>
      <c r="BR106" s="47">
        <f t="shared" si="68"/>
        <v>0</v>
      </c>
      <c r="BS106" s="48"/>
      <c r="BU106" s="49">
        <f t="shared" si="79"/>
        <v>0</v>
      </c>
      <c r="BV106" s="50">
        <f t="shared" si="79"/>
        <v>0</v>
      </c>
      <c r="BW106" s="50">
        <f t="shared" si="79"/>
        <v>0</v>
      </c>
      <c r="BX106" s="50">
        <f t="shared" si="79"/>
        <v>0</v>
      </c>
      <c r="BY106" s="50">
        <f t="shared" si="79"/>
        <v>0</v>
      </c>
      <c r="BZ106" s="50">
        <f t="shared" si="79"/>
        <v>0</v>
      </c>
      <c r="CA106" s="50">
        <f t="shared" si="79"/>
        <v>0</v>
      </c>
      <c r="CB106" s="50">
        <f t="shared" si="79"/>
        <v>0</v>
      </c>
      <c r="CC106" s="50">
        <f t="shared" si="79"/>
        <v>0</v>
      </c>
      <c r="CD106" s="50">
        <f t="shared" si="79"/>
        <v>0</v>
      </c>
      <c r="CE106" s="50">
        <f t="shared" si="79"/>
        <v>0</v>
      </c>
      <c r="CF106" s="50">
        <f t="shared" si="79"/>
        <v>0</v>
      </c>
      <c r="CG106" s="50">
        <f t="shared" si="79"/>
        <v>0</v>
      </c>
      <c r="CH106" s="50">
        <f t="shared" si="79"/>
        <v>0</v>
      </c>
      <c r="CI106" s="50">
        <f t="shared" si="79"/>
        <v>0</v>
      </c>
      <c r="CJ106" s="50">
        <f t="shared" si="79"/>
        <v>0</v>
      </c>
      <c r="CK106" s="50">
        <f t="shared" si="81"/>
        <v>0</v>
      </c>
      <c r="CL106" s="50">
        <f t="shared" si="81"/>
        <v>0</v>
      </c>
      <c r="CM106" s="50">
        <f t="shared" si="81"/>
        <v>0</v>
      </c>
      <c r="CN106" s="50">
        <f t="shared" si="81"/>
        <v>0</v>
      </c>
      <c r="CO106" s="50">
        <f t="shared" si="81"/>
        <v>0</v>
      </c>
      <c r="CP106" s="50">
        <f t="shared" si="81"/>
        <v>0</v>
      </c>
      <c r="CQ106" s="50">
        <f t="shared" si="81"/>
        <v>0</v>
      </c>
      <c r="CR106" s="50">
        <f t="shared" si="81"/>
        <v>0</v>
      </c>
      <c r="CS106" s="50">
        <f t="shared" si="81"/>
        <v>0</v>
      </c>
      <c r="CT106" s="50">
        <f t="shared" si="81"/>
        <v>0</v>
      </c>
      <c r="CU106" s="50">
        <f t="shared" si="81"/>
        <v>0</v>
      </c>
      <c r="CV106" s="50">
        <f t="shared" si="81"/>
        <v>0</v>
      </c>
      <c r="CW106" s="50">
        <f t="shared" si="81"/>
        <v>0</v>
      </c>
      <c r="CX106" s="50">
        <f t="shared" si="81"/>
        <v>0</v>
      </c>
      <c r="CY106" s="50">
        <f t="shared" si="81"/>
        <v>0</v>
      </c>
      <c r="CZ106" s="50">
        <f t="shared" si="81"/>
        <v>0</v>
      </c>
      <c r="DA106" s="50">
        <f t="shared" si="77"/>
        <v>0</v>
      </c>
      <c r="DB106" s="50">
        <f t="shared" si="77"/>
        <v>0</v>
      </c>
      <c r="DC106" s="50">
        <f t="shared" si="77"/>
        <v>0</v>
      </c>
      <c r="DD106" s="50">
        <f t="shared" si="77"/>
        <v>0</v>
      </c>
      <c r="DE106" s="50">
        <f t="shared" si="77"/>
        <v>0</v>
      </c>
      <c r="DF106" s="50">
        <f t="shared" si="77"/>
        <v>0</v>
      </c>
      <c r="DG106" s="50">
        <f t="shared" si="77"/>
        <v>0</v>
      </c>
      <c r="DH106" s="50">
        <f t="shared" si="77"/>
        <v>0</v>
      </c>
      <c r="DI106" s="51">
        <f t="shared" si="77"/>
        <v>0</v>
      </c>
      <c r="DK106" s="49">
        <f t="shared" si="80"/>
        <v>0</v>
      </c>
      <c r="DL106" s="50">
        <f t="shared" si="80"/>
        <v>0</v>
      </c>
      <c r="DM106" s="50">
        <f t="shared" si="80"/>
        <v>0</v>
      </c>
      <c r="DN106" s="50">
        <f t="shared" si="80"/>
        <v>0</v>
      </c>
      <c r="DO106" s="50">
        <f t="shared" si="80"/>
        <v>0</v>
      </c>
      <c r="DP106" s="50">
        <f t="shared" si="80"/>
        <v>0</v>
      </c>
      <c r="DQ106" s="50">
        <f t="shared" si="80"/>
        <v>0</v>
      </c>
      <c r="DR106" s="50">
        <f t="shared" si="80"/>
        <v>0</v>
      </c>
      <c r="DS106" s="50">
        <f t="shared" si="80"/>
        <v>0</v>
      </c>
      <c r="DT106" s="50">
        <f t="shared" si="80"/>
        <v>0</v>
      </c>
      <c r="DU106" s="50">
        <f t="shared" si="80"/>
        <v>0</v>
      </c>
      <c r="DV106" s="50">
        <f t="shared" si="80"/>
        <v>0</v>
      </c>
      <c r="DW106" s="50">
        <f t="shared" si="80"/>
        <v>0</v>
      </c>
      <c r="DX106" s="50">
        <f t="shared" si="80"/>
        <v>0</v>
      </c>
      <c r="DY106" s="50">
        <f t="shared" si="80"/>
        <v>0</v>
      </c>
      <c r="DZ106" s="50">
        <f t="shared" si="80"/>
        <v>0</v>
      </c>
      <c r="EA106" s="50">
        <f t="shared" si="82"/>
        <v>0</v>
      </c>
      <c r="EB106" s="50">
        <f t="shared" si="82"/>
        <v>0</v>
      </c>
      <c r="EC106" s="50">
        <f t="shared" si="82"/>
        <v>0</v>
      </c>
      <c r="ED106" s="50">
        <f t="shared" si="82"/>
        <v>0</v>
      </c>
      <c r="EE106" s="50">
        <f t="shared" si="82"/>
        <v>0</v>
      </c>
      <c r="EF106" s="50">
        <f t="shared" si="82"/>
        <v>0</v>
      </c>
      <c r="EG106" s="50">
        <f t="shared" si="82"/>
        <v>0</v>
      </c>
      <c r="EH106" s="50">
        <f t="shared" si="82"/>
        <v>0</v>
      </c>
      <c r="EI106" s="50">
        <f t="shared" si="82"/>
        <v>0</v>
      </c>
      <c r="EJ106" s="50">
        <f t="shared" si="82"/>
        <v>0</v>
      </c>
      <c r="EK106" s="50">
        <f t="shared" si="82"/>
        <v>0</v>
      </c>
      <c r="EL106" s="50">
        <f t="shared" si="82"/>
        <v>0</v>
      </c>
      <c r="EM106" s="50">
        <f t="shared" si="82"/>
        <v>0</v>
      </c>
      <c r="EN106" s="50">
        <f t="shared" si="82"/>
        <v>0</v>
      </c>
      <c r="EO106" s="50">
        <f t="shared" si="82"/>
        <v>0</v>
      </c>
      <c r="EP106" s="50">
        <f t="shared" si="82"/>
        <v>0</v>
      </c>
      <c r="EQ106" s="50">
        <f t="shared" si="78"/>
        <v>0</v>
      </c>
      <c r="ER106" s="50">
        <f t="shared" si="78"/>
        <v>0</v>
      </c>
      <c r="ES106" s="50">
        <f t="shared" si="78"/>
        <v>0</v>
      </c>
      <c r="ET106" s="50">
        <f t="shared" si="78"/>
        <v>0</v>
      </c>
      <c r="EU106" s="50">
        <f t="shared" si="78"/>
        <v>0</v>
      </c>
      <c r="EV106" s="50">
        <f t="shared" si="78"/>
        <v>0</v>
      </c>
      <c r="EW106" s="50">
        <f t="shared" si="78"/>
        <v>0</v>
      </c>
      <c r="EX106" s="50">
        <f t="shared" si="78"/>
        <v>0</v>
      </c>
      <c r="EY106" s="51">
        <f t="shared" si="78"/>
        <v>0</v>
      </c>
      <c r="FA106" s="52" t="str">
        <f t="shared" si="69"/>
        <v>Compliance</v>
      </c>
      <c r="FB106" s="52" t="str">
        <f t="shared" si="70"/>
        <v>Compliance</v>
      </c>
      <c r="FC106" s="52" t="str">
        <f t="shared" si="71"/>
        <v>Compliance</v>
      </c>
    </row>
    <row r="107" spans="2:159" ht="20.100000000000001" customHeight="1" thickBot="1" x14ac:dyDescent="0.3">
      <c r="B107" s="53">
        <v>94</v>
      </c>
      <c r="C107" s="130">
        <v>6659</v>
      </c>
      <c r="D107" s="110" t="s">
        <v>129</v>
      </c>
      <c r="E107" s="116" t="s">
        <v>135</v>
      </c>
      <c r="F107" s="41" t="str">
        <f>IFERROR(VLOOKUP(E107,'[1]Designation with Pershift Cost'!$B$3:$C$25,2,0),"")</f>
        <v/>
      </c>
      <c r="G107" s="42" t="s">
        <v>11</v>
      </c>
      <c r="H107" s="42" t="s">
        <v>11</v>
      </c>
      <c r="I107" s="42" t="s">
        <v>11</v>
      </c>
      <c r="J107" s="42" t="s">
        <v>11</v>
      </c>
      <c r="K107" s="42" t="s">
        <v>11</v>
      </c>
      <c r="L107" s="42"/>
      <c r="M107" s="42"/>
      <c r="N107" s="42" t="s">
        <v>10</v>
      </c>
      <c r="O107" s="42" t="s">
        <v>10</v>
      </c>
      <c r="P107" s="42"/>
      <c r="Q107" s="42" t="s">
        <v>10</v>
      </c>
      <c r="R107" s="43" t="s">
        <v>10</v>
      </c>
      <c r="S107" s="43" t="s">
        <v>10</v>
      </c>
      <c r="T107" s="43" t="s">
        <v>11</v>
      </c>
      <c r="U107" s="43" t="s">
        <v>10</v>
      </c>
      <c r="V107" s="43" t="s">
        <v>10</v>
      </c>
      <c r="W107" s="43" t="s">
        <v>11</v>
      </c>
      <c r="X107" s="42"/>
      <c r="Y107" s="43" t="s">
        <v>11</v>
      </c>
      <c r="Z107" s="43" t="s">
        <v>11</v>
      </c>
      <c r="AA107" s="43" t="s">
        <v>11</v>
      </c>
      <c r="AB107" s="43" t="s">
        <v>11</v>
      </c>
      <c r="AC107" s="43" t="s">
        <v>11</v>
      </c>
      <c r="AD107" s="43" t="s">
        <v>11</v>
      </c>
      <c r="AE107" s="43" t="s">
        <v>11</v>
      </c>
      <c r="AF107" s="43"/>
      <c r="AG107" s="43" t="s">
        <v>10</v>
      </c>
      <c r="AH107" s="43" t="s">
        <v>10</v>
      </c>
      <c r="AI107" s="43" t="s">
        <v>10</v>
      </c>
      <c r="AJ107" s="43" t="s">
        <v>10</v>
      </c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4">
        <f t="shared" si="53"/>
        <v>11</v>
      </c>
      <c r="AX107" s="44">
        <f t="shared" si="54"/>
        <v>14</v>
      </c>
      <c r="AY107" s="44">
        <f t="shared" si="55"/>
        <v>0</v>
      </c>
      <c r="AZ107" s="44">
        <f t="shared" si="56"/>
        <v>0</v>
      </c>
      <c r="BA107" s="44">
        <f t="shared" si="57"/>
        <v>0</v>
      </c>
      <c r="BB107" s="44">
        <f t="shared" si="58"/>
        <v>0</v>
      </c>
      <c r="BC107" s="44">
        <f t="shared" si="59"/>
        <v>0</v>
      </c>
      <c r="BD107" s="44">
        <f t="shared" si="60"/>
        <v>0</v>
      </c>
      <c r="BE107" s="44">
        <f t="shared" si="61"/>
        <v>0</v>
      </c>
      <c r="BF107" s="44">
        <f t="shared" si="62"/>
        <v>0</v>
      </c>
      <c r="BG107" s="44">
        <f t="shared" si="63"/>
        <v>0</v>
      </c>
      <c r="BH107" s="44">
        <f t="shared" si="64"/>
        <v>0</v>
      </c>
      <c r="BI107" s="44">
        <f t="shared" si="65"/>
        <v>0</v>
      </c>
      <c r="BJ107" s="44">
        <f t="shared" si="66"/>
        <v>0</v>
      </c>
      <c r="BK107" s="43"/>
      <c r="BL107" s="43"/>
      <c r="BM107" s="44">
        <f t="shared" si="72"/>
        <v>0</v>
      </c>
      <c r="BN107" s="44">
        <f t="shared" si="73"/>
        <v>0</v>
      </c>
      <c r="BO107" s="45">
        <f t="shared" si="74"/>
        <v>25</v>
      </c>
      <c r="BP107" s="118">
        <f t="shared" si="67"/>
        <v>25</v>
      </c>
      <c r="BQ107" s="47">
        <f t="shared" si="48"/>
        <v>0</v>
      </c>
      <c r="BR107" s="47">
        <f t="shared" si="68"/>
        <v>0</v>
      </c>
      <c r="BS107" s="48"/>
      <c r="BU107" s="49">
        <f t="shared" si="79"/>
        <v>0</v>
      </c>
      <c r="BV107" s="50">
        <f t="shared" si="79"/>
        <v>0</v>
      </c>
      <c r="BW107" s="50">
        <f t="shared" si="79"/>
        <v>0</v>
      </c>
      <c r="BX107" s="50">
        <f t="shared" si="79"/>
        <v>0</v>
      </c>
      <c r="BY107" s="50">
        <f t="shared" si="79"/>
        <v>0</v>
      </c>
      <c r="BZ107" s="50">
        <f t="shared" si="79"/>
        <v>0</v>
      </c>
      <c r="CA107" s="50">
        <f t="shared" si="79"/>
        <v>0</v>
      </c>
      <c r="CB107" s="50">
        <f t="shared" si="79"/>
        <v>0</v>
      </c>
      <c r="CC107" s="50">
        <f t="shared" si="79"/>
        <v>0</v>
      </c>
      <c r="CD107" s="50">
        <f t="shared" si="79"/>
        <v>0</v>
      </c>
      <c r="CE107" s="50">
        <f t="shared" si="79"/>
        <v>1</v>
      </c>
      <c r="CF107" s="50">
        <f t="shared" si="79"/>
        <v>0</v>
      </c>
      <c r="CG107" s="50">
        <f t="shared" si="79"/>
        <v>0</v>
      </c>
      <c r="CH107" s="50">
        <f t="shared" si="79"/>
        <v>0</v>
      </c>
      <c r="CI107" s="50">
        <f t="shared" si="79"/>
        <v>0</v>
      </c>
      <c r="CJ107" s="50">
        <f t="shared" si="79"/>
        <v>0</v>
      </c>
      <c r="CK107" s="50">
        <f t="shared" si="81"/>
        <v>0</v>
      </c>
      <c r="CL107" s="50">
        <f t="shared" si="81"/>
        <v>0</v>
      </c>
      <c r="CM107" s="50">
        <f t="shared" si="81"/>
        <v>1</v>
      </c>
      <c r="CN107" s="50">
        <f t="shared" si="81"/>
        <v>0</v>
      </c>
      <c r="CO107" s="50">
        <f t="shared" si="81"/>
        <v>0</v>
      </c>
      <c r="CP107" s="50">
        <f t="shared" si="81"/>
        <v>0</v>
      </c>
      <c r="CQ107" s="50">
        <f t="shared" si="81"/>
        <v>0</v>
      </c>
      <c r="CR107" s="50">
        <f t="shared" si="81"/>
        <v>0</v>
      </c>
      <c r="CS107" s="50">
        <f t="shared" si="81"/>
        <v>0</v>
      </c>
      <c r="CT107" s="50">
        <f t="shared" si="81"/>
        <v>0</v>
      </c>
      <c r="CU107" s="50">
        <f t="shared" si="81"/>
        <v>0</v>
      </c>
      <c r="CV107" s="50">
        <f t="shared" si="81"/>
        <v>0</v>
      </c>
      <c r="CW107" s="50">
        <f t="shared" si="81"/>
        <v>0</v>
      </c>
      <c r="CX107" s="50">
        <f t="shared" si="81"/>
        <v>0</v>
      </c>
      <c r="CY107" s="50">
        <f t="shared" si="81"/>
        <v>0</v>
      </c>
      <c r="CZ107" s="50">
        <f t="shared" si="81"/>
        <v>0</v>
      </c>
      <c r="DA107" s="50">
        <f t="shared" ref="CW107:DI112" si="83">IF(OR(COUNTIFS(AM107:AS107,"W/O")&gt;0,COUNTIFS(AM107:AS107,"")&gt;0),0,1)</f>
        <v>0</v>
      </c>
      <c r="DB107" s="50">
        <f t="shared" si="83"/>
        <v>0</v>
      </c>
      <c r="DC107" s="50">
        <f t="shared" si="83"/>
        <v>0</v>
      </c>
      <c r="DD107" s="50">
        <f t="shared" si="83"/>
        <v>0</v>
      </c>
      <c r="DE107" s="50">
        <f t="shared" si="83"/>
        <v>0</v>
      </c>
      <c r="DF107" s="50">
        <f t="shared" si="83"/>
        <v>0</v>
      </c>
      <c r="DG107" s="50">
        <f t="shared" si="83"/>
        <v>0</v>
      </c>
      <c r="DH107" s="50">
        <f t="shared" si="83"/>
        <v>0</v>
      </c>
      <c r="DI107" s="51">
        <f t="shared" si="83"/>
        <v>0</v>
      </c>
      <c r="DK107" s="49">
        <f t="shared" si="80"/>
        <v>0</v>
      </c>
      <c r="DL107" s="50">
        <f t="shared" si="80"/>
        <v>0</v>
      </c>
      <c r="DM107" s="50">
        <f t="shared" si="80"/>
        <v>0</v>
      </c>
      <c r="DN107" s="50">
        <f t="shared" si="80"/>
        <v>0</v>
      </c>
      <c r="DO107" s="50">
        <f t="shared" si="80"/>
        <v>0</v>
      </c>
      <c r="DP107" s="50">
        <f t="shared" si="80"/>
        <v>0</v>
      </c>
      <c r="DQ107" s="50">
        <f t="shared" si="80"/>
        <v>0</v>
      </c>
      <c r="DR107" s="50">
        <f t="shared" si="80"/>
        <v>0</v>
      </c>
      <c r="DS107" s="50">
        <f t="shared" si="80"/>
        <v>0</v>
      </c>
      <c r="DT107" s="50">
        <f t="shared" si="80"/>
        <v>0</v>
      </c>
      <c r="DU107" s="50">
        <f t="shared" si="80"/>
        <v>0</v>
      </c>
      <c r="DV107" s="50">
        <f t="shared" si="80"/>
        <v>0</v>
      </c>
      <c r="DW107" s="50">
        <f t="shared" si="80"/>
        <v>0</v>
      </c>
      <c r="DX107" s="50">
        <f t="shared" si="80"/>
        <v>0</v>
      </c>
      <c r="DY107" s="50">
        <f t="shared" si="80"/>
        <v>0</v>
      </c>
      <c r="DZ107" s="50">
        <f t="shared" si="80"/>
        <v>0</v>
      </c>
      <c r="EA107" s="50">
        <f t="shared" si="82"/>
        <v>0</v>
      </c>
      <c r="EB107" s="50">
        <f t="shared" si="82"/>
        <v>0</v>
      </c>
      <c r="EC107" s="50">
        <f t="shared" si="82"/>
        <v>0</v>
      </c>
      <c r="ED107" s="50">
        <f t="shared" si="82"/>
        <v>0</v>
      </c>
      <c r="EE107" s="50">
        <f t="shared" si="82"/>
        <v>0</v>
      </c>
      <c r="EF107" s="50">
        <f t="shared" si="82"/>
        <v>0</v>
      </c>
      <c r="EG107" s="50">
        <f t="shared" si="82"/>
        <v>0</v>
      </c>
      <c r="EH107" s="50">
        <f t="shared" si="82"/>
        <v>0</v>
      </c>
      <c r="EI107" s="50">
        <f t="shared" si="82"/>
        <v>0</v>
      </c>
      <c r="EJ107" s="50">
        <f t="shared" si="82"/>
        <v>0</v>
      </c>
      <c r="EK107" s="50">
        <f t="shared" si="82"/>
        <v>0</v>
      </c>
      <c r="EL107" s="50">
        <f t="shared" si="82"/>
        <v>0</v>
      </c>
      <c r="EM107" s="50">
        <f t="shared" si="82"/>
        <v>0</v>
      </c>
      <c r="EN107" s="50">
        <f t="shared" si="82"/>
        <v>0</v>
      </c>
      <c r="EO107" s="50">
        <f t="shared" si="82"/>
        <v>0</v>
      </c>
      <c r="EP107" s="50">
        <f t="shared" si="82"/>
        <v>0</v>
      </c>
      <c r="EQ107" s="50">
        <f t="shared" ref="EM107:EY112" si="84">IF(OR(COUNTIFS(AM107:AV107,"W/O")&gt;0,COUNTIFS(AM107:AV107,"A")&gt;0,COUNTIFS(AM107:AV107,"")&gt;0,COUNTIF(AM107:AV107,"N/O")),0,1)</f>
        <v>0</v>
      </c>
      <c r="ER107" s="50">
        <f t="shared" si="84"/>
        <v>0</v>
      </c>
      <c r="ES107" s="50">
        <f t="shared" si="84"/>
        <v>0</v>
      </c>
      <c r="ET107" s="50">
        <f t="shared" si="84"/>
        <v>0</v>
      </c>
      <c r="EU107" s="50">
        <f t="shared" si="84"/>
        <v>0</v>
      </c>
      <c r="EV107" s="50">
        <f t="shared" si="84"/>
        <v>0</v>
      </c>
      <c r="EW107" s="50">
        <f t="shared" si="84"/>
        <v>0</v>
      </c>
      <c r="EX107" s="50">
        <f t="shared" si="84"/>
        <v>0</v>
      </c>
      <c r="EY107" s="51">
        <f t="shared" si="84"/>
        <v>0</v>
      </c>
      <c r="FA107" s="52" t="str">
        <f t="shared" si="69"/>
        <v>Non Compliance</v>
      </c>
      <c r="FB107" s="52" t="str">
        <f t="shared" si="70"/>
        <v>Compliance</v>
      </c>
      <c r="FC107" s="52" t="str">
        <f t="shared" si="71"/>
        <v>Compliance</v>
      </c>
    </row>
    <row r="108" spans="2:159" ht="20.100000000000001" customHeight="1" thickBot="1" x14ac:dyDescent="0.3">
      <c r="B108" s="53">
        <v>95</v>
      </c>
      <c r="C108" s="129">
        <v>5556</v>
      </c>
      <c r="D108" s="110" t="s">
        <v>130</v>
      </c>
      <c r="E108" s="117" t="s">
        <v>135</v>
      </c>
      <c r="F108" s="41" t="str">
        <f>IFERROR(VLOOKUP(E108,'[1]Designation with Pershift Cost'!$B$3:$C$25,2,0),"")</f>
        <v/>
      </c>
      <c r="G108" s="42" t="s">
        <v>12</v>
      </c>
      <c r="H108" s="42" t="s">
        <v>12</v>
      </c>
      <c r="I108" s="42" t="s">
        <v>12</v>
      </c>
      <c r="J108" s="42" t="s">
        <v>12</v>
      </c>
      <c r="K108" s="42" t="s">
        <v>12</v>
      </c>
      <c r="L108" s="42"/>
      <c r="M108" s="42" t="s">
        <v>11</v>
      </c>
      <c r="N108" s="42" t="s">
        <v>11</v>
      </c>
      <c r="O108" s="42" t="s">
        <v>11</v>
      </c>
      <c r="P108" s="42" t="s">
        <v>11</v>
      </c>
      <c r="Q108" s="43" t="s">
        <v>11</v>
      </c>
      <c r="R108" s="43" t="s">
        <v>10</v>
      </c>
      <c r="S108" s="43"/>
      <c r="T108" s="43" t="s">
        <v>10</v>
      </c>
      <c r="U108" s="43" t="s">
        <v>10</v>
      </c>
      <c r="V108" s="43" t="s">
        <v>11</v>
      </c>
      <c r="W108" s="43" t="s">
        <v>11</v>
      </c>
      <c r="X108" s="43" t="s">
        <v>11</v>
      </c>
      <c r="Y108" s="43" t="s">
        <v>11</v>
      </c>
      <c r="Z108" s="43" t="s">
        <v>11</v>
      </c>
      <c r="AA108" s="43"/>
      <c r="AB108" s="43" t="s">
        <v>11</v>
      </c>
      <c r="AC108" s="43" t="s">
        <v>11</v>
      </c>
      <c r="AD108" s="43" t="s">
        <v>11</v>
      </c>
      <c r="AE108" s="43" t="s">
        <v>11</v>
      </c>
      <c r="AF108" s="43" t="s">
        <v>10</v>
      </c>
      <c r="AG108" s="43" t="s">
        <v>11</v>
      </c>
      <c r="AH108" s="43" t="s">
        <v>11</v>
      </c>
      <c r="AI108" s="43"/>
      <c r="AJ108" s="43" t="s">
        <v>11</v>
      </c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4">
        <f t="shared" si="53"/>
        <v>4</v>
      </c>
      <c r="AX108" s="44">
        <f t="shared" si="54"/>
        <v>17</v>
      </c>
      <c r="AY108" s="44">
        <f t="shared" si="55"/>
        <v>5</v>
      </c>
      <c r="AZ108" s="44">
        <f t="shared" si="56"/>
        <v>0</v>
      </c>
      <c r="BA108" s="44">
        <f t="shared" si="57"/>
        <v>0</v>
      </c>
      <c r="BB108" s="44">
        <f t="shared" si="58"/>
        <v>0</v>
      </c>
      <c r="BC108" s="44">
        <f t="shared" si="59"/>
        <v>0</v>
      </c>
      <c r="BD108" s="44">
        <f t="shared" si="60"/>
        <v>0</v>
      </c>
      <c r="BE108" s="44">
        <f t="shared" si="61"/>
        <v>0</v>
      </c>
      <c r="BF108" s="44">
        <f t="shared" si="62"/>
        <v>0</v>
      </c>
      <c r="BG108" s="44">
        <f t="shared" si="63"/>
        <v>0</v>
      </c>
      <c r="BH108" s="44">
        <f t="shared" si="64"/>
        <v>0</v>
      </c>
      <c r="BI108" s="44">
        <f t="shared" si="65"/>
        <v>0</v>
      </c>
      <c r="BJ108" s="44">
        <f t="shared" si="66"/>
        <v>0</v>
      </c>
      <c r="BK108" s="43"/>
      <c r="BL108" s="43"/>
      <c r="BM108" s="44">
        <f t="shared" si="72"/>
        <v>0</v>
      </c>
      <c r="BN108" s="44">
        <f t="shared" si="73"/>
        <v>0</v>
      </c>
      <c r="BO108" s="45">
        <f t="shared" si="74"/>
        <v>26</v>
      </c>
      <c r="BP108" s="118">
        <f t="shared" si="67"/>
        <v>26</v>
      </c>
      <c r="BQ108" s="47">
        <f t="shared" si="48"/>
        <v>0</v>
      </c>
      <c r="BR108" s="47">
        <f t="shared" si="68"/>
        <v>0</v>
      </c>
      <c r="BS108" s="48"/>
      <c r="BU108" s="49">
        <f t="shared" si="79"/>
        <v>0</v>
      </c>
      <c r="BV108" s="50">
        <f t="shared" si="79"/>
        <v>0</v>
      </c>
      <c r="BW108" s="50">
        <f t="shared" si="79"/>
        <v>0</v>
      </c>
      <c r="BX108" s="50">
        <f t="shared" si="79"/>
        <v>0</v>
      </c>
      <c r="BY108" s="50">
        <f t="shared" si="79"/>
        <v>0</v>
      </c>
      <c r="BZ108" s="50">
        <f t="shared" si="79"/>
        <v>0</v>
      </c>
      <c r="CA108" s="50">
        <f t="shared" si="79"/>
        <v>0</v>
      </c>
      <c r="CB108" s="50">
        <f t="shared" si="79"/>
        <v>0</v>
      </c>
      <c r="CC108" s="50">
        <f t="shared" si="79"/>
        <v>0</v>
      </c>
      <c r="CD108" s="50">
        <f t="shared" si="79"/>
        <v>0</v>
      </c>
      <c r="CE108" s="50">
        <f t="shared" si="79"/>
        <v>0</v>
      </c>
      <c r="CF108" s="50">
        <f t="shared" si="79"/>
        <v>0</v>
      </c>
      <c r="CG108" s="50">
        <f t="shared" si="79"/>
        <v>0</v>
      </c>
      <c r="CH108" s="50">
        <f t="shared" si="79"/>
        <v>1</v>
      </c>
      <c r="CI108" s="50">
        <f t="shared" si="79"/>
        <v>0</v>
      </c>
      <c r="CJ108" s="50">
        <f t="shared" ref="BU108:CJ127" si="85">IF(OR(COUNTIFS(V108:AB108,"W/O")&gt;0,COUNTIFS(V108:AB108,"")&gt;0),0,1)</f>
        <v>0</v>
      </c>
      <c r="CK108" s="50">
        <f t="shared" si="81"/>
        <v>0</v>
      </c>
      <c r="CL108" s="50">
        <f t="shared" si="81"/>
        <v>0</v>
      </c>
      <c r="CM108" s="50">
        <f t="shared" si="81"/>
        <v>0</v>
      </c>
      <c r="CN108" s="50">
        <f t="shared" si="81"/>
        <v>0</v>
      </c>
      <c r="CO108" s="50">
        <f t="shared" si="81"/>
        <v>0</v>
      </c>
      <c r="CP108" s="50">
        <f t="shared" si="81"/>
        <v>1</v>
      </c>
      <c r="CQ108" s="50">
        <f t="shared" si="81"/>
        <v>0</v>
      </c>
      <c r="CR108" s="50">
        <f t="shared" si="81"/>
        <v>0</v>
      </c>
      <c r="CS108" s="50">
        <f t="shared" si="81"/>
        <v>0</v>
      </c>
      <c r="CT108" s="50">
        <f t="shared" si="81"/>
        <v>0</v>
      </c>
      <c r="CU108" s="50">
        <f t="shared" si="81"/>
        <v>0</v>
      </c>
      <c r="CV108" s="50">
        <f t="shared" si="81"/>
        <v>0</v>
      </c>
      <c r="CW108" s="50">
        <f t="shared" si="81"/>
        <v>0</v>
      </c>
      <c r="CX108" s="50">
        <f t="shared" si="81"/>
        <v>0</v>
      </c>
      <c r="CY108" s="50">
        <f t="shared" si="81"/>
        <v>0</v>
      </c>
      <c r="CZ108" s="50">
        <f t="shared" si="83"/>
        <v>0</v>
      </c>
      <c r="DA108" s="50">
        <f t="shared" si="83"/>
        <v>0</v>
      </c>
      <c r="DB108" s="50">
        <f t="shared" si="83"/>
        <v>0</v>
      </c>
      <c r="DC108" s="50">
        <f t="shared" si="83"/>
        <v>0</v>
      </c>
      <c r="DD108" s="50">
        <f t="shared" si="83"/>
        <v>0</v>
      </c>
      <c r="DE108" s="50">
        <f t="shared" si="83"/>
        <v>0</v>
      </c>
      <c r="DF108" s="50">
        <f t="shared" si="83"/>
        <v>0</v>
      </c>
      <c r="DG108" s="50">
        <f t="shared" si="83"/>
        <v>0</v>
      </c>
      <c r="DH108" s="50">
        <f t="shared" si="83"/>
        <v>0</v>
      </c>
      <c r="DI108" s="51">
        <f t="shared" si="83"/>
        <v>0</v>
      </c>
      <c r="DK108" s="49">
        <f t="shared" si="80"/>
        <v>0</v>
      </c>
      <c r="DL108" s="50">
        <f t="shared" si="80"/>
        <v>0</v>
      </c>
      <c r="DM108" s="50">
        <f t="shared" si="80"/>
        <v>0</v>
      </c>
      <c r="DN108" s="50">
        <f t="shared" si="80"/>
        <v>0</v>
      </c>
      <c r="DO108" s="50">
        <f t="shared" si="80"/>
        <v>0</v>
      </c>
      <c r="DP108" s="50">
        <f t="shared" si="80"/>
        <v>0</v>
      </c>
      <c r="DQ108" s="50">
        <f t="shared" si="80"/>
        <v>0</v>
      </c>
      <c r="DR108" s="50">
        <f t="shared" si="80"/>
        <v>0</v>
      </c>
      <c r="DS108" s="50">
        <f t="shared" si="80"/>
        <v>0</v>
      </c>
      <c r="DT108" s="50">
        <f t="shared" si="80"/>
        <v>0</v>
      </c>
      <c r="DU108" s="50">
        <f t="shared" si="80"/>
        <v>0</v>
      </c>
      <c r="DV108" s="50">
        <f t="shared" si="80"/>
        <v>0</v>
      </c>
      <c r="DW108" s="50">
        <f t="shared" si="80"/>
        <v>0</v>
      </c>
      <c r="DX108" s="50">
        <f t="shared" si="80"/>
        <v>0</v>
      </c>
      <c r="DY108" s="50">
        <f t="shared" si="80"/>
        <v>0</v>
      </c>
      <c r="DZ108" s="50">
        <f t="shared" ref="DK108:DZ124" si="86">IF(OR(COUNTIFS(V108:AE108,"W/O")&gt;0,COUNTIFS(V108:AE108,"A")&gt;0,COUNTIFS(V108:AE108,"")&gt;0,COUNTIF(V108:AE108,"N/O")),0,1)</f>
        <v>0</v>
      </c>
      <c r="EA108" s="50">
        <f t="shared" si="82"/>
        <v>0</v>
      </c>
      <c r="EB108" s="50">
        <f t="shared" si="82"/>
        <v>0</v>
      </c>
      <c r="EC108" s="50">
        <f t="shared" si="82"/>
        <v>0</v>
      </c>
      <c r="ED108" s="50">
        <f t="shared" si="82"/>
        <v>0</v>
      </c>
      <c r="EE108" s="50">
        <f t="shared" si="82"/>
        <v>0</v>
      </c>
      <c r="EF108" s="50">
        <f t="shared" si="82"/>
        <v>0</v>
      </c>
      <c r="EG108" s="50">
        <f t="shared" si="82"/>
        <v>0</v>
      </c>
      <c r="EH108" s="50">
        <f t="shared" si="82"/>
        <v>0</v>
      </c>
      <c r="EI108" s="50">
        <f t="shared" si="82"/>
        <v>0</v>
      </c>
      <c r="EJ108" s="50">
        <f t="shared" si="82"/>
        <v>0</v>
      </c>
      <c r="EK108" s="50">
        <f t="shared" si="82"/>
        <v>0</v>
      </c>
      <c r="EL108" s="50">
        <f t="shared" si="82"/>
        <v>0</v>
      </c>
      <c r="EM108" s="50">
        <f t="shared" si="82"/>
        <v>0</v>
      </c>
      <c r="EN108" s="50">
        <f t="shared" si="82"/>
        <v>0</v>
      </c>
      <c r="EO108" s="50">
        <f t="shared" si="82"/>
        <v>0</v>
      </c>
      <c r="EP108" s="50">
        <f t="shared" si="84"/>
        <v>0</v>
      </c>
      <c r="EQ108" s="50">
        <f t="shared" si="84"/>
        <v>0</v>
      </c>
      <c r="ER108" s="50">
        <f t="shared" si="84"/>
        <v>0</v>
      </c>
      <c r="ES108" s="50">
        <f t="shared" si="84"/>
        <v>0</v>
      </c>
      <c r="ET108" s="50">
        <f t="shared" si="84"/>
        <v>0</v>
      </c>
      <c r="EU108" s="50">
        <f t="shared" si="84"/>
        <v>0</v>
      </c>
      <c r="EV108" s="50">
        <f t="shared" si="84"/>
        <v>0</v>
      </c>
      <c r="EW108" s="50">
        <f t="shared" si="84"/>
        <v>0</v>
      </c>
      <c r="EX108" s="50">
        <f t="shared" si="84"/>
        <v>0</v>
      </c>
      <c r="EY108" s="51">
        <f t="shared" si="84"/>
        <v>0</v>
      </c>
      <c r="FA108" s="52" t="str">
        <f t="shared" si="69"/>
        <v>Non Compliance</v>
      </c>
      <c r="FB108" s="52" t="str">
        <f t="shared" si="70"/>
        <v>Compliance</v>
      </c>
      <c r="FC108" s="52" t="str">
        <f t="shared" si="71"/>
        <v>Compliance</v>
      </c>
    </row>
    <row r="109" spans="2:159" ht="20.100000000000001" customHeight="1" thickBot="1" x14ac:dyDescent="0.3">
      <c r="B109" s="53">
        <v>96</v>
      </c>
      <c r="C109" s="129">
        <v>6739</v>
      </c>
      <c r="D109" s="110" t="s">
        <v>131</v>
      </c>
      <c r="E109" s="117" t="s">
        <v>135</v>
      </c>
      <c r="F109" s="41" t="str">
        <f>IFERROR(VLOOKUP(E109,'[1]Designation with Pershift Cost'!$B$3:$C$25,2,0),"")</f>
        <v/>
      </c>
      <c r="G109" s="42" t="s">
        <v>10</v>
      </c>
      <c r="H109" s="42" t="s">
        <v>10</v>
      </c>
      <c r="I109" s="42" t="s">
        <v>10</v>
      </c>
      <c r="J109" s="42" t="s">
        <v>10</v>
      </c>
      <c r="K109" s="42" t="s">
        <v>10</v>
      </c>
      <c r="L109" s="42" t="s">
        <v>12</v>
      </c>
      <c r="M109" s="42" t="s">
        <v>12</v>
      </c>
      <c r="N109" s="42" t="s">
        <v>11</v>
      </c>
      <c r="O109" s="42"/>
      <c r="P109" s="42" t="s">
        <v>12</v>
      </c>
      <c r="Q109" s="43" t="s">
        <v>12</v>
      </c>
      <c r="R109" s="43" t="s">
        <v>11</v>
      </c>
      <c r="S109" s="43" t="s">
        <v>12</v>
      </c>
      <c r="T109" s="43" t="s">
        <v>11</v>
      </c>
      <c r="U109" s="43" t="s">
        <v>10</v>
      </c>
      <c r="V109" s="43" t="s">
        <v>11</v>
      </c>
      <c r="W109" s="43" t="s">
        <v>11</v>
      </c>
      <c r="X109" s="43"/>
      <c r="Y109" s="43"/>
      <c r="Z109" s="43" t="s">
        <v>11</v>
      </c>
      <c r="AA109" s="43" t="s">
        <v>11</v>
      </c>
      <c r="AB109" s="43" t="s">
        <v>11</v>
      </c>
      <c r="AC109" s="43" t="s">
        <v>11</v>
      </c>
      <c r="AD109" s="43" t="s">
        <v>11</v>
      </c>
      <c r="AE109" s="43" t="s">
        <v>11</v>
      </c>
      <c r="AF109" s="43" t="s">
        <v>10</v>
      </c>
      <c r="AG109" s="43" t="s">
        <v>10</v>
      </c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4">
        <f t="shared" si="53"/>
        <v>8</v>
      </c>
      <c r="AX109" s="44">
        <f t="shared" si="54"/>
        <v>11</v>
      </c>
      <c r="AY109" s="44">
        <f t="shared" si="55"/>
        <v>5</v>
      </c>
      <c r="AZ109" s="44">
        <f t="shared" si="56"/>
        <v>0</v>
      </c>
      <c r="BA109" s="44">
        <f t="shared" si="57"/>
        <v>0</v>
      </c>
      <c r="BB109" s="44">
        <f t="shared" si="58"/>
        <v>0</v>
      </c>
      <c r="BC109" s="44">
        <f t="shared" si="59"/>
        <v>0</v>
      </c>
      <c r="BD109" s="44">
        <f t="shared" si="60"/>
        <v>0</v>
      </c>
      <c r="BE109" s="44">
        <f t="shared" si="61"/>
        <v>0</v>
      </c>
      <c r="BF109" s="44">
        <f t="shared" si="62"/>
        <v>0</v>
      </c>
      <c r="BG109" s="44">
        <f t="shared" si="63"/>
        <v>0</v>
      </c>
      <c r="BH109" s="44">
        <f t="shared" si="64"/>
        <v>0</v>
      </c>
      <c r="BI109" s="44">
        <f t="shared" si="65"/>
        <v>0</v>
      </c>
      <c r="BJ109" s="44">
        <f t="shared" si="66"/>
        <v>0</v>
      </c>
      <c r="BK109" s="43"/>
      <c r="BL109" s="43"/>
      <c r="BM109" s="44">
        <f t="shared" si="72"/>
        <v>0</v>
      </c>
      <c r="BN109" s="44">
        <f t="shared" si="73"/>
        <v>0</v>
      </c>
      <c r="BO109" s="45">
        <f t="shared" si="74"/>
        <v>24</v>
      </c>
      <c r="BP109" s="118">
        <f t="shared" si="67"/>
        <v>24</v>
      </c>
      <c r="BQ109" s="47">
        <f t="shared" si="48"/>
        <v>0</v>
      </c>
      <c r="BR109" s="47">
        <f t="shared" si="68"/>
        <v>0</v>
      </c>
      <c r="BS109" s="48"/>
      <c r="BU109" s="49">
        <f t="shared" si="85"/>
        <v>1</v>
      </c>
      <c r="BV109" s="50">
        <f t="shared" si="85"/>
        <v>1</v>
      </c>
      <c r="BW109" s="50">
        <f t="shared" si="85"/>
        <v>0</v>
      </c>
      <c r="BX109" s="50">
        <f t="shared" si="85"/>
        <v>0</v>
      </c>
      <c r="BY109" s="50">
        <f t="shared" si="85"/>
        <v>0</v>
      </c>
      <c r="BZ109" s="50">
        <f t="shared" si="85"/>
        <v>0</v>
      </c>
      <c r="CA109" s="50">
        <f t="shared" si="85"/>
        <v>0</v>
      </c>
      <c r="CB109" s="50">
        <f t="shared" si="85"/>
        <v>0</v>
      </c>
      <c r="CC109" s="50">
        <f t="shared" si="85"/>
        <v>0</v>
      </c>
      <c r="CD109" s="50">
        <f t="shared" si="85"/>
        <v>1</v>
      </c>
      <c r="CE109" s="50">
        <f t="shared" si="85"/>
        <v>1</v>
      </c>
      <c r="CF109" s="50">
        <f t="shared" si="85"/>
        <v>0</v>
      </c>
      <c r="CG109" s="50">
        <f t="shared" si="85"/>
        <v>0</v>
      </c>
      <c r="CH109" s="50">
        <f t="shared" si="85"/>
        <v>0</v>
      </c>
      <c r="CI109" s="50">
        <f t="shared" si="85"/>
        <v>0</v>
      </c>
      <c r="CJ109" s="50">
        <f t="shared" si="85"/>
        <v>0</v>
      </c>
      <c r="CK109" s="50">
        <f t="shared" si="81"/>
        <v>0</v>
      </c>
      <c r="CL109" s="50">
        <f t="shared" si="81"/>
        <v>0</v>
      </c>
      <c r="CM109" s="50">
        <f t="shared" si="81"/>
        <v>0</v>
      </c>
      <c r="CN109" s="50">
        <f t="shared" si="81"/>
        <v>1</v>
      </c>
      <c r="CO109" s="50">
        <f t="shared" si="81"/>
        <v>1</v>
      </c>
      <c r="CP109" s="50">
        <f t="shared" si="81"/>
        <v>0</v>
      </c>
      <c r="CQ109" s="50">
        <f t="shared" si="81"/>
        <v>0</v>
      </c>
      <c r="CR109" s="50">
        <f t="shared" si="81"/>
        <v>0</v>
      </c>
      <c r="CS109" s="50">
        <f t="shared" si="81"/>
        <v>0</v>
      </c>
      <c r="CT109" s="50">
        <f t="shared" si="81"/>
        <v>0</v>
      </c>
      <c r="CU109" s="50">
        <f t="shared" si="81"/>
        <v>0</v>
      </c>
      <c r="CV109" s="50">
        <f t="shared" si="81"/>
        <v>0</v>
      </c>
      <c r="CW109" s="50">
        <f t="shared" si="81"/>
        <v>0</v>
      </c>
      <c r="CX109" s="50">
        <f t="shared" si="81"/>
        <v>0</v>
      </c>
      <c r="CY109" s="50">
        <f t="shared" si="81"/>
        <v>0</v>
      </c>
      <c r="CZ109" s="50">
        <f t="shared" si="81"/>
        <v>0</v>
      </c>
      <c r="DA109" s="50">
        <f t="shared" si="83"/>
        <v>0</v>
      </c>
      <c r="DB109" s="50">
        <f t="shared" si="83"/>
        <v>0</v>
      </c>
      <c r="DC109" s="50">
        <f t="shared" si="83"/>
        <v>0</v>
      </c>
      <c r="DD109" s="50">
        <f t="shared" si="83"/>
        <v>0</v>
      </c>
      <c r="DE109" s="50">
        <f t="shared" si="83"/>
        <v>0</v>
      </c>
      <c r="DF109" s="50">
        <f t="shared" si="83"/>
        <v>0</v>
      </c>
      <c r="DG109" s="50">
        <f t="shared" si="83"/>
        <v>0</v>
      </c>
      <c r="DH109" s="50">
        <f t="shared" si="83"/>
        <v>0</v>
      </c>
      <c r="DI109" s="51">
        <f t="shared" si="83"/>
        <v>0</v>
      </c>
      <c r="DK109" s="49">
        <f t="shared" si="86"/>
        <v>0</v>
      </c>
      <c r="DL109" s="50">
        <f t="shared" si="86"/>
        <v>0</v>
      </c>
      <c r="DM109" s="50">
        <f t="shared" si="86"/>
        <v>0</v>
      </c>
      <c r="DN109" s="50">
        <f t="shared" si="86"/>
        <v>0</v>
      </c>
      <c r="DO109" s="50">
        <f t="shared" si="86"/>
        <v>0</v>
      </c>
      <c r="DP109" s="50">
        <f t="shared" si="86"/>
        <v>0</v>
      </c>
      <c r="DQ109" s="50">
        <f t="shared" si="86"/>
        <v>0</v>
      </c>
      <c r="DR109" s="50">
        <f t="shared" si="86"/>
        <v>0</v>
      </c>
      <c r="DS109" s="50">
        <f t="shared" si="86"/>
        <v>0</v>
      </c>
      <c r="DT109" s="50">
        <f t="shared" si="86"/>
        <v>0</v>
      </c>
      <c r="DU109" s="50">
        <f t="shared" si="86"/>
        <v>0</v>
      </c>
      <c r="DV109" s="50">
        <f t="shared" si="86"/>
        <v>0</v>
      </c>
      <c r="DW109" s="50">
        <f t="shared" si="86"/>
        <v>0</v>
      </c>
      <c r="DX109" s="50">
        <f t="shared" si="86"/>
        <v>0</v>
      </c>
      <c r="DY109" s="50">
        <f t="shared" si="86"/>
        <v>0</v>
      </c>
      <c r="DZ109" s="50">
        <f t="shared" si="86"/>
        <v>0</v>
      </c>
      <c r="EA109" s="50">
        <f t="shared" si="82"/>
        <v>0</v>
      </c>
      <c r="EB109" s="50">
        <f t="shared" si="82"/>
        <v>0</v>
      </c>
      <c r="EC109" s="50">
        <f t="shared" si="82"/>
        <v>0</v>
      </c>
      <c r="ED109" s="50">
        <f t="shared" si="82"/>
        <v>0</v>
      </c>
      <c r="EE109" s="50">
        <f t="shared" si="82"/>
        <v>0</v>
      </c>
      <c r="EF109" s="50">
        <f t="shared" si="82"/>
        <v>0</v>
      </c>
      <c r="EG109" s="50">
        <f t="shared" si="82"/>
        <v>0</v>
      </c>
      <c r="EH109" s="50">
        <f t="shared" si="82"/>
        <v>0</v>
      </c>
      <c r="EI109" s="50">
        <f t="shared" si="82"/>
        <v>0</v>
      </c>
      <c r="EJ109" s="50">
        <f t="shared" si="82"/>
        <v>0</v>
      </c>
      <c r="EK109" s="50">
        <f t="shared" si="82"/>
        <v>0</v>
      </c>
      <c r="EL109" s="50">
        <f t="shared" si="82"/>
        <v>0</v>
      </c>
      <c r="EM109" s="50">
        <f t="shared" si="82"/>
        <v>0</v>
      </c>
      <c r="EN109" s="50">
        <f t="shared" si="82"/>
        <v>0</v>
      </c>
      <c r="EO109" s="50">
        <f t="shared" si="82"/>
        <v>0</v>
      </c>
      <c r="EP109" s="50">
        <f t="shared" si="82"/>
        <v>0</v>
      </c>
      <c r="EQ109" s="50">
        <f t="shared" si="84"/>
        <v>0</v>
      </c>
      <c r="ER109" s="50">
        <f t="shared" si="84"/>
        <v>0</v>
      </c>
      <c r="ES109" s="50">
        <f t="shared" si="84"/>
        <v>0</v>
      </c>
      <c r="ET109" s="50">
        <f t="shared" si="84"/>
        <v>0</v>
      </c>
      <c r="EU109" s="50">
        <f t="shared" si="84"/>
        <v>0</v>
      </c>
      <c r="EV109" s="50">
        <f t="shared" si="84"/>
        <v>0</v>
      </c>
      <c r="EW109" s="50">
        <f t="shared" si="84"/>
        <v>0</v>
      </c>
      <c r="EX109" s="50">
        <f t="shared" si="84"/>
        <v>0</v>
      </c>
      <c r="EY109" s="51">
        <f t="shared" si="84"/>
        <v>0</v>
      </c>
      <c r="FA109" s="52" t="str">
        <f t="shared" si="69"/>
        <v>Non Compliance</v>
      </c>
      <c r="FB109" s="52" t="str">
        <f t="shared" si="70"/>
        <v>Compliance</v>
      </c>
      <c r="FC109" s="52" t="str">
        <f t="shared" si="71"/>
        <v>Compliance</v>
      </c>
    </row>
    <row r="110" spans="2:159" ht="20.100000000000001" customHeight="1" thickBot="1" x14ac:dyDescent="0.3">
      <c r="B110" s="53">
        <v>97</v>
      </c>
      <c r="C110" s="129">
        <v>6740</v>
      </c>
      <c r="D110" s="110" t="s">
        <v>132</v>
      </c>
      <c r="E110" s="117" t="s">
        <v>135</v>
      </c>
      <c r="F110" s="41" t="str">
        <f>IFERROR(VLOOKUP(E110,'[1]Designation with Pershift Cost'!$B$3:$C$25,2,0),"")</f>
        <v/>
      </c>
      <c r="G110" s="42" t="s">
        <v>11</v>
      </c>
      <c r="H110" s="42"/>
      <c r="I110" s="42" t="s">
        <v>11</v>
      </c>
      <c r="J110" s="42"/>
      <c r="K110" s="42" t="s">
        <v>11</v>
      </c>
      <c r="L110" s="42" t="s">
        <v>10</v>
      </c>
      <c r="M110" s="42" t="s">
        <v>10</v>
      </c>
      <c r="N110" s="42"/>
      <c r="O110" s="42" t="s">
        <v>10</v>
      </c>
      <c r="P110" s="42" t="s">
        <v>10</v>
      </c>
      <c r="Q110" s="43" t="s">
        <v>10</v>
      </c>
      <c r="R110" s="43" t="s">
        <v>10</v>
      </c>
      <c r="S110" s="43" t="s">
        <v>10</v>
      </c>
      <c r="T110" s="43" t="s">
        <v>10</v>
      </c>
      <c r="U110" s="43"/>
      <c r="V110" s="43" t="s">
        <v>11</v>
      </c>
      <c r="W110" s="43" t="s">
        <v>11</v>
      </c>
      <c r="X110" s="43" t="s">
        <v>12</v>
      </c>
      <c r="Y110" s="43" t="s">
        <v>12</v>
      </c>
      <c r="Z110" s="90" t="s">
        <v>12</v>
      </c>
      <c r="AA110" s="43" t="s">
        <v>12</v>
      </c>
      <c r="AB110" s="43" t="s">
        <v>12</v>
      </c>
      <c r="AC110" s="43" t="s">
        <v>12</v>
      </c>
      <c r="AD110" s="43"/>
      <c r="AE110" s="43" t="s">
        <v>11</v>
      </c>
      <c r="AF110" s="43" t="s">
        <v>11</v>
      </c>
      <c r="AG110" s="43" t="s">
        <v>11</v>
      </c>
      <c r="AH110" s="43" t="s">
        <v>11</v>
      </c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4">
        <f t="shared" si="53"/>
        <v>8</v>
      </c>
      <c r="AX110" s="44">
        <f t="shared" si="54"/>
        <v>9</v>
      </c>
      <c r="AY110" s="44">
        <f t="shared" si="55"/>
        <v>6</v>
      </c>
      <c r="AZ110" s="44">
        <f t="shared" si="56"/>
        <v>0</v>
      </c>
      <c r="BA110" s="44">
        <f t="shared" si="57"/>
        <v>0</v>
      </c>
      <c r="BB110" s="44">
        <f t="shared" si="58"/>
        <v>0</v>
      </c>
      <c r="BC110" s="44">
        <f t="shared" si="59"/>
        <v>0</v>
      </c>
      <c r="BD110" s="44">
        <f t="shared" si="60"/>
        <v>0</v>
      </c>
      <c r="BE110" s="44">
        <f t="shared" si="61"/>
        <v>0</v>
      </c>
      <c r="BF110" s="44">
        <f t="shared" si="62"/>
        <v>0</v>
      </c>
      <c r="BG110" s="44">
        <f t="shared" si="63"/>
        <v>0</v>
      </c>
      <c r="BH110" s="44">
        <f t="shared" si="64"/>
        <v>0</v>
      </c>
      <c r="BI110" s="44">
        <f t="shared" si="65"/>
        <v>0</v>
      </c>
      <c r="BJ110" s="44">
        <f t="shared" si="66"/>
        <v>0</v>
      </c>
      <c r="BK110" s="43"/>
      <c r="BL110" s="43"/>
      <c r="BM110" s="44">
        <f t="shared" si="72"/>
        <v>0</v>
      </c>
      <c r="BN110" s="44">
        <f t="shared" si="73"/>
        <v>0</v>
      </c>
      <c r="BO110" s="45">
        <f t="shared" si="74"/>
        <v>23</v>
      </c>
      <c r="BP110" s="118">
        <f t="shared" si="67"/>
        <v>23</v>
      </c>
      <c r="BQ110" s="47">
        <f t="shared" si="48"/>
        <v>0</v>
      </c>
      <c r="BR110" s="47">
        <f t="shared" si="68"/>
        <v>0</v>
      </c>
      <c r="BS110" s="48"/>
      <c r="BU110" s="49">
        <f t="shared" si="85"/>
        <v>0</v>
      </c>
      <c r="BV110" s="50">
        <f t="shared" si="85"/>
        <v>0</v>
      </c>
      <c r="BW110" s="50">
        <f t="shared" si="85"/>
        <v>0</v>
      </c>
      <c r="BX110" s="50">
        <f t="shared" si="85"/>
        <v>0</v>
      </c>
      <c r="BY110" s="50">
        <f t="shared" si="85"/>
        <v>0</v>
      </c>
      <c r="BZ110" s="50">
        <f t="shared" si="85"/>
        <v>0</v>
      </c>
      <c r="CA110" s="50">
        <f t="shared" si="85"/>
        <v>0</v>
      </c>
      <c r="CB110" s="50">
        <f t="shared" si="85"/>
        <v>0</v>
      </c>
      <c r="CC110" s="50">
        <f t="shared" si="85"/>
        <v>0</v>
      </c>
      <c r="CD110" s="50">
        <f t="shared" si="85"/>
        <v>0</v>
      </c>
      <c r="CE110" s="50">
        <f t="shared" si="85"/>
        <v>0</v>
      </c>
      <c r="CF110" s="50">
        <f t="shared" si="85"/>
        <v>0</v>
      </c>
      <c r="CG110" s="50">
        <f t="shared" si="85"/>
        <v>0</v>
      </c>
      <c r="CH110" s="50">
        <f t="shared" si="85"/>
        <v>0</v>
      </c>
      <c r="CI110" s="50">
        <f t="shared" si="85"/>
        <v>0</v>
      </c>
      <c r="CJ110" s="50">
        <f t="shared" si="85"/>
        <v>1</v>
      </c>
      <c r="CK110" s="50">
        <f t="shared" si="81"/>
        <v>1</v>
      </c>
      <c r="CL110" s="50">
        <f t="shared" si="81"/>
        <v>0</v>
      </c>
      <c r="CM110" s="50">
        <f t="shared" si="81"/>
        <v>0</v>
      </c>
      <c r="CN110" s="50">
        <f t="shared" si="81"/>
        <v>0</v>
      </c>
      <c r="CO110" s="50">
        <f t="shared" si="81"/>
        <v>0</v>
      </c>
      <c r="CP110" s="50">
        <f t="shared" si="81"/>
        <v>0</v>
      </c>
      <c r="CQ110" s="50">
        <f t="shared" si="81"/>
        <v>0</v>
      </c>
      <c r="CR110" s="50">
        <f t="shared" si="81"/>
        <v>0</v>
      </c>
      <c r="CS110" s="50">
        <f t="shared" si="81"/>
        <v>0</v>
      </c>
      <c r="CT110" s="50">
        <f t="shared" si="81"/>
        <v>0</v>
      </c>
      <c r="CU110" s="50">
        <f t="shared" si="81"/>
        <v>0</v>
      </c>
      <c r="CV110" s="50">
        <f t="shared" si="81"/>
        <v>0</v>
      </c>
      <c r="CW110" s="50">
        <f t="shared" si="83"/>
        <v>0</v>
      </c>
      <c r="CX110" s="50">
        <f t="shared" si="83"/>
        <v>0</v>
      </c>
      <c r="CY110" s="50">
        <f t="shared" si="83"/>
        <v>0</v>
      </c>
      <c r="CZ110" s="50">
        <f t="shared" si="83"/>
        <v>0</v>
      </c>
      <c r="DA110" s="50">
        <f t="shared" si="83"/>
        <v>0</v>
      </c>
      <c r="DB110" s="50">
        <f t="shared" si="83"/>
        <v>0</v>
      </c>
      <c r="DC110" s="50">
        <f t="shared" si="83"/>
        <v>0</v>
      </c>
      <c r="DD110" s="50">
        <f t="shared" si="83"/>
        <v>0</v>
      </c>
      <c r="DE110" s="50">
        <f t="shared" si="83"/>
        <v>0</v>
      </c>
      <c r="DF110" s="50">
        <f t="shared" si="83"/>
        <v>0</v>
      </c>
      <c r="DG110" s="50">
        <f t="shared" si="83"/>
        <v>0</v>
      </c>
      <c r="DH110" s="50">
        <f t="shared" si="83"/>
        <v>0</v>
      </c>
      <c r="DI110" s="51">
        <f t="shared" si="83"/>
        <v>0</v>
      </c>
      <c r="DK110" s="49">
        <f t="shared" si="86"/>
        <v>0</v>
      </c>
      <c r="DL110" s="50">
        <f t="shared" si="86"/>
        <v>0</v>
      </c>
      <c r="DM110" s="50">
        <f t="shared" si="86"/>
        <v>0</v>
      </c>
      <c r="DN110" s="50">
        <f t="shared" si="86"/>
        <v>0</v>
      </c>
      <c r="DO110" s="50">
        <f t="shared" si="86"/>
        <v>0</v>
      </c>
      <c r="DP110" s="50">
        <f t="shared" si="86"/>
        <v>0</v>
      </c>
      <c r="DQ110" s="50">
        <f t="shared" si="86"/>
        <v>0</v>
      </c>
      <c r="DR110" s="50">
        <f t="shared" si="86"/>
        <v>0</v>
      </c>
      <c r="DS110" s="50">
        <f t="shared" si="86"/>
        <v>0</v>
      </c>
      <c r="DT110" s="50">
        <f t="shared" si="86"/>
        <v>0</v>
      </c>
      <c r="DU110" s="50">
        <f t="shared" si="86"/>
        <v>0</v>
      </c>
      <c r="DV110" s="50">
        <f t="shared" si="86"/>
        <v>0</v>
      </c>
      <c r="DW110" s="50">
        <f t="shared" si="86"/>
        <v>0</v>
      </c>
      <c r="DX110" s="50">
        <f t="shared" si="86"/>
        <v>0</v>
      </c>
      <c r="DY110" s="50">
        <f t="shared" si="86"/>
        <v>0</v>
      </c>
      <c r="DZ110" s="50">
        <f t="shared" si="86"/>
        <v>0</v>
      </c>
      <c r="EA110" s="50">
        <f t="shared" si="82"/>
        <v>0</v>
      </c>
      <c r="EB110" s="50">
        <f t="shared" si="82"/>
        <v>0</v>
      </c>
      <c r="EC110" s="50">
        <f t="shared" si="82"/>
        <v>0</v>
      </c>
      <c r="ED110" s="50">
        <f t="shared" si="82"/>
        <v>0</v>
      </c>
      <c r="EE110" s="50">
        <f t="shared" si="82"/>
        <v>0</v>
      </c>
      <c r="EF110" s="50">
        <f t="shared" si="82"/>
        <v>0</v>
      </c>
      <c r="EG110" s="50">
        <f t="shared" si="82"/>
        <v>0</v>
      </c>
      <c r="EH110" s="50">
        <f t="shared" si="82"/>
        <v>0</v>
      </c>
      <c r="EI110" s="50">
        <f t="shared" si="82"/>
        <v>0</v>
      </c>
      <c r="EJ110" s="50">
        <f t="shared" si="82"/>
        <v>0</v>
      </c>
      <c r="EK110" s="50">
        <f t="shared" si="82"/>
        <v>0</v>
      </c>
      <c r="EL110" s="50">
        <f t="shared" si="82"/>
        <v>0</v>
      </c>
      <c r="EM110" s="50">
        <f t="shared" si="84"/>
        <v>0</v>
      </c>
      <c r="EN110" s="50">
        <f t="shared" si="84"/>
        <v>0</v>
      </c>
      <c r="EO110" s="50">
        <f t="shared" si="84"/>
        <v>0</v>
      </c>
      <c r="EP110" s="50">
        <f t="shared" si="84"/>
        <v>0</v>
      </c>
      <c r="EQ110" s="50">
        <f t="shared" si="84"/>
        <v>0</v>
      </c>
      <c r="ER110" s="50">
        <f t="shared" si="84"/>
        <v>0</v>
      </c>
      <c r="ES110" s="50">
        <f t="shared" si="84"/>
        <v>0</v>
      </c>
      <c r="ET110" s="50">
        <f t="shared" si="84"/>
        <v>0</v>
      </c>
      <c r="EU110" s="50">
        <f t="shared" si="84"/>
        <v>0</v>
      </c>
      <c r="EV110" s="50">
        <f t="shared" si="84"/>
        <v>0</v>
      </c>
      <c r="EW110" s="50">
        <f t="shared" si="84"/>
        <v>0</v>
      </c>
      <c r="EX110" s="50">
        <f t="shared" si="84"/>
        <v>0</v>
      </c>
      <c r="EY110" s="51">
        <f t="shared" si="84"/>
        <v>0</v>
      </c>
      <c r="FA110" s="52" t="str">
        <f t="shared" si="69"/>
        <v>Non Compliance</v>
      </c>
      <c r="FB110" s="52" t="str">
        <f t="shared" si="70"/>
        <v>Compliance</v>
      </c>
      <c r="FC110" s="52" t="str">
        <f t="shared" si="71"/>
        <v>Compliance</v>
      </c>
    </row>
    <row r="111" spans="2:159" ht="20.100000000000001" customHeight="1" thickBot="1" x14ac:dyDescent="0.3">
      <c r="B111" s="53">
        <v>98</v>
      </c>
      <c r="C111" s="129">
        <v>6741</v>
      </c>
      <c r="D111" s="110" t="s">
        <v>133</v>
      </c>
      <c r="E111" s="117" t="s">
        <v>135</v>
      </c>
      <c r="F111" s="41" t="str">
        <f>IFERROR(VLOOKUP(E111,'[1]Designation with Pershift Cost'!$B$3:$C$25,2,0),"")</f>
        <v/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4">
        <f t="shared" si="53"/>
        <v>0</v>
      </c>
      <c r="AX111" s="44">
        <f t="shared" si="54"/>
        <v>0</v>
      </c>
      <c r="AY111" s="44">
        <f t="shared" si="55"/>
        <v>0</v>
      </c>
      <c r="AZ111" s="44">
        <f t="shared" si="56"/>
        <v>0</v>
      </c>
      <c r="BA111" s="44">
        <f t="shared" si="57"/>
        <v>0</v>
      </c>
      <c r="BB111" s="44">
        <f t="shared" si="58"/>
        <v>0</v>
      </c>
      <c r="BC111" s="44">
        <f t="shared" si="59"/>
        <v>0</v>
      </c>
      <c r="BD111" s="44">
        <f t="shared" si="60"/>
        <v>0</v>
      </c>
      <c r="BE111" s="44">
        <f t="shared" si="61"/>
        <v>0</v>
      </c>
      <c r="BF111" s="44">
        <f t="shared" si="62"/>
        <v>0</v>
      </c>
      <c r="BG111" s="44">
        <f t="shared" si="63"/>
        <v>0</v>
      </c>
      <c r="BH111" s="44">
        <f t="shared" si="64"/>
        <v>0</v>
      </c>
      <c r="BI111" s="44">
        <f t="shared" si="65"/>
        <v>0</v>
      </c>
      <c r="BJ111" s="44">
        <f t="shared" si="66"/>
        <v>0</v>
      </c>
      <c r="BK111" s="43"/>
      <c r="BL111" s="43"/>
      <c r="BM111" s="44">
        <f t="shared" si="72"/>
        <v>0</v>
      </c>
      <c r="BN111" s="44">
        <f t="shared" si="73"/>
        <v>0</v>
      </c>
      <c r="BO111" s="45">
        <f t="shared" si="74"/>
        <v>0</v>
      </c>
      <c r="BP111" s="46">
        <f t="shared" si="67"/>
        <v>0</v>
      </c>
      <c r="BQ111" s="47">
        <f t="shared" si="48"/>
        <v>0</v>
      </c>
      <c r="BR111" s="47">
        <f t="shared" si="68"/>
        <v>0</v>
      </c>
      <c r="BS111" s="48"/>
      <c r="BU111" s="49">
        <f t="shared" si="85"/>
        <v>0</v>
      </c>
      <c r="BV111" s="50">
        <f t="shared" si="85"/>
        <v>0</v>
      </c>
      <c r="BW111" s="50">
        <f t="shared" si="85"/>
        <v>0</v>
      </c>
      <c r="BX111" s="50">
        <f t="shared" si="85"/>
        <v>0</v>
      </c>
      <c r="BY111" s="50">
        <f t="shared" si="85"/>
        <v>0</v>
      </c>
      <c r="BZ111" s="50">
        <f t="shared" si="85"/>
        <v>0</v>
      </c>
      <c r="CA111" s="50">
        <f t="shared" si="85"/>
        <v>0</v>
      </c>
      <c r="CB111" s="50">
        <f t="shared" si="85"/>
        <v>0</v>
      </c>
      <c r="CC111" s="50">
        <f t="shared" si="85"/>
        <v>0</v>
      </c>
      <c r="CD111" s="50">
        <f t="shared" si="85"/>
        <v>0</v>
      </c>
      <c r="CE111" s="50">
        <f t="shared" si="85"/>
        <v>0</v>
      </c>
      <c r="CF111" s="50">
        <f t="shared" si="85"/>
        <v>0</v>
      </c>
      <c r="CG111" s="50">
        <f t="shared" si="85"/>
        <v>0</v>
      </c>
      <c r="CH111" s="50">
        <f t="shared" si="85"/>
        <v>0</v>
      </c>
      <c r="CI111" s="50">
        <f t="shared" si="85"/>
        <v>0</v>
      </c>
      <c r="CJ111" s="50">
        <f t="shared" si="85"/>
        <v>0</v>
      </c>
      <c r="CK111" s="50">
        <f t="shared" ref="CK111:CV128" si="87">IF(OR(COUNTIFS(W111:AC111,"W/O")&gt;0,COUNTIFS(W111:AC111,"")&gt;0),0,1)</f>
        <v>0</v>
      </c>
      <c r="CL111" s="50">
        <f t="shared" si="87"/>
        <v>0</v>
      </c>
      <c r="CM111" s="50">
        <f t="shared" si="87"/>
        <v>0</v>
      </c>
      <c r="CN111" s="50">
        <f t="shared" si="87"/>
        <v>0</v>
      </c>
      <c r="CO111" s="50">
        <f t="shared" si="87"/>
        <v>0</v>
      </c>
      <c r="CP111" s="50">
        <f t="shared" si="87"/>
        <v>0</v>
      </c>
      <c r="CQ111" s="50">
        <f t="shared" si="87"/>
        <v>0</v>
      </c>
      <c r="CR111" s="50">
        <f t="shared" si="87"/>
        <v>0</v>
      </c>
      <c r="CS111" s="50">
        <f t="shared" si="87"/>
        <v>0</v>
      </c>
      <c r="CT111" s="50">
        <f t="shared" si="87"/>
        <v>0</v>
      </c>
      <c r="CU111" s="50">
        <f t="shared" si="87"/>
        <v>0</v>
      </c>
      <c r="CV111" s="50">
        <f t="shared" si="87"/>
        <v>0</v>
      </c>
      <c r="CW111" s="50">
        <f t="shared" si="83"/>
        <v>0</v>
      </c>
      <c r="CX111" s="50">
        <f t="shared" si="83"/>
        <v>0</v>
      </c>
      <c r="CY111" s="50">
        <f t="shared" si="83"/>
        <v>0</v>
      </c>
      <c r="CZ111" s="50">
        <f t="shared" si="83"/>
        <v>0</v>
      </c>
      <c r="DA111" s="50">
        <f t="shared" si="83"/>
        <v>0</v>
      </c>
      <c r="DB111" s="50">
        <f t="shared" si="83"/>
        <v>0</v>
      </c>
      <c r="DC111" s="50">
        <f t="shared" si="83"/>
        <v>0</v>
      </c>
      <c r="DD111" s="50">
        <f t="shared" si="83"/>
        <v>0</v>
      </c>
      <c r="DE111" s="50">
        <f t="shared" si="83"/>
        <v>0</v>
      </c>
      <c r="DF111" s="50">
        <f t="shared" si="83"/>
        <v>0</v>
      </c>
      <c r="DG111" s="50">
        <f t="shared" si="83"/>
        <v>0</v>
      </c>
      <c r="DH111" s="50">
        <f t="shared" si="83"/>
        <v>0</v>
      </c>
      <c r="DI111" s="51">
        <f t="shared" si="83"/>
        <v>0</v>
      </c>
      <c r="DK111" s="49">
        <f t="shared" si="86"/>
        <v>0</v>
      </c>
      <c r="DL111" s="50">
        <f t="shared" si="86"/>
        <v>0</v>
      </c>
      <c r="DM111" s="50">
        <f t="shared" si="86"/>
        <v>0</v>
      </c>
      <c r="DN111" s="50">
        <f t="shared" si="86"/>
        <v>0</v>
      </c>
      <c r="DO111" s="50">
        <f t="shared" si="86"/>
        <v>0</v>
      </c>
      <c r="DP111" s="50">
        <f t="shared" si="86"/>
        <v>0</v>
      </c>
      <c r="DQ111" s="50">
        <f t="shared" si="86"/>
        <v>0</v>
      </c>
      <c r="DR111" s="50">
        <f t="shared" si="86"/>
        <v>0</v>
      </c>
      <c r="DS111" s="50">
        <f t="shared" si="86"/>
        <v>0</v>
      </c>
      <c r="DT111" s="50">
        <f t="shared" si="86"/>
        <v>0</v>
      </c>
      <c r="DU111" s="50">
        <f t="shared" si="86"/>
        <v>0</v>
      </c>
      <c r="DV111" s="50">
        <f t="shared" si="86"/>
        <v>0</v>
      </c>
      <c r="DW111" s="50">
        <f t="shared" si="86"/>
        <v>0</v>
      </c>
      <c r="DX111" s="50">
        <f t="shared" si="86"/>
        <v>0</v>
      </c>
      <c r="DY111" s="50">
        <f t="shared" si="86"/>
        <v>0</v>
      </c>
      <c r="DZ111" s="50">
        <f t="shared" si="86"/>
        <v>0</v>
      </c>
      <c r="EA111" s="50">
        <f t="shared" ref="EA111:EL128" si="88">IF(OR(COUNTIFS(W111:AF111,"W/O")&gt;0,COUNTIFS(W111:AF111,"A")&gt;0,COUNTIFS(W111:AF111,"")&gt;0,COUNTIF(W111:AF111,"N/O")),0,1)</f>
        <v>0</v>
      </c>
      <c r="EB111" s="50">
        <f t="shared" si="88"/>
        <v>0</v>
      </c>
      <c r="EC111" s="50">
        <f t="shared" si="88"/>
        <v>0</v>
      </c>
      <c r="ED111" s="50">
        <f t="shared" si="88"/>
        <v>0</v>
      </c>
      <c r="EE111" s="50">
        <f t="shared" si="88"/>
        <v>0</v>
      </c>
      <c r="EF111" s="50">
        <f t="shared" si="88"/>
        <v>0</v>
      </c>
      <c r="EG111" s="50">
        <f t="shared" si="88"/>
        <v>0</v>
      </c>
      <c r="EH111" s="50">
        <f t="shared" si="88"/>
        <v>0</v>
      </c>
      <c r="EI111" s="50">
        <f t="shared" si="88"/>
        <v>0</v>
      </c>
      <c r="EJ111" s="50">
        <f t="shared" si="88"/>
        <v>0</v>
      </c>
      <c r="EK111" s="50">
        <f t="shared" si="88"/>
        <v>0</v>
      </c>
      <c r="EL111" s="50">
        <f t="shared" si="88"/>
        <v>0</v>
      </c>
      <c r="EM111" s="50">
        <f t="shared" si="84"/>
        <v>0</v>
      </c>
      <c r="EN111" s="50">
        <f t="shared" si="84"/>
        <v>0</v>
      </c>
      <c r="EO111" s="50">
        <f t="shared" si="84"/>
        <v>0</v>
      </c>
      <c r="EP111" s="50">
        <f t="shared" si="84"/>
        <v>0</v>
      </c>
      <c r="EQ111" s="50">
        <f t="shared" si="84"/>
        <v>0</v>
      </c>
      <c r="ER111" s="50">
        <f t="shared" si="84"/>
        <v>0</v>
      </c>
      <c r="ES111" s="50">
        <f t="shared" si="84"/>
        <v>0</v>
      </c>
      <c r="ET111" s="50">
        <f t="shared" si="84"/>
        <v>0</v>
      </c>
      <c r="EU111" s="50">
        <f t="shared" si="84"/>
        <v>0</v>
      </c>
      <c r="EV111" s="50">
        <f t="shared" si="84"/>
        <v>0</v>
      </c>
      <c r="EW111" s="50">
        <f t="shared" si="84"/>
        <v>0</v>
      </c>
      <c r="EX111" s="50">
        <f t="shared" si="84"/>
        <v>0</v>
      </c>
      <c r="EY111" s="51">
        <f t="shared" si="84"/>
        <v>0</v>
      </c>
      <c r="FA111" s="52" t="str">
        <f t="shared" si="69"/>
        <v>Compliance</v>
      </c>
      <c r="FB111" s="52" t="str">
        <f t="shared" si="70"/>
        <v>Compliance</v>
      </c>
      <c r="FC111" s="52" t="str">
        <f t="shared" si="71"/>
        <v>Compliance</v>
      </c>
    </row>
    <row r="112" spans="2:159" ht="20.100000000000001" customHeight="1" thickBot="1" x14ac:dyDescent="0.3">
      <c r="B112" s="53">
        <v>99</v>
      </c>
      <c r="C112" s="129">
        <v>6591</v>
      </c>
      <c r="D112" s="110" t="s">
        <v>134</v>
      </c>
      <c r="E112" s="117" t="s">
        <v>135</v>
      </c>
      <c r="F112" s="41" t="str">
        <f>IFERROR(VLOOKUP(E112,'[1]Designation with Pershift Cost'!$B$3:$C$25,2,0),"")</f>
        <v/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3"/>
      <c r="AE112" s="42"/>
      <c r="AF112" s="42"/>
      <c r="AG112" s="42"/>
      <c r="AH112" s="42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4">
        <f t="shared" si="53"/>
        <v>0</v>
      </c>
      <c r="AX112" s="44">
        <f t="shared" si="54"/>
        <v>0</v>
      </c>
      <c r="AY112" s="44">
        <f t="shared" si="55"/>
        <v>0</v>
      </c>
      <c r="AZ112" s="44">
        <f t="shared" si="56"/>
        <v>0</v>
      </c>
      <c r="BA112" s="44">
        <f t="shared" si="57"/>
        <v>0</v>
      </c>
      <c r="BB112" s="44">
        <f t="shared" si="58"/>
        <v>0</v>
      </c>
      <c r="BC112" s="44">
        <f t="shared" si="59"/>
        <v>0</v>
      </c>
      <c r="BD112" s="44">
        <f t="shared" si="60"/>
        <v>0</v>
      </c>
      <c r="BE112" s="44">
        <f t="shared" si="61"/>
        <v>0</v>
      </c>
      <c r="BF112" s="44">
        <f t="shared" si="62"/>
        <v>0</v>
      </c>
      <c r="BG112" s="44">
        <f t="shared" si="63"/>
        <v>0</v>
      </c>
      <c r="BH112" s="44">
        <f t="shared" si="64"/>
        <v>0</v>
      </c>
      <c r="BI112" s="44">
        <f t="shared" si="65"/>
        <v>0</v>
      </c>
      <c r="BJ112" s="44">
        <f t="shared" si="66"/>
        <v>0</v>
      </c>
      <c r="BK112" s="43"/>
      <c r="BL112" s="43"/>
      <c r="BM112" s="44">
        <f t="shared" si="72"/>
        <v>0</v>
      </c>
      <c r="BN112" s="44">
        <f t="shared" si="73"/>
        <v>0</v>
      </c>
      <c r="BO112" s="45">
        <f t="shared" si="74"/>
        <v>0</v>
      </c>
      <c r="BP112" s="46">
        <f t="shared" si="67"/>
        <v>0</v>
      </c>
      <c r="BQ112" s="47">
        <f t="shared" si="48"/>
        <v>0</v>
      </c>
      <c r="BR112" s="47">
        <f t="shared" si="68"/>
        <v>0</v>
      </c>
      <c r="BS112" s="48"/>
      <c r="BU112" s="49">
        <f t="shared" si="85"/>
        <v>0</v>
      </c>
      <c r="BV112" s="50">
        <f t="shared" si="85"/>
        <v>0</v>
      </c>
      <c r="BW112" s="50">
        <f t="shared" si="85"/>
        <v>0</v>
      </c>
      <c r="BX112" s="50">
        <f t="shared" si="85"/>
        <v>0</v>
      </c>
      <c r="BY112" s="50">
        <f t="shared" si="85"/>
        <v>0</v>
      </c>
      <c r="BZ112" s="50">
        <f t="shared" si="85"/>
        <v>0</v>
      </c>
      <c r="CA112" s="50">
        <f t="shared" si="85"/>
        <v>0</v>
      </c>
      <c r="CB112" s="50">
        <f t="shared" si="85"/>
        <v>0</v>
      </c>
      <c r="CC112" s="50">
        <f t="shared" si="85"/>
        <v>0</v>
      </c>
      <c r="CD112" s="50">
        <f t="shared" si="85"/>
        <v>0</v>
      </c>
      <c r="CE112" s="50">
        <f t="shared" si="85"/>
        <v>0</v>
      </c>
      <c r="CF112" s="50">
        <f t="shared" si="85"/>
        <v>0</v>
      </c>
      <c r="CG112" s="50">
        <f t="shared" si="85"/>
        <v>0</v>
      </c>
      <c r="CH112" s="50">
        <f t="shared" si="85"/>
        <v>0</v>
      </c>
      <c r="CI112" s="50">
        <f t="shared" si="85"/>
        <v>0</v>
      </c>
      <c r="CJ112" s="50">
        <f t="shared" si="85"/>
        <v>0</v>
      </c>
      <c r="CK112" s="50">
        <f t="shared" si="87"/>
        <v>0</v>
      </c>
      <c r="CL112" s="50">
        <f t="shared" si="87"/>
        <v>0</v>
      </c>
      <c r="CM112" s="50">
        <f t="shared" si="87"/>
        <v>0</v>
      </c>
      <c r="CN112" s="50">
        <f t="shared" si="87"/>
        <v>0</v>
      </c>
      <c r="CO112" s="50">
        <f t="shared" si="87"/>
        <v>0</v>
      </c>
      <c r="CP112" s="50">
        <f t="shared" si="87"/>
        <v>0</v>
      </c>
      <c r="CQ112" s="50">
        <f t="shared" si="87"/>
        <v>0</v>
      </c>
      <c r="CR112" s="50">
        <f t="shared" si="87"/>
        <v>0</v>
      </c>
      <c r="CS112" s="50">
        <f t="shared" si="87"/>
        <v>0</v>
      </c>
      <c r="CT112" s="50">
        <f t="shared" si="87"/>
        <v>0</v>
      </c>
      <c r="CU112" s="50">
        <f t="shared" si="87"/>
        <v>0</v>
      </c>
      <c r="CV112" s="50">
        <f t="shared" si="87"/>
        <v>0</v>
      </c>
      <c r="CW112" s="50">
        <f t="shared" si="83"/>
        <v>0</v>
      </c>
      <c r="CX112" s="50">
        <f t="shared" si="83"/>
        <v>0</v>
      </c>
      <c r="CY112" s="50">
        <f t="shared" si="83"/>
        <v>0</v>
      </c>
      <c r="CZ112" s="50">
        <f t="shared" si="83"/>
        <v>0</v>
      </c>
      <c r="DA112" s="50">
        <f t="shared" si="83"/>
        <v>0</v>
      </c>
      <c r="DB112" s="50">
        <f t="shared" si="83"/>
        <v>0</v>
      </c>
      <c r="DC112" s="50">
        <f t="shared" si="83"/>
        <v>0</v>
      </c>
      <c r="DD112" s="50">
        <f t="shared" si="83"/>
        <v>0</v>
      </c>
      <c r="DE112" s="50">
        <f t="shared" si="83"/>
        <v>0</v>
      </c>
      <c r="DF112" s="50">
        <f t="shared" si="83"/>
        <v>0</v>
      </c>
      <c r="DG112" s="50">
        <f t="shared" si="83"/>
        <v>0</v>
      </c>
      <c r="DH112" s="50">
        <f t="shared" si="83"/>
        <v>0</v>
      </c>
      <c r="DI112" s="51">
        <f t="shared" si="83"/>
        <v>0</v>
      </c>
      <c r="DK112" s="49">
        <f t="shared" si="86"/>
        <v>0</v>
      </c>
      <c r="DL112" s="50">
        <f t="shared" si="86"/>
        <v>0</v>
      </c>
      <c r="DM112" s="50">
        <f t="shared" si="86"/>
        <v>0</v>
      </c>
      <c r="DN112" s="50">
        <f t="shared" si="86"/>
        <v>0</v>
      </c>
      <c r="DO112" s="50">
        <f t="shared" si="86"/>
        <v>0</v>
      </c>
      <c r="DP112" s="50">
        <f t="shared" si="86"/>
        <v>0</v>
      </c>
      <c r="DQ112" s="50">
        <f t="shared" si="86"/>
        <v>0</v>
      </c>
      <c r="DR112" s="50">
        <f t="shared" si="86"/>
        <v>0</v>
      </c>
      <c r="DS112" s="50">
        <f t="shared" si="86"/>
        <v>0</v>
      </c>
      <c r="DT112" s="50">
        <f t="shared" si="86"/>
        <v>0</v>
      </c>
      <c r="DU112" s="50">
        <f t="shared" si="86"/>
        <v>0</v>
      </c>
      <c r="DV112" s="50">
        <f t="shared" si="86"/>
        <v>0</v>
      </c>
      <c r="DW112" s="50">
        <f t="shared" si="86"/>
        <v>0</v>
      </c>
      <c r="DX112" s="50">
        <f t="shared" si="86"/>
        <v>0</v>
      </c>
      <c r="DY112" s="50">
        <f t="shared" si="86"/>
        <v>0</v>
      </c>
      <c r="DZ112" s="50">
        <f t="shared" si="86"/>
        <v>0</v>
      </c>
      <c r="EA112" s="50">
        <f t="shared" si="88"/>
        <v>0</v>
      </c>
      <c r="EB112" s="50">
        <f t="shared" si="88"/>
        <v>0</v>
      </c>
      <c r="EC112" s="50">
        <f t="shared" si="88"/>
        <v>0</v>
      </c>
      <c r="ED112" s="50">
        <f t="shared" si="88"/>
        <v>0</v>
      </c>
      <c r="EE112" s="50">
        <f t="shared" si="88"/>
        <v>0</v>
      </c>
      <c r="EF112" s="50">
        <f t="shared" si="88"/>
        <v>0</v>
      </c>
      <c r="EG112" s="50">
        <f t="shared" si="88"/>
        <v>0</v>
      </c>
      <c r="EH112" s="50">
        <f t="shared" si="88"/>
        <v>0</v>
      </c>
      <c r="EI112" s="50">
        <f t="shared" si="88"/>
        <v>0</v>
      </c>
      <c r="EJ112" s="50">
        <f t="shared" si="88"/>
        <v>0</v>
      </c>
      <c r="EK112" s="50">
        <f t="shared" si="88"/>
        <v>0</v>
      </c>
      <c r="EL112" s="50">
        <f t="shared" si="88"/>
        <v>0</v>
      </c>
      <c r="EM112" s="50">
        <f t="shared" si="84"/>
        <v>0</v>
      </c>
      <c r="EN112" s="50">
        <f t="shared" si="84"/>
        <v>0</v>
      </c>
      <c r="EO112" s="50">
        <f t="shared" si="84"/>
        <v>0</v>
      </c>
      <c r="EP112" s="50">
        <f t="shared" si="84"/>
        <v>0</v>
      </c>
      <c r="EQ112" s="50">
        <f t="shared" si="84"/>
        <v>0</v>
      </c>
      <c r="ER112" s="50">
        <f t="shared" si="84"/>
        <v>0</v>
      </c>
      <c r="ES112" s="50">
        <f t="shared" si="84"/>
        <v>0</v>
      </c>
      <c r="ET112" s="50">
        <f t="shared" si="84"/>
        <v>0</v>
      </c>
      <c r="EU112" s="50">
        <f t="shared" si="84"/>
        <v>0</v>
      </c>
      <c r="EV112" s="50">
        <f t="shared" si="84"/>
        <v>0</v>
      </c>
      <c r="EW112" s="50">
        <f t="shared" si="84"/>
        <v>0</v>
      </c>
      <c r="EX112" s="50">
        <f t="shared" si="84"/>
        <v>0</v>
      </c>
      <c r="EY112" s="51">
        <f t="shared" si="84"/>
        <v>0</v>
      </c>
      <c r="FA112" s="52" t="str">
        <f t="shared" si="69"/>
        <v>Compliance</v>
      </c>
      <c r="FB112" s="52" t="str">
        <f t="shared" si="70"/>
        <v>Compliance</v>
      </c>
      <c r="FC112" s="52" t="str">
        <f t="shared" si="71"/>
        <v>Compliance</v>
      </c>
    </row>
    <row r="113" spans="2:159" ht="20.100000000000001" customHeight="1" thickBot="1" x14ac:dyDescent="0.3">
      <c r="B113" s="53">
        <v>100</v>
      </c>
      <c r="C113" s="131">
        <v>6770</v>
      </c>
      <c r="D113" s="110" t="s">
        <v>137</v>
      </c>
      <c r="E113" s="117" t="s">
        <v>135</v>
      </c>
      <c r="F113" s="97"/>
      <c r="G113" s="42" t="s">
        <v>12</v>
      </c>
      <c r="H113" s="42" t="s">
        <v>12</v>
      </c>
      <c r="I113" s="42" t="s">
        <v>12</v>
      </c>
      <c r="J113" s="42" t="s">
        <v>12</v>
      </c>
      <c r="K113" s="42" t="s">
        <v>12</v>
      </c>
      <c r="L113" s="42" t="s">
        <v>11</v>
      </c>
      <c r="M113" s="42"/>
      <c r="N113" s="42" t="s">
        <v>11</v>
      </c>
      <c r="O113" s="42"/>
      <c r="P113" s="42" t="s">
        <v>11</v>
      </c>
      <c r="Q113" s="43" t="s">
        <v>11</v>
      </c>
      <c r="R113" s="43" t="s">
        <v>11</v>
      </c>
      <c r="S113" s="43" t="s">
        <v>11</v>
      </c>
      <c r="T113" s="43"/>
      <c r="U113" s="43" t="s">
        <v>11</v>
      </c>
      <c r="V113" s="43" t="s">
        <v>10</v>
      </c>
      <c r="W113" s="43" t="s">
        <v>10</v>
      </c>
      <c r="X113" s="43"/>
      <c r="Y113" s="43" t="s">
        <v>10</v>
      </c>
      <c r="Z113" s="90" t="s">
        <v>10</v>
      </c>
      <c r="AA113" s="43"/>
      <c r="AB113" s="43" t="s">
        <v>10</v>
      </c>
      <c r="AC113" s="43" t="s">
        <v>10</v>
      </c>
      <c r="AD113" s="43" t="s">
        <v>10</v>
      </c>
      <c r="AE113" s="43" t="s">
        <v>10</v>
      </c>
      <c r="AF113" s="43" t="s">
        <v>10</v>
      </c>
      <c r="AG113" s="43" t="s">
        <v>10</v>
      </c>
      <c r="AH113" s="43"/>
      <c r="AI113" s="43" t="s">
        <v>10</v>
      </c>
      <c r="AJ113" s="43" t="s">
        <v>10</v>
      </c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4">
        <f t="shared" si="53"/>
        <v>12</v>
      </c>
      <c r="AX113" s="44">
        <f t="shared" si="54"/>
        <v>7</v>
      </c>
      <c r="AY113" s="44">
        <f t="shared" si="55"/>
        <v>5</v>
      </c>
      <c r="AZ113" s="44">
        <f t="shared" si="56"/>
        <v>0</v>
      </c>
      <c r="BA113" s="44">
        <f t="shared" si="57"/>
        <v>0</v>
      </c>
      <c r="BB113" s="44">
        <f t="shared" si="58"/>
        <v>0</v>
      </c>
      <c r="BC113" s="44">
        <f t="shared" si="59"/>
        <v>0</v>
      </c>
      <c r="BD113" s="44">
        <f t="shared" si="60"/>
        <v>0</v>
      </c>
      <c r="BE113" s="44">
        <f t="shared" si="61"/>
        <v>0</v>
      </c>
      <c r="BF113" s="44">
        <f t="shared" si="62"/>
        <v>0</v>
      </c>
      <c r="BG113" s="44">
        <f t="shared" si="63"/>
        <v>0</v>
      </c>
      <c r="BH113" s="44">
        <f t="shared" si="64"/>
        <v>0</v>
      </c>
      <c r="BI113" s="44">
        <f t="shared" si="65"/>
        <v>0</v>
      </c>
      <c r="BJ113" s="44">
        <f t="shared" si="66"/>
        <v>0</v>
      </c>
      <c r="BK113" s="43"/>
      <c r="BL113" s="43"/>
      <c r="BM113" s="44">
        <f t="shared" si="72"/>
        <v>0</v>
      </c>
      <c r="BN113" s="44">
        <f t="shared" si="73"/>
        <v>0</v>
      </c>
      <c r="BO113" s="45">
        <f t="shared" si="74"/>
        <v>24</v>
      </c>
      <c r="BP113" s="118">
        <f t="shared" si="67"/>
        <v>24</v>
      </c>
      <c r="BQ113" s="47">
        <f t="shared" si="48"/>
        <v>0</v>
      </c>
      <c r="BR113" s="47">
        <f t="shared" si="68"/>
        <v>0</v>
      </c>
      <c r="BS113" s="48"/>
      <c r="BU113" s="49">
        <f t="shared" si="85"/>
        <v>0</v>
      </c>
      <c r="BV113" s="50">
        <f t="shared" si="85"/>
        <v>0</v>
      </c>
      <c r="BW113" s="50">
        <f t="shared" si="85"/>
        <v>0</v>
      </c>
      <c r="BX113" s="50">
        <f t="shared" si="85"/>
        <v>0</v>
      </c>
      <c r="BY113" s="50">
        <f t="shared" si="85"/>
        <v>0</v>
      </c>
      <c r="BZ113" s="50">
        <f t="shared" si="85"/>
        <v>0</v>
      </c>
      <c r="CA113" s="50">
        <f t="shared" si="85"/>
        <v>0</v>
      </c>
      <c r="CB113" s="50">
        <f t="shared" si="85"/>
        <v>0</v>
      </c>
      <c r="CC113" s="50">
        <f t="shared" si="85"/>
        <v>0</v>
      </c>
      <c r="CD113" s="50">
        <f t="shared" si="85"/>
        <v>0</v>
      </c>
      <c r="CE113" s="50">
        <f t="shared" si="85"/>
        <v>0</v>
      </c>
      <c r="CF113" s="50">
        <f t="shared" si="85"/>
        <v>0</v>
      </c>
      <c r="CG113" s="50">
        <f t="shared" si="85"/>
        <v>0</v>
      </c>
      <c r="CH113" s="50">
        <f t="shared" si="85"/>
        <v>0</v>
      </c>
      <c r="CI113" s="50">
        <f t="shared" si="85"/>
        <v>0</v>
      </c>
      <c r="CJ113" s="50">
        <f t="shared" si="85"/>
        <v>0</v>
      </c>
      <c r="CK113" s="50">
        <f t="shared" si="87"/>
        <v>0</v>
      </c>
      <c r="CL113" s="50">
        <f t="shared" si="87"/>
        <v>0</v>
      </c>
      <c r="CM113" s="50">
        <f t="shared" si="87"/>
        <v>0</v>
      </c>
      <c r="CN113" s="50">
        <f t="shared" si="87"/>
        <v>0</v>
      </c>
      <c r="CO113" s="50">
        <f t="shared" si="87"/>
        <v>0</v>
      </c>
      <c r="CP113" s="50">
        <f t="shared" si="87"/>
        <v>0</v>
      </c>
      <c r="CQ113" s="50">
        <f t="shared" si="87"/>
        <v>0</v>
      </c>
      <c r="CR113" s="50">
        <f t="shared" si="87"/>
        <v>0</v>
      </c>
      <c r="CS113" s="50">
        <f t="shared" si="87"/>
        <v>0</v>
      </c>
      <c r="CT113" s="50">
        <f t="shared" si="87"/>
        <v>0</v>
      </c>
      <c r="CU113" s="50">
        <f t="shared" si="87"/>
        <v>0</v>
      </c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1"/>
      <c r="DK113" s="49">
        <f t="shared" si="86"/>
        <v>0</v>
      </c>
      <c r="DL113" s="50">
        <f t="shared" si="86"/>
        <v>0</v>
      </c>
      <c r="DM113" s="50">
        <f t="shared" si="86"/>
        <v>0</v>
      </c>
      <c r="DN113" s="50">
        <f t="shared" si="86"/>
        <v>0</v>
      </c>
      <c r="DO113" s="50">
        <f t="shared" si="86"/>
        <v>0</v>
      </c>
      <c r="DP113" s="50">
        <f t="shared" si="86"/>
        <v>0</v>
      </c>
      <c r="DQ113" s="50">
        <f t="shared" si="86"/>
        <v>0</v>
      </c>
      <c r="DR113" s="50">
        <f t="shared" si="86"/>
        <v>0</v>
      </c>
      <c r="DS113" s="50">
        <f t="shared" si="86"/>
        <v>0</v>
      </c>
      <c r="DT113" s="50">
        <f t="shared" si="86"/>
        <v>0</v>
      </c>
      <c r="DU113" s="50">
        <f t="shared" si="86"/>
        <v>0</v>
      </c>
      <c r="DV113" s="50">
        <f t="shared" si="86"/>
        <v>0</v>
      </c>
      <c r="DW113" s="50">
        <f t="shared" si="86"/>
        <v>0</v>
      </c>
      <c r="DX113" s="50">
        <f t="shared" si="86"/>
        <v>0</v>
      </c>
      <c r="DY113" s="50">
        <f t="shared" si="86"/>
        <v>0</v>
      </c>
      <c r="DZ113" s="50">
        <f t="shared" si="86"/>
        <v>0</v>
      </c>
      <c r="EA113" s="50">
        <f t="shared" si="88"/>
        <v>0</v>
      </c>
      <c r="EB113" s="50">
        <f t="shared" si="88"/>
        <v>0</v>
      </c>
      <c r="EC113" s="50">
        <f t="shared" si="88"/>
        <v>0</v>
      </c>
      <c r="ED113" s="50">
        <f t="shared" si="88"/>
        <v>0</v>
      </c>
      <c r="EE113" s="50">
        <f t="shared" si="88"/>
        <v>0</v>
      </c>
      <c r="EF113" s="50">
        <f t="shared" si="88"/>
        <v>0</v>
      </c>
      <c r="EG113" s="50">
        <f t="shared" si="88"/>
        <v>0</v>
      </c>
      <c r="EH113" s="50">
        <f t="shared" si="88"/>
        <v>0</v>
      </c>
      <c r="EI113" s="50">
        <f t="shared" si="88"/>
        <v>0</v>
      </c>
      <c r="EJ113" s="50">
        <f t="shared" si="88"/>
        <v>0</v>
      </c>
      <c r="EK113" s="50">
        <f t="shared" si="88"/>
        <v>0</v>
      </c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1"/>
      <c r="FA113" s="52" t="str">
        <f t="shared" si="69"/>
        <v>Compliance</v>
      </c>
      <c r="FB113" s="52" t="str">
        <f t="shared" si="70"/>
        <v>Compliance</v>
      </c>
      <c r="FC113" s="52" t="str">
        <f t="shared" si="71"/>
        <v>Compliance</v>
      </c>
    </row>
    <row r="114" spans="2:159" ht="20.100000000000001" customHeight="1" thickBot="1" x14ac:dyDescent="0.3">
      <c r="B114" s="53">
        <v>101</v>
      </c>
      <c r="C114" s="131">
        <v>6782</v>
      </c>
      <c r="D114" s="110" t="s">
        <v>138</v>
      </c>
      <c r="E114" s="117" t="s">
        <v>135</v>
      </c>
      <c r="F114" s="97"/>
      <c r="G114" s="42"/>
      <c r="H114" s="42"/>
      <c r="I114" s="42"/>
      <c r="J114" s="42"/>
      <c r="K114" s="42"/>
      <c r="L114" s="42" t="s">
        <v>11</v>
      </c>
      <c r="M114" s="42"/>
      <c r="N114" s="42"/>
      <c r="O114" s="42" t="s">
        <v>10</v>
      </c>
      <c r="P114" s="42" t="s">
        <v>11</v>
      </c>
      <c r="Q114" s="43" t="s">
        <v>11</v>
      </c>
      <c r="R114" s="43"/>
      <c r="S114" s="43" t="s">
        <v>11</v>
      </c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4">
        <f t="shared" si="53"/>
        <v>1</v>
      </c>
      <c r="AX114" s="44">
        <f t="shared" si="54"/>
        <v>4</v>
      </c>
      <c r="AY114" s="44">
        <f t="shared" si="55"/>
        <v>0</v>
      </c>
      <c r="AZ114" s="44">
        <f t="shared" si="56"/>
        <v>0</v>
      </c>
      <c r="BA114" s="44">
        <f t="shared" si="57"/>
        <v>0</v>
      </c>
      <c r="BB114" s="44">
        <f t="shared" si="58"/>
        <v>0</v>
      </c>
      <c r="BC114" s="44">
        <f t="shared" si="59"/>
        <v>0</v>
      </c>
      <c r="BD114" s="44">
        <f t="shared" si="60"/>
        <v>0</v>
      </c>
      <c r="BE114" s="44">
        <f t="shared" si="61"/>
        <v>0</v>
      </c>
      <c r="BF114" s="44">
        <f t="shared" si="62"/>
        <v>0</v>
      </c>
      <c r="BG114" s="44">
        <f t="shared" si="63"/>
        <v>0</v>
      </c>
      <c r="BH114" s="44">
        <f t="shared" si="64"/>
        <v>0</v>
      </c>
      <c r="BI114" s="44">
        <f t="shared" si="65"/>
        <v>0</v>
      </c>
      <c r="BJ114" s="44">
        <f t="shared" si="66"/>
        <v>0</v>
      </c>
      <c r="BK114" s="43"/>
      <c r="BL114" s="43"/>
      <c r="BM114" s="44">
        <f t="shared" si="72"/>
        <v>0</v>
      </c>
      <c r="BN114" s="44">
        <f t="shared" si="73"/>
        <v>0</v>
      </c>
      <c r="BO114" s="45">
        <f t="shared" si="74"/>
        <v>5</v>
      </c>
      <c r="BP114" s="118">
        <f t="shared" si="67"/>
        <v>5</v>
      </c>
      <c r="BQ114" s="47">
        <f t="shared" si="48"/>
        <v>0</v>
      </c>
      <c r="BR114" s="47">
        <f t="shared" si="68"/>
        <v>0</v>
      </c>
      <c r="BS114" s="48"/>
      <c r="BU114" s="49">
        <f t="shared" si="85"/>
        <v>0</v>
      </c>
      <c r="BV114" s="50">
        <f t="shared" si="85"/>
        <v>0</v>
      </c>
      <c r="BW114" s="50">
        <f t="shared" si="85"/>
        <v>0</v>
      </c>
      <c r="BX114" s="50">
        <f t="shared" si="85"/>
        <v>0</v>
      </c>
      <c r="BY114" s="50">
        <f t="shared" si="85"/>
        <v>0</v>
      </c>
      <c r="BZ114" s="50">
        <f t="shared" si="85"/>
        <v>0</v>
      </c>
      <c r="CA114" s="50">
        <f t="shared" si="85"/>
        <v>0</v>
      </c>
      <c r="CB114" s="50">
        <f t="shared" si="85"/>
        <v>0</v>
      </c>
      <c r="CC114" s="50">
        <f t="shared" si="85"/>
        <v>0</v>
      </c>
      <c r="CD114" s="50">
        <f t="shared" si="85"/>
        <v>0</v>
      </c>
      <c r="CE114" s="50">
        <f t="shared" si="85"/>
        <v>0</v>
      </c>
      <c r="CF114" s="50">
        <f t="shared" si="85"/>
        <v>0</v>
      </c>
      <c r="CG114" s="50">
        <f t="shared" si="85"/>
        <v>0</v>
      </c>
      <c r="CH114" s="50">
        <f t="shared" si="85"/>
        <v>0</v>
      </c>
      <c r="CI114" s="50">
        <f t="shared" si="85"/>
        <v>0</v>
      </c>
      <c r="CJ114" s="50">
        <f t="shared" si="85"/>
        <v>0</v>
      </c>
      <c r="CK114" s="50">
        <f t="shared" si="87"/>
        <v>0</v>
      </c>
      <c r="CL114" s="50">
        <f t="shared" si="87"/>
        <v>0</v>
      </c>
      <c r="CM114" s="50">
        <f t="shared" si="87"/>
        <v>0</v>
      </c>
      <c r="CN114" s="50">
        <f t="shared" si="87"/>
        <v>0</v>
      </c>
      <c r="CO114" s="50">
        <f t="shared" si="87"/>
        <v>0</v>
      </c>
      <c r="CP114" s="50">
        <f t="shared" si="87"/>
        <v>0</v>
      </c>
      <c r="CQ114" s="50">
        <f t="shared" si="87"/>
        <v>0</v>
      </c>
      <c r="CR114" s="50">
        <f t="shared" si="87"/>
        <v>0</v>
      </c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1"/>
      <c r="DK114" s="49">
        <f t="shared" si="86"/>
        <v>0</v>
      </c>
      <c r="DL114" s="50">
        <f t="shared" si="86"/>
        <v>0</v>
      </c>
      <c r="DM114" s="50">
        <f t="shared" si="86"/>
        <v>0</v>
      </c>
      <c r="DN114" s="50">
        <f t="shared" si="86"/>
        <v>0</v>
      </c>
      <c r="DO114" s="50">
        <f t="shared" si="86"/>
        <v>0</v>
      </c>
      <c r="DP114" s="50">
        <f t="shared" si="86"/>
        <v>0</v>
      </c>
      <c r="DQ114" s="50">
        <f t="shared" si="86"/>
        <v>0</v>
      </c>
      <c r="DR114" s="50">
        <f t="shared" si="86"/>
        <v>0</v>
      </c>
      <c r="DS114" s="50">
        <f t="shared" si="86"/>
        <v>0</v>
      </c>
      <c r="DT114" s="50">
        <f t="shared" si="86"/>
        <v>0</v>
      </c>
      <c r="DU114" s="50">
        <f t="shared" si="86"/>
        <v>0</v>
      </c>
      <c r="DV114" s="50">
        <f t="shared" si="86"/>
        <v>0</v>
      </c>
      <c r="DW114" s="50">
        <f t="shared" si="86"/>
        <v>0</v>
      </c>
      <c r="DX114" s="50">
        <f t="shared" si="86"/>
        <v>0</v>
      </c>
      <c r="DY114" s="50">
        <f t="shared" si="86"/>
        <v>0</v>
      </c>
      <c r="DZ114" s="50">
        <f t="shared" si="86"/>
        <v>0</v>
      </c>
      <c r="EA114" s="50">
        <f t="shared" si="88"/>
        <v>0</v>
      </c>
      <c r="EB114" s="50">
        <f t="shared" si="88"/>
        <v>0</v>
      </c>
      <c r="EC114" s="50">
        <f t="shared" si="88"/>
        <v>0</v>
      </c>
      <c r="ED114" s="50">
        <f t="shared" si="88"/>
        <v>0</v>
      </c>
      <c r="EE114" s="50">
        <f t="shared" si="88"/>
        <v>0</v>
      </c>
      <c r="EF114" s="50">
        <f t="shared" si="88"/>
        <v>0</v>
      </c>
      <c r="EG114" s="50">
        <f t="shared" si="88"/>
        <v>0</v>
      </c>
      <c r="EH114" s="50">
        <f t="shared" si="88"/>
        <v>0</v>
      </c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1"/>
      <c r="FA114" s="52" t="str">
        <f t="shared" si="69"/>
        <v>Compliance</v>
      </c>
      <c r="FB114" s="52" t="str">
        <f t="shared" si="70"/>
        <v>Compliance</v>
      </c>
      <c r="FC114" s="52" t="str">
        <f t="shared" si="71"/>
        <v>Compliance</v>
      </c>
    </row>
    <row r="115" spans="2:159" ht="20.100000000000001" customHeight="1" thickBot="1" x14ac:dyDescent="0.3">
      <c r="B115" s="53">
        <v>102</v>
      </c>
      <c r="C115" s="131">
        <v>6808</v>
      </c>
      <c r="D115" s="110" t="s">
        <v>141</v>
      </c>
      <c r="E115" s="117" t="s">
        <v>135</v>
      </c>
      <c r="F115" s="98"/>
      <c r="G115" s="92" t="s">
        <v>10</v>
      </c>
      <c r="H115" s="92"/>
      <c r="I115" s="42" t="s">
        <v>10</v>
      </c>
      <c r="J115" s="92" t="s">
        <v>10</v>
      </c>
      <c r="K115" s="92" t="s">
        <v>10</v>
      </c>
      <c r="L115" s="92" t="s">
        <v>10</v>
      </c>
      <c r="M115" s="92" t="s">
        <v>10</v>
      </c>
      <c r="N115" s="92" t="s">
        <v>10</v>
      </c>
      <c r="O115" s="92"/>
      <c r="P115" s="42"/>
      <c r="Q115" s="57" t="s">
        <v>10</v>
      </c>
      <c r="R115" s="57" t="s">
        <v>10</v>
      </c>
      <c r="S115" s="57" t="s">
        <v>10</v>
      </c>
      <c r="T115" s="43" t="s">
        <v>10</v>
      </c>
      <c r="U115" s="43"/>
      <c r="V115" s="57" t="s">
        <v>12</v>
      </c>
      <c r="W115" s="57" t="s">
        <v>12</v>
      </c>
      <c r="X115" s="57" t="s">
        <v>12</v>
      </c>
      <c r="Y115" s="43" t="s">
        <v>12</v>
      </c>
      <c r="Z115" s="141" t="s">
        <v>12</v>
      </c>
      <c r="AA115" s="57" t="s">
        <v>12</v>
      </c>
      <c r="AB115" s="57" t="s">
        <v>12</v>
      </c>
      <c r="AC115" s="57"/>
      <c r="AD115" s="43" t="s">
        <v>12</v>
      </c>
      <c r="AE115" s="57" t="s">
        <v>12</v>
      </c>
      <c r="AF115" s="57" t="s">
        <v>12</v>
      </c>
      <c r="AG115" s="57" t="s">
        <v>12</v>
      </c>
      <c r="AH115" s="57" t="s">
        <v>12</v>
      </c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43"/>
      <c r="AV115" s="43"/>
      <c r="AW115" s="44">
        <f t="shared" si="53"/>
        <v>11</v>
      </c>
      <c r="AX115" s="44">
        <f t="shared" si="54"/>
        <v>0</v>
      </c>
      <c r="AY115" s="44">
        <f t="shared" si="55"/>
        <v>12</v>
      </c>
      <c r="AZ115" s="44">
        <f t="shared" si="56"/>
        <v>0</v>
      </c>
      <c r="BA115" s="44">
        <f t="shared" si="57"/>
        <v>0</v>
      </c>
      <c r="BB115" s="44">
        <f t="shared" si="58"/>
        <v>0</v>
      </c>
      <c r="BC115" s="44">
        <f t="shared" si="59"/>
        <v>0</v>
      </c>
      <c r="BD115" s="44">
        <f t="shared" si="60"/>
        <v>0</v>
      </c>
      <c r="BE115" s="44">
        <f t="shared" si="61"/>
        <v>0</v>
      </c>
      <c r="BF115" s="44">
        <f t="shared" si="62"/>
        <v>0</v>
      </c>
      <c r="BG115" s="44">
        <f t="shared" si="63"/>
        <v>0</v>
      </c>
      <c r="BH115" s="44">
        <f t="shared" si="64"/>
        <v>0</v>
      </c>
      <c r="BI115" s="44">
        <f t="shared" si="65"/>
        <v>0</v>
      </c>
      <c r="BJ115" s="44">
        <f t="shared" si="66"/>
        <v>0</v>
      </c>
      <c r="BK115" s="43"/>
      <c r="BL115" s="43"/>
      <c r="BM115" s="44">
        <f t="shared" si="72"/>
        <v>0</v>
      </c>
      <c r="BN115" s="44">
        <f t="shared" si="73"/>
        <v>0</v>
      </c>
      <c r="BO115" s="45">
        <f t="shared" si="74"/>
        <v>23</v>
      </c>
      <c r="BP115" s="118">
        <f t="shared" si="67"/>
        <v>23</v>
      </c>
      <c r="BQ115" s="47">
        <f t="shared" si="48"/>
        <v>0</v>
      </c>
      <c r="BR115" s="47">
        <f t="shared" si="68"/>
        <v>0</v>
      </c>
      <c r="BS115" s="93"/>
      <c r="BU115" s="49">
        <f t="shared" si="85"/>
        <v>0</v>
      </c>
      <c r="BV115" s="50">
        <f t="shared" si="85"/>
        <v>0</v>
      </c>
      <c r="BW115" s="50">
        <f t="shared" si="85"/>
        <v>0</v>
      </c>
      <c r="BX115" s="50">
        <f t="shared" si="85"/>
        <v>0</v>
      </c>
      <c r="BY115" s="50">
        <f t="shared" si="85"/>
        <v>0</v>
      </c>
      <c r="BZ115" s="50">
        <f t="shared" si="85"/>
        <v>0</v>
      </c>
      <c r="CA115" s="50">
        <f t="shared" si="85"/>
        <v>0</v>
      </c>
      <c r="CB115" s="50">
        <f t="shared" si="85"/>
        <v>0</v>
      </c>
      <c r="CC115" s="50">
        <f t="shared" si="85"/>
        <v>0</v>
      </c>
      <c r="CD115" s="50"/>
      <c r="CE115" s="50">
        <f t="shared" si="85"/>
        <v>0</v>
      </c>
      <c r="CF115" s="50">
        <f t="shared" si="85"/>
        <v>0</v>
      </c>
      <c r="CG115" s="50">
        <f t="shared" si="85"/>
        <v>0</v>
      </c>
      <c r="CH115" s="50">
        <f t="shared" si="85"/>
        <v>0</v>
      </c>
      <c r="CI115" s="50">
        <f t="shared" si="85"/>
        <v>0</v>
      </c>
      <c r="CJ115" s="50">
        <f t="shared" si="85"/>
        <v>1</v>
      </c>
      <c r="CK115" s="50">
        <f t="shared" si="87"/>
        <v>0</v>
      </c>
      <c r="CL115" s="50">
        <f t="shared" si="87"/>
        <v>0</v>
      </c>
      <c r="CM115" s="50">
        <f t="shared" si="87"/>
        <v>0</v>
      </c>
      <c r="CN115" s="50">
        <f t="shared" si="87"/>
        <v>0</v>
      </c>
      <c r="CO115" s="50">
        <f t="shared" si="87"/>
        <v>0</v>
      </c>
      <c r="CP115" s="50">
        <f t="shared" si="87"/>
        <v>0</v>
      </c>
      <c r="CQ115" s="50">
        <f t="shared" si="87"/>
        <v>0</v>
      </c>
      <c r="CR115" s="50">
        <f t="shared" si="87"/>
        <v>0</v>
      </c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1"/>
      <c r="DK115" s="94">
        <f t="shared" si="86"/>
        <v>0</v>
      </c>
      <c r="DL115" s="95">
        <f t="shared" si="86"/>
        <v>0</v>
      </c>
      <c r="DM115" s="95">
        <f t="shared" si="86"/>
        <v>0</v>
      </c>
      <c r="DN115" s="95">
        <f t="shared" si="86"/>
        <v>0</v>
      </c>
      <c r="DO115" s="95">
        <f t="shared" si="86"/>
        <v>0</v>
      </c>
      <c r="DP115" s="95">
        <f t="shared" si="86"/>
        <v>0</v>
      </c>
      <c r="DQ115" s="95">
        <f t="shared" si="86"/>
        <v>0</v>
      </c>
      <c r="DR115" s="95">
        <f t="shared" si="86"/>
        <v>0</v>
      </c>
      <c r="DS115" s="95">
        <f t="shared" si="86"/>
        <v>0</v>
      </c>
      <c r="DT115" s="95">
        <f t="shared" si="86"/>
        <v>0</v>
      </c>
      <c r="DU115" s="95">
        <f t="shared" si="86"/>
        <v>0</v>
      </c>
      <c r="DV115" s="95">
        <f t="shared" si="86"/>
        <v>0</v>
      </c>
      <c r="DW115" s="95">
        <f t="shared" si="86"/>
        <v>0</v>
      </c>
      <c r="DX115" s="95">
        <f t="shared" si="86"/>
        <v>0</v>
      </c>
      <c r="DY115" s="95">
        <f t="shared" si="86"/>
        <v>0</v>
      </c>
      <c r="DZ115" s="95">
        <f t="shared" si="86"/>
        <v>0</v>
      </c>
      <c r="EA115" s="95">
        <f t="shared" si="88"/>
        <v>0</v>
      </c>
      <c r="EB115" s="95">
        <f t="shared" si="88"/>
        <v>0</v>
      </c>
      <c r="EC115" s="95">
        <f t="shared" si="88"/>
        <v>0</v>
      </c>
      <c r="ED115" s="95">
        <f t="shared" si="88"/>
        <v>0</v>
      </c>
      <c r="EE115" s="95">
        <f t="shared" si="88"/>
        <v>0</v>
      </c>
      <c r="EF115" s="95">
        <f t="shared" si="88"/>
        <v>0</v>
      </c>
      <c r="EG115" s="95">
        <f t="shared" si="88"/>
        <v>0</v>
      </c>
      <c r="EH115" s="95">
        <f t="shared" si="88"/>
        <v>0</v>
      </c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6"/>
      <c r="FA115" s="52" t="str">
        <f t="shared" si="69"/>
        <v>Non Compliance</v>
      </c>
      <c r="FB115" s="52" t="str">
        <f t="shared" si="70"/>
        <v>Compliance</v>
      </c>
      <c r="FC115" s="52" t="str">
        <f t="shared" si="71"/>
        <v>Compliance</v>
      </c>
    </row>
    <row r="116" spans="2:159" ht="20.100000000000001" customHeight="1" thickBot="1" x14ac:dyDescent="0.3">
      <c r="B116" s="53">
        <v>103</v>
      </c>
      <c r="C116" s="131">
        <v>6820</v>
      </c>
      <c r="D116" s="110" t="s">
        <v>139</v>
      </c>
      <c r="E116" s="117" t="s">
        <v>135</v>
      </c>
      <c r="F116" s="98"/>
      <c r="G116" s="92" t="s">
        <v>12</v>
      </c>
      <c r="H116" s="92"/>
      <c r="I116" s="92" t="s">
        <v>12</v>
      </c>
      <c r="J116" s="92" t="s">
        <v>12</v>
      </c>
      <c r="K116" s="92" t="s">
        <v>12</v>
      </c>
      <c r="L116" s="92" t="s">
        <v>12</v>
      </c>
      <c r="M116" s="92"/>
      <c r="N116" s="92" t="s">
        <v>12</v>
      </c>
      <c r="O116" s="92"/>
      <c r="P116" s="92" t="s">
        <v>12</v>
      </c>
      <c r="Q116" s="57" t="s">
        <v>12</v>
      </c>
      <c r="R116" s="57"/>
      <c r="S116" s="57" t="s">
        <v>12</v>
      </c>
      <c r="T116" s="57" t="s">
        <v>12</v>
      </c>
      <c r="U116" s="57" t="s">
        <v>12</v>
      </c>
      <c r="V116" s="57" t="s">
        <v>12</v>
      </c>
      <c r="W116" s="57" t="s">
        <v>12</v>
      </c>
      <c r="X116" s="57"/>
      <c r="Y116" s="43" t="s">
        <v>12</v>
      </c>
      <c r="Z116" s="141" t="s">
        <v>12</v>
      </c>
      <c r="AA116" s="57" t="s">
        <v>12</v>
      </c>
      <c r="AB116" s="57" t="s">
        <v>12</v>
      </c>
      <c r="AC116" s="57"/>
      <c r="AD116" s="43"/>
      <c r="AE116" s="57" t="s">
        <v>12</v>
      </c>
      <c r="AF116" s="57" t="s">
        <v>12</v>
      </c>
      <c r="AG116" s="57" t="s">
        <v>12</v>
      </c>
      <c r="AH116" s="57" t="s">
        <v>12</v>
      </c>
      <c r="AI116" s="57"/>
      <c r="AJ116" s="57" t="s">
        <v>12</v>
      </c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43"/>
      <c r="AV116" s="43"/>
      <c r="AW116" s="44">
        <f t="shared" si="53"/>
        <v>0</v>
      </c>
      <c r="AX116" s="44">
        <f t="shared" si="54"/>
        <v>0</v>
      </c>
      <c r="AY116" s="44">
        <f t="shared" si="55"/>
        <v>22</v>
      </c>
      <c r="AZ116" s="44">
        <f t="shared" si="56"/>
        <v>0</v>
      </c>
      <c r="BA116" s="44">
        <f t="shared" si="57"/>
        <v>0</v>
      </c>
      <c r="BB116" s="44">
        <f t="shared" si="58"/>
        <v>0</v>
      </c>
      <c r="BC116" s="44">
        <f t="shared" si="59"/>
        <v>0</v>
      </c>
      <c r="BD116" s="44">
        <f t="shared" si="60"/>
        <v>0</v>
      </c>
      <c r="BE116" s="44">
        <f t="shared" si="61"/>
        <v>0</v>
      </c>
      <c r="BF116" s="44">
        <f t="shared" si="62"/>
        <v>0</v>
      </c>
      <c r="BG116" s="44">
        <f t="shared" si="63"/>
        <v>0</v>
      </c>
      <c r="BH116" s="44">
        <f t="shared" si="64"/>
        <v>0</v>
      </c>
      <c r="BI116" s="44">
        <f t="shared" si="65"/>
        <v>0</v>
      </c>
      <c r="BJ116" s="44">
        <f t="shared" si="66"/>
        <v>0</v>
      </c>
      <c r="BK116" s="43"/>
      <c r="BL116" s="43"/>
      <c r="BM116" s="44">
        <f t="shared" si="72"/>
        <v>0</v>
      </c>
      <c r="BN116" s="44">
        <f t="shared" si="73"/>
        <v>0</v>
      </c>
      <c r="BO116" s="45">
        <f t="shared" si="74"/>
        <v>22</v>
      </c>
      <c r="BP116" s="108">
        <f t="shared" si="67"/>
        <v>22</v>
      </c>
      <c r="BQ116" s="47">
        <f t="shared" si="48"/>
        <v>0</v>
      </c>
      <c r="BR116" s="47">
        <f t="shared" si="68"/>
        <v>0</v>
      </c>
      <c r="BS116" s="93"/>
      <c r="BU116" s="49">
        <f t="shared" si="85"/>
        <v>0</v>
      </c>
      <c r="BV116" s="50">
        <f t="shared" si="85"/>
        <v>0</v>
      </c>
      <c r="BW116" s="50">
        <f t="shared" si="85"/>
        <v>0</v>
      </c>
      <c r="BX116" s="50">
        <f t="shared" si="85"/>
        <v>0</v>
      </c>
      <c r="BY116" s="50">
        <f t="shared" si="85"/>
        <v>0</v>
      </c>
      <c r="BZ116" s="50">
        <f t="shared" si="85"/>
        <v>0</v>
      </c>
      <c r="CA116" s="50">
        <f t="shared" si="85"/>
        <v>0</v>
      </c>
      <c r="CB116" s="50">
        <f t="shared" si="85"/>
        <v>0</v>
      </c>
      <c r="CC116" s="50">
        <f t="shared" si="85"/>
        <v>0</v>
      </c>
      <c r="CD116" s="50"/>
      <c r="CE116" s="50">
        <f t="shared" si="85"/>
        <v>0</v>
      </c>
      <c r="CF116" s="50">
        <f t="shared" si="85"/>
        <v>0</v>
      </c>
      <c r="CG116" s="50">
        <f t="shared" si="85"/>
        <v>0</v>
      </c>
      <c r="CH116" s="50">
        <f t="shared" si="85"/>
        <v>0</v>
      </c>
      <c r="CI116" s="50">
        <f t="shared" si="85"/>
        <v>0</v>
      </c>
      <c r="CJ116" s="50">
        <f t="shared" si="85"/>
        <v>0</v>
      </c>
      <c r="CK116" s="50">
        <f t="shared" si="87"/>
        <v>0</v>
      </c>
      <c r="CL116" s="50">
        <f t="shared" si="87"/>
        <v>0</v>
      </c>
      <c r="CM116" s="50">
        <f t="shared" si="87"/>
        <v>0</v>
      </c>
      <c r="CN116" s="50">
        <f t="shared" si="87"/>
        <v>0</v>
      </c>
      <c r="CO116" s="50">
        <f t="shared" si="87"/>
        <v>0</v>
      </c>
      <c r="CP116" s="50">
        <f t="shared" si="87"/>
        <v>0</v>
      </c>
      <c r="CQ116" s="50">
        <f t="shared" si="87"/>
        <v>0</v>
      </c>
      <c r="CR116" s="50">
        <f t="shared" si="87"/>
        <v>0</v>
      </c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1"/>
      <c r="DK116" s="94">
        <f t="shared" si="86"/>
        <v>0</v>
      </c>
      <c r="DL116" s="95">
        <f t="shared" si="86"/>
        <v>0</v>
      </c>
      <c r="DM116" s="95">
        <f t="shared" si="86"/>
        <v>0</v>
      </c>
      <c r="DN116" s="95">
        <f t="shared" si="86"/>
        <v>0</v>
      </c>
      <c r="DO116" s="95">
        <f t="shared" si="86"/>
        <v>0</v>
      </c>
      <c r="DP116" s="95">
        <f t="shared" si="86"/>
        <v>0</v>
      </c>
      <c r="DQ116" s="95">
        <f t="shared" si="86"/>
        <v>0</v>
      </c>
      <c r="DR116" s="95">
        <f t="shared" si="86"/>
        <v>0</v>
      </c>
      <c r="DS116" s="95">
        <f t="shared" si="86"/>
        <v>0</v>
      </c>
      <c r="DT116" s="95">
        <f t="shared" si="86"/>
        <v>0</v>
      </c>
      <c r="DU116" s="95">
        <f t="shared" si="86"/>
        <v>0</v>
      </c>
      <c r="DV116" s="95">
        <f t="shared" si="86"/>
        <v>0</v>
      </c>
      <c r="DW116" s="95">
        <f t="shared" si="86"/>
        <v>0</v>
      </c>
      <c r="DX116" s="95">
        <f t="shared" si="86"/>
        <v>0</v>
      </c>
      <c r="DY116" s="95">
        <f t="shared" si="86"/>
        <v>0</v>
      </c>
      <c r="DZ116" s="95">
        <f t="shared" si="86"/>
        <v>0</v>
      </c>
      <c r="EA116" s="95">
        <f t="shared" si="88"/>
        <v>0</v>
      </c>
      <c r="EB116" s="95">
        <f t="shared" si="88"/>
        <v>0</v>
      </c>
      <c r="EC116" s="95">
        <f t="shared" si="88"/>
        <v>0</v>
      </c>
      <c r="ED116" s="95">
        <f t="shared" si="88"/>
        <v>0</v>
      </c>
      <c r="EE116" s="95">
        <f t="shared" si="88"/>
        <v>0</v>
      </c>
      <c r="EF116" s="95">
        <f t="shared" si="88"/>
        <v>0</v>
      </c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5"/>
      <c r="ER116" s="95"/>
      <c r="ES116" s="95"/>
      <c r="ET116" s="95"/>
      <c r="EU116" s="95"/>
      <c r="EV116" s="95"/>
      <c r="EW116" s="95"/>
      <c r="EX116" s="95"/>
      <c r="EY116" s="96"/>
      <c r="FA116" s="52" t="str">
        <f t="shared" si="69"/>
        <v>Compliance</v>
      </c>
      <c r="FB116" s="52" t="str">
        <f t="shared" si="70"/>
        <v>Compliance</v>
      </c>
      <c r="FC116" s="52" t="str">
        <f t="shared" si="71"/>
        <v>Compliance</v>
      </c>
    </row>
    <row r="117" spans="2:159" ht="20.100000000000001" customHeight="1" thickBot="1" x14ac:dyDescent="0.3">
      <c r="B117" s="53">
        <v>104</v>
      </c>
      <c r="C117" s="131">
        <v>6821</v>
      </c>
      <c r="D117" s="110" t="s">
        <v>140</v>
      </c>
      <c r="E117" s="117" t="s">
        <v>135</v>
      </c>
      <c r="F117" s="98"/>
      <c r="G117" s="92" t="s">
        <v>11</v>
      </c>
      <c r="H117" s="92" t="s">
        <v>11</v>
      </c>
      <c r="I117" s="92"/>
      <c r="J117" s="92" t="s">
        <v>11</v>
      </c>
      <c r="K117" s="92" t="s">
        <v>11</v>
      </c>
      <c r="L117" s="92"/>
      <c r="M117" s="92" t="s">
        <v>12</v>
      </c>
      <c r="N117" s="92" t="s">
        <v>12</v>
      </c>
      <c r="O117" s="92" t="s">
        <v>12</v>
      </c>
      <c r="P117" s="92"/>
      <c r="Q117" s="57" t="s">
        <v>12</v>
      </c>
      <c r="R117" s="57" t="s">
        <v>12</v>
      </c>
      <c r="S117" s="57"/>
      <c r="T117" s="57" t="s">
        <v>12</v>
      </c>
      <c r="U117" s="57" t="s">
        <v>11</v>
      </c>
      <c r="V117" s="57" t="s">
        <v>11</v>
      </c>
      <c r="W117" s="57"/>
      <c r="X117" s="57" t="s">
        <v>11</v>
      </c>
      <c r="Y117" s="57" t="s">
        <v>11</v>
      </c>
      <c r="Z117" s="57" t="s">
        <v>11</v>
      </c>
      <c r="AA117" s="57" t="s">
        <v>11</v>
      </c>
      <c r="AB117" s="57" t="s">
        <v>11</v>
      </c>
      <c r="AC117" s="57" t="s">
        <v>11</v>
      </c>
      <c r="AD117" s="43"/>
      <c r="AE117" s="57" t="s">
        <v>11</v>
      </c>
      <c r="AF117" s="57" t="s">
        <v>11</v>
      </c>
      <c r="AG117" s="57" t="s">
        <v>11</v>
      </c>
      <c r="AH117" s="57" t="s">
        <v>11</v>
      </c>
      <c r="AI117" s="57" t="s">
        <v>11</v>
      </c>
      <c r="AJ117" s="43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43"/>
      <c r="AV117" s="43"/>
      <c r="AW117" s="44">
        <f t="shared" si="53"/>
        <v>0</v>
      </c>
      <c r="AX117" s="44">
        <f t="shared" si="54"/>
        <v>17</v>
      </c>
      <c r="AY117" s="44">
        <f t="shared" si="55"/>
        <v>6</v>
      </c>
      <c r="AZ117" s="44">
        <f t="shared" si="56"/>
        <v>0</v>
      </c>
      <c r="BA117" s="44">
        <f t="shared" si="57"/>
        <v>0</v>
      </c>
      <c r="BB117" s="44">
        <f t="shared" si="58"/>
        <v>0</v>
      </c>
      <c r="BC117" s="44">
        <f t="shared" si="59"/>
        <v>0</v>
      </c>
      <c r="BD117" s="44">
        <f t="shared" si="60"/>
        <v>0</v>
      </c>
      <c r="BE117" s="44">
        <f t="shared" si="61"/>
        <v>0</v>
      </c>
      <c r="BF117" s="44">
        <f t="shared" si="62"/>
        <v>0</v>
      </c>
      <c r="BG117" s="44">
        <f t="shared" si="63"/>
        <v>0</v>
      </c>
      <c r="BH117" s="44">
        <f t="shared" si="64"/>
        <v>0</v>
      </c>
      <c r="BI117" s="44">
        <f t="shared" si="65"/>
        <v>0</v>
      </c>
      <c r="BJ117" s="44">
        <f t="shared" si="66"/>
        <v>0</v>
      </c>
      <c r="BK117" s="43"/>
      <c r="BL117" s="43"/>
      <c r="BM117" s="44">
        <f t="shared" si="72"/>
        <v>0</v>
      </c>
      <c r="BN117" s="44">
        <f t="shared" si="73"/>
        <v>0</v>
      </c>
      <c r="BO117" s="45">
        <f t="shared" si="74"/>
        <v>23</v>
      </c>
      <c r="BP117" s="118">
        <f t="shared" si="67"/>
        <v>23</v>
      </c>
      <c r="BQ117" s="47">
        <f t="shared" si="48"/>
        <v>0</v>
      </c>
      <c r="BR117" s="47">
        <f t="shared" si="68"/>
        <v>0</v>
      </c>
      <c r="BS117" s="93"/>
      <c r="BU117" s="49">
        <f t="shared" si="85"/>
        <v>0</v>
      </c>
      <c r="BV117" s="50">
        <f t="shared" si="85"/>
        <v>0</v>
      </c>
      <c r="BW117" s="50">
        <f t="shared" si="85"/>
        <v>0</v>
      </c>
      <c r="BX117" s="50">
        <f t="shared" si="85"/>
        <v>0</v>
      </c>
      <c r="BY117" s="50">
        <f t="shared" si="85"/>
        <v>0</v>
      </c>
      <c r="BZ117" s="50">
        <f t="shared" si="85"/>
        <v>0</v>
      </c>
      <c r="CA117" s="50">
        <f t="shared" si="85"/>
        <v>0</v>
      </c>
      <c r="CB117" s="50">
        <f t="shared" si="85"/>
        <v>0</v>
      </c>
      <c r="CC117" s="50">
        <f t="shared" si="85"/>
        <v>0</v>
      </c>
      <c r="CD117" s="50"/>
      <c r="CE117" s="50">
        <f t="shared" si="85"/>
        <v>0</v>
      </c>
      <c r="CF117" s="50">
        <f t="shared" si="85"/>
        <v>0</v>
      </c>
      <c r="CG117" s="50">
        <f t="shared" si="85"/>
        <v>0</v>
      </c>
      <c r="CH117" s="50">
        <f t="shared" si="85"/>
        <v>0</v>
      </c>
      <c r="CI117" s="50">
        <f t="shared" si="85"/>
        <v>0</v>
      </c>
      <c r="CJ117" s="50">
        <f t="shared" si="85"/>
        <v>0</v>
      </c>
      <c r="CK117" s="50">
        <f t="shared" si="87"/>
        <v>0</v>
      </c>
      <c r="CL117" s="50">
        <f t="shared" si="87"/>
        <v>0</v>
      </c>
      <c r="CM117" s="50">
        <f t="shared" si="87"/>
        <v>0</v>
      </c>
      <c r="CN117" s="50">
        <f t="shared" si="87"/>
        <v>0</v>
      </c>
      <c r="CO117" s="50">
        <f t="shared" si="87"/>
        <v>0</v>
      </c>
      <c r="CP117" s="50">
        <f t="shared" si="87"/>
        <v>0</v>
      </c>
      <c r="CQ117" s="50">
        <f t="shared" si="87"/>
        <v>0</v>
      </c>
      <c r="CR117" s="50">
        <f t="shared" si="87"/>
        <v>0</v>
      </c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1"/>
      <c r="DK117" s="94">
        <f t="shared" si="86"/>
        <v>0</v>
      </c>
      <c r="DL117" s="95">
        <f t="shared" si="86"/>
        <v>0</v>
      </c>
      <c r="DM117" s="95">
        <f t="shared" si="86"/>
        <v>0</v>
      </c>
      <c r="DN117" s="95">
        <f t="shared" si="86"/>
        <v>0</v>
      </c>
      <c r="DO117" s="95">
        <f t="shared" si="86"/>
        <v>0</v>
      </c>
      <c r="DP117" s="95">
        <f t="shared" si="86"/>
        <v>0</v>
      </c>
      <c r="DQ117" s="95">
        <f t="shared" si="86"/>
        <v>0</v>
      </c>
      <c r="DR117" s="95">
        <f t="shared" si="86"/>
        <v>0</v>
      </c>
      <c r="DS117" s="95">
        <f t="shared" si="86"/>
        <v>0</v>
      </c>
      <c r="DT117" s="95">
        <f t="shared" si="86"/>
        <v>0</v>
      </c>
      <c r="DU117" s="95">
        <f t="shared" si="86"/>
        <v>0</v>
      </c>
      <c r="DV117" s="95">
        <f t="shared" si="86"/>
        <v>0</v>
      </c>
      <c r="DW117" s="95">
        <f t="shared" si="86"/>
        <v>0</v>
      </c>
      <c r="DX117" s="95">
        <f t="shared" si="86"/>
        <v>0</v>
      </c>
      <c r="DY117" s="95">
        <f t="shared" si="86"/>
        <v>0</v>
      </c>
      <c r="DZ117" s="95">
        <f t="shared" si="86"/>
        <v>0</v>
      </c>
      <c r="EA117" s="95">
        <f t="shared" si="88"/>
        <v>0</v>
      </c>
      <c r="EB117" s="95">
        <f t="shared" si="88"/>
        <v>0</v>
      </c>
      <c r="EC117" s="95">
        <f t="shared" si="88"/>
        <v>0</v>
      </c>
      <c r="ED117" s="95">
        <f t="shared" si="88"/>
        <v>0</v>
      </c>
      <c r="EE117" s="95">
        <f t="shared" si="88"/>
        <v>0</v>
      </c>
      <c r="EF117" s="95">
        <f t="shared" si="88"/>
        <v>0</v>
      </c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6"/>
      <c r="FA117" s="52" t="str">
        <f t="shared" si="69"/>
        <v>Compliance</v>
      </c>
      <c r="FB117" s="52" t="str">
        <f t="shared" si="70"/>
        <v>Compliance</v>
      </c>
      <c r="FC117" s="52" t="str">
        <f t="shared" si="71"/>
        <v>Compliance</v>
      </c>
    </row>
    <row r="118" spans="2:159" ht="20.100000000000001" customHeight="1" thickBot="1" x14ac:dyDescent="0.3">
      <c r="B118" s="53">
        <v>105</v>
      </c>
      <c r="C118" s="131">
        <v>6812</v>
      </c>
      <c r="D118" s="110" t="s">
        <v>142</v>
      </c>
      <c r="E118" s="117" t="s">
        <v>135</v>
      </c>
      <c r="F118" s="98"/>
      <c r="G118" s="92" t="s">
        <v>10</v>
      </c>
      <c r="H118" s="92" t="s">
        <v>12</v>
      </c>
      <c r="I118" s="92"/>
      <c r="J118" s="92" t="s">
        <v>10</v>
      </c>
      <c r="K118" s="92" t="s">
        <v>10</v>
      </c>
      <c r="L118" s="92" t="s">
        <v>10</v>
      </c>
      <c r="M118" s="92" t="s">
        <v>10</v>
      </c>
      <c r="N118" s="92" t="s">
        <v>10</v>
      </c>
      <c r="O118" s="92"/>
      <c r="P118" s="92"/>
      <c r="Q118" s="57"/>
      <c r="R118" s="57"/>
      <c r="S118" s="57"/>
      <c r="T118" s="57"/>
      <c r="U118" s="57"/>
      <c r="V118" s="57"/>
      <c r="W118" s="57"/>
      <c r="X118" s="42"/>
      <c r="Y118" s="57"/>
      <c r="Z118" s="141" t="s">
        <v>10</v>
      </c>
      <c r="AA118" s="57" t="s">
        <v>11</v>
      </c>
      <c r="AB118" s="57" t="s">
        <v>11</v>
      </c>
      <c r="AC118" s="57" t="s">
        <v>10</v>
      </c>
      <c r="AD118" s="43" t="s">
        <v>11</v>
      </c>
      <c r="AE118" s="57" t="s">
        <v>11</v>
      </c>
      <c r="AF118" s="57" t="s">
        <v>10</v>
      </c>
      <c r="AG118" s="57"/>
      <c r="AH118" s="57" t="s">
        <v>10</v>
      </c>
      <c r="AI118" s="43" t="s">
        <v>10</v>
      </c>
      <c r="AJ118" s="57" t="s">
        <v>10</v>
      </c>
      <c r="AK118" s="42"/>
      <c r="AL118" s="57"/>
      <c r="AM118" s="57"/>
      <c r="AN118" s="57"/>
      <c r="AO118" s="57"/>
      <c r="AP118" s="57"/>
      <c r="AQ118" s="57"/>
      <c r="AR118" s="57"/>
      <c r="AS118" s="57"/>
      <c r="AT118" s="57"/>
      <c r="AU118" s="43"/>
      <c r="AV118" s="43"/>
      <c r="AW118" s="44">
        <f t="shared" si="53"/>
        <v>12</v>
      </c>
      <c r="AX118" s="44">
        <f t="shared" si="54"/>
        <v>4</v>
      </c>
      <c r="AY118" s="44">
        <f t="shared" si="55"/>
        <v>1</v>
      </c>
      <c r="AZ118" s="44">
        <f t="shared" si="56"/>
        <v>0</v>
      </c>
      <c r="BA118" s="44">
        <f t="shared" si="57"/>
        <v>0</v>
      </c>
      <c r="BB118" s="44">
        <f t="shared" si="58"/>
        <v>0</v>
      </c>
      <c r="BC118" s="44">
        <f t="shared" si="59"/>
        <v>0</v>
      </c>
      <c r="BD118" s="44">
        <f t="shared" si="60"/>
        <v>0</v>
      </c>
      <c r="BE118" s="44">
        <f t="shared" si="61"/>
        <v>0</v>
      </c>
      <c r="BF118" s="44">
        <f t="shared" si="62"/>
        <v>0</v>
      </c>
      <c r="BG118" s="44">
        <f t="shared" si="63"/>
        <v>0</v>
      </c>
      <c r="BH118" s="44">
        <f t="shared" si="64"/>
        <v>0</v>
      </c>
      <c r="BI118" s="44">
        <f t="shared" si="65"/>
        <v>0</v>
      </c>
      <c r="BJ118" s="44">
        <f t="shared" si="66"/>
        <v>0</v>
      </c>
      <c r="BK118" s="43"/>
      <c r="BL118" s="43"/>
      <c r="BM118" s="44">
        <f t="shared" si="72"/>
        <v>0</v>
      </c>
      <c r="BN118" s="44">
        <f t="shared" si="73"/>
        <v>0</v>
      </c>
      <c r="BO118" s="45">
        <f t="shared" si="74"/>
        <v>17</v>
      </c>
      <c r="BP118" s="118">
        <f t="shared" si="67"/>
        <v>17</v>
      </c>
      <c r="BQ118" s="47">
        <f t="shared" si="48"/>
        <v>0</v>
      </c>
      <c r="BR118" s="47">
        <f t="shared" si="68"/>
        <v>0</v>
      </c>
      <c r="BS118" s="93"/>
      <c r="BU118" s="49">
        <f t="shared" si="85"/>
        <v>0</v>
      </c>
      <c r="BV118" s="50">
        <f t="shared" si="85"/>
        <v>0</v>
      </c>
      <c r="BW118" s="50">
        <f t="shared" si="85"/>
        <v>0</v>
      </c>
      <c r="BX118" s="50">
        <f t="shared" si="85"/>
        <v>0</v>
      </c>
      <c r="BY118" s="50">
        <f t="shared" si="85"/>
        <v>0</v>
      </c>
      <c r="BZ118" s="50">
        <f t="shared" si="85"/>
        <v>0</v>
      </c>
      <c r="CA118" s="50">
        <f t="shared" si="85"/>
        <v>0</v>
      </c>
      <c r="CB118" s="50">
        <f t="shared" si="85"/>
        <v>0</v>
      </c>
      <c r="CC118" s="50">
        <f t="shared" si="85"/>
        <v>0</v>
      </c>
      <c r="CD118" s="50"/>
      <c r="CE118" s="50">
        <f t="shared" si="85"/>
        <v>0</v>
      </c>
      <c r="CF118" s="50">
        <f t="shared" si="85"/>
        <v>0</v>
      </c>
      <c r="CG118" s="50">
        <f t="shared" si="85"/>
        <v>0</v>
      </c>
      <c r="CH118" s="50">
        <f t="shared" si="85"/>
        <v>0</v>
      </c>
      <c r="CI118" s="50">
        <f t="shared" si="85"/>
        <v>0</v>
      </c>
      <c r="CJ118" s="50">
        <f t="shared" si="85"/>
        <v>0</v>
      </c>
      <c r="CK118" s="50">
        <f t="shared" si="87"/>
        <v>0</v>
      </c>
      <c r="CL118" s="50">
        <f t="shared" si="87"/>
        <v>0</v>
      </c>
      <c r="CM118" s="50">
        <f t="shared" si="87"/>
        <v>0</v>
      </c>
      <c r="CN118" s="50">
        <f t="shared" si="87"/>
        <v>1</v>
      </c>
      <c r="CO118" s="50">
        <f t="shared" si="87"/>
        <v>0</v>
      </c>
      <c r="CP118" s="50">
        <f t="shared" si="87"/>
        <v>0</v>
      </c>
      <c r="CQ118" s="50">
        <f t="shared" si="87"/>
        <v>0</v>
      </c>
      <c r="CR118" s="50">
        <f t="shared" si="87"/>
        <v>0</v>
      </c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1"/>
      <c r="DK118" s="94">
        <f t="shared" si="86"/>
        <v>0</v>
      </c>
      <c r="DL118" s="95">
        <f t="shared" si="86"/>
        <v>0</v>
      </c>
      <c r="DM118" s="95">
        <f t="shared" si="86"/>
        <v>0</v>
      </c>
      <c r="DN118" s="95">
        <f t="shared" si="86"/>
        <v>0</v>
      </c>
      <c r="DO118" s="95">
        <f t="shared" si="86"/>
        <v>0</v>
      </c>
      <c r="DP118" s="95">
        <f t="shared" si="86"/>
        <v>0</v>
      </c>
      <c r="DQ118" s="95">
        <f t="shared" si="86"/>
        <v>0</v>
      </c>
      <c r="DR118" s="95">
        <f t="shared" si="86"/>
        <v>0</v>
      </c>
      <c r="DS118" s="95">
        <f t="shared" si="86"/>
        <v>0</v>
      </c>
      <c r="DT118" s="95">
        <f t="shared" si="86"/>
        <v>0</v>
      </c>
      <c r="DU118" s="95">
        <f t="shared" si="86"/>
        <v>0</v>
      </c>
      <c r="DV118" s="95">
        <f t="shared" si="86"/>
        <v>0</v>
      </c>
      <c r="DW118" s="95">
        <f t="shared" si="86"/>
        <v>0</v>
      </c>
      <c r="DX118" s="95">
        <f t="shared" si="86"/>
        <v>0</v>
      </c>
      <c r="DY118" s="95">
        <f t="shared" si="86"/>
        <v>0</v>
      </c>
      <c r="DZ118" s="95">
        <f t="shared" si="86"/>
        <v>0</v>
      </c>
      <c r="EA118" s="95">
        <f t="shared" si="88"/>
        <v>0</v>
      </c>
      <c r="EB118" s="95">
        <f t="shared" si="88"/>
        <v>0</v>
      </c>
      <c r="EC118" s="95">
        <f t="shared" si="88"/>
        <v>0</v>
      </c>
      <c r="ED118" s="95">
        <f t="shared" si="88"/>
        <v>0</v>
      </c>
      <c r="EE118" s="95">
        <f t="shared" si="88"/>
        <v>0</v>
      </c>
      <c r="EF118" s="95">
        <f t="shared" si="88"/>
        <v>0</v>
      </c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96"/>
      <c r="FA118" s="52" t="str">
        <f t="shared" si="69"/>
        <v>Non Compliance</v>
      </c>
      <c r="FB118" s="52" t="str">
        <f t="shared" si="70"/>
        <v>Compliance</v>
      </c>
      <c r="FC118" s="52" t="str">
        <f t="shared" si="71"/>
        <v>Compliance</v>
      </c>
    </row>
    <row r="119" spans="2:159" ht="20.100000000000001" customHeight="1" thickBot="1" x14ac:dyDescent="0.3">
      <c r="B119" s="53">
        <v>106</v>
      </c>
      <c r="C119" s="131">
        <v>6840</v>
      </c>
      <c r="D119" s="110" t="s">
        <v>148</v>
      </c>
      <c r="E119" s="117" t="s">
        <v>135</v>
      </c>
      <c r="F119" s="98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57"/>
      <c r="R119" s="57"/>
      <c r="S119" s="57"/>
      <c r="T119" s="57"/>
      <c r="U119" s="57"/>
      <c r="V119" s="57"/>
      <c r="W119" s="57"/>
      <c r="X119" s="92"/>
      <c r="Y119" s="57"/>
      <c r="Z119" s="57"/>
      <c r="AA119" s="57"/>
      <c r="AB119" s="57"/>
      <c r="AC119" s="57"/>
      <c r="AD119" s="43"/>
      <c r="AE119" s="57"/>
      <c r="AF119" s="57"/>
      <c r="AG119" s="57"/>
      <c r="AH119" s="57"/>
      <c r="AI119" s="57"/>
      <c r="AJ119" s="57"/>
      <c r="AK119" s="92"/>
      <c r="AL119" s="57"/>
      <c r="AM119" s="57"/>
      <c r="AN119" s="57"/>
      <c r="AO119" s="57"/>
      <c r="AP119" s="57"/>
      <c r="AQ119" s="57"/>
      <c r="AR119" s="57"/>
      <c r="AS119" s="57"/>
      <c r="AT119" s="57"/>
      <c r="AU119" s="43"/>
      <c r="AV119" s="43"/>
      <c r="AW119" s="44">
        <f t="shared" si="53"/>
        <v>0</v>
      </c>
      <c r="AX119" s="44">
        <f t="shared" si="54"/>
        <v>0</v>
      </c>
      <c r="AY119" s="44">
        <f t="shared" si="55"/>
        <v>0</v>
      </c>
      <c r="AZ119" s="44">
        <f t="shared" si="56"/>
        <v>0</v>
      </c>
      <c r="BA119" s="44">
        <f t="shared" si="57"/>
        <v>0</v>
      </c>
      <c r="BB119" s="44">
        <f t="shared" si="58"/>
        <v>0</v>
      </c>
      <c r="BC119" s="44">
        <f t="shared" si="59"/>
        <v>0</v>
      </c>
      <c r="BD119" s="44">
        <f t="shared" si="60"/>
        <v>0</v>
      </c>
      <c r="BE119" s="44">
        <f t="shared" si="61"/>
        <v>0</v>
      </c>
      <c r="BF119" s="44">
        <f t="shared" si="62"/>
        <v>0</v>
      </c>
      <c r="BG119" s="44">
        <f t="shared" si="63"/>
        <v>0</v>
      </c>
      <c r="BH119" s="44">
        <f t="shared" si="64"/>
        <v>0</v>
      </c>
      <c r="BI119" s="44">
        <f t="shared" si="65"/>
        <v>0</v>
      </c>
      <c r="BJ119" s="44">
        <f t="shared" si="66"/>
        <v>0</v>
      </c>
      <c r="BK119" s="43"/>
      <c r="BL119" s="43"/>
      <c r="BM119" s="44">
        <f t="shared" si="72"/>
        <v>0</v>
      </c>
      <c r="BN119" s="44">
        <f t="shared" si="73"/>
        <v>0</v>
      </c>
      <c r="BO119" s="45">
        <f t="shared" si="74"/>
        <v>0</v>
      </c>
      <c r="BP119" s="46">
        <f t="shared" si="67"/>
        <v>0</v>
      </c>
      <c r="BQ119" s="47">
        <f t="shared" ref="BQ119:BQ125" si="89">SUM(BA119:BG119)+SUM(BH119/2)</f>
        <v>0</v>
      </c>
      <c r="BR119" s="47">
        <f t="shared" si="68"/>
        <v>0</v>
      </c>
      <c r="BS119" s="93"/>
      <c r="BU119" s="49">
        <f t="shared" si="85"/>
        <v>0</v>
      </c>
      <c r="BV119" s="50">
        <f t="shared" si="85"/>
        <v>0</v>
      </c>
      <c r="BW119" s="50">
        <f t="shared" si="85"/>
        <v>0</v>
      </c>
      <c r="BX119" s="50">
        <f t="shared" si="85"/>
        <v>0</v>
      </c>
      <c r="BY119" s="50">
        <f t="shared" si="85"/>
        <v>0</v>
      </c>
      <c r="BZ119" s="50">
        <f t="shared" si="85"/>
        <v>0</v>
      </c>
      <c r="CA119" s="50">
        <f t="shared" si="85"/>
        <v>0</v>
      </c>
      <c r="CB119" s="50">
        <f t="shared" si="85"/>
        <v>0</v>
      </c>
      <c r="CC119" s="50">
        <f t="shared" si="85"/>
        <v>0</v>
      </c>
      <c r="CD119" s="50"/>
      <c r="CE119" s="50">
        <f t="shared" si="85"/>
        <v>0</v>
      </c>
      <c r="CF119" s="50">
        <f t="shared" si="85"/>
        <v>0</v>
      </c>
      <c r="CG119" s="50">
        <f t="shared" si="85"/>
        <v>0</v>
      </c>
      <c r="CH119" s="50">
        <f t="shared" si="85"/>
        <v>0</v>
      </c>
      <c r="CI119" s="50">
        <f t="shared" si="85"/>
        <v>0</v>
      </c>
      <c r="CJ119" s="50">
        <f t="shared" si="85"/>
        <v>0</v>
      </c>
      <c r="CK119" s="50">
        <f t="shared" si="87"/>
        <v>0</v>
      </c>
      <c r="CL119" s="50">
        <f t="shared" si="87"/>
        <v>0</v>
      </c>
      <c r="CM119" s="50">
        <f t="shared" si="87"/>
        <v>0</v>
      </c>
      <c r="CN119" s="50">
        <f t="shared" si="87"/>
        <v>0</v>
      </c>
      <c r="CO119" s="50">
        <f t="shared" si="87"/>
        <v>0</v>
      </c>
      <c r="CP119" s="50">
        <f t="shared" si="87"/>
        <v>0</v>
      </c>
      <c r="CQ119" s="50">
        <f t="shared" si="87"/>
        <v>0</v>
      </c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1"/>
      <c r="DK119" s="94">
        <f t="shared" si="86"/>
        <v>0</v>
      </c>
      <c r="DL119" s="95">
        <f t="shared" si="86"/>
        <v>0</v>
      </c>
      <c r="DM119" s="95">
        <f t="shared" si="86"/>
        <v>0</v>
      </c>
      <c r="DN119" s="95">
        <f t="shared" si="86"/>
        <v>0</v>
      </c>
      <c r="DO119" s="95">
        <f t="shared" si="86"/>
        <v>0</v>
      </c>
      <c r="DP119" s="95">
        <f t="shared" si="86"/>
        <v>0</v>
      </c>
      <c r="DQ119" s="95">
        <f t="shared" si="86"/>
        <v>0</v>
      </c>
      <c r="DR119" s="95">
        <f t="shared" si="86"/>
        <v>0</v>
      </c>
      <c r="DS119" s="95">
        <f t="shared" si="86"/>
        <v>0</v>
      </c>
      <c r="DT119" s="95">
        <f t="shared" si="86"/>
        <v>0</v>
      </c>
      <c r="DU119" s="95">
        <f t="shared" si="86"/>
        <v>0</v>
      </c>
      <c r="DV119" s="95">
        <f t="shared" si="86"/>
        <v>0</v>
      </c>
      <c r="DW119" s="95">
        <f t="shared" si="86"/>
        <v>0</v>
      </c>
      <c r="DX119" s="95">
        <f t="shared" si="86"/>
        <v>0</v>
      </c>
      <c r="DY119" s="95">
        <f t="shared" si="86"/>
        <v>0</v>
      </c>
      <c r="DZ119" s="95">
        <f t="shared" si="86"/>
        <v>0</v>
      </c>
      <c r="EA119" s="95">
        <f t="shared" si="88"/>
        <v>0</v>
      </c>
      <c r="EB119" s="95">
        <f t="shared" si="88"/>
        <v>0</v>
      </c>
      <c r="EC119" s="95">
        <f t="shared" si="88"/>
        <v>0</v>
      </c>
      <c r="ED119" s="95">
        <f t="shared" si="88"/>
        <v>0</v>
      </c>
      <c r="EE119" s="95">
        <f t="shared" si="88"/>
        <v>0</v>
      </c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6"/>
      <c r="FA119" s="52" t="str">
        <f t="shared" si="69"/>
        <v>Compliance</v>
      </c>
      <c r="FB119" s="52" t="str">
        <f t="shared" si="70"/>
        <v>Compliance</v>
      </c>
      <c r="FC119" s="52" t="str">
        <f t="shared" si="71"/>
        <v>Compliance</v>
      </c>
    </row>
    <row r="120" spans="2:159" ht="40.5" customHeight="1" thickBot="1" x14ac:dyDescent="0.3">
      <c r="B120" s="53">
        <v>107</v>
      </c>
      <c r="C120" s="131">
        <v>6845</v>
      </c>
      <c r="D120" s="110" t="s">
        <v>151</v>
      </c>
      <c r="E120" s="117" t="s">
        <v>135</v>
      </c>
      <c r="F120" s="98"/>
      <c r="G120" s="92"/>
      <c r="H120" s="92" t="s">
        <v>10</v>
      </c>
      <c r="I120" s="92" t="s">
        <v>10</v>
      </c>
      <c r="J120" s="92" t="s">
        <v>10</v>
      </c>
      <c r="K120" s="92" t="s">
        <v>10</v>
      </c>
      <c r="L120" s="92" t="s">
        <v>10</v>
      </c>
      <c r="M120" s="92" t="s">
        <v>10</v>
      </c>
      <c r="N120" s="92"/>
      <c r="O120" s="92" t="s">
        <v>10</v>
      </c>
      <c r="P120" s="92" t="s">
        <v>10</v>
      </c>
      <c r="Q120" s="57" t="s">
        <v>10</v>
      </c>
      <c r="R120" s="57"/>
      <c r="S120" s="57" t="s">
        <v>10</v>
      </c>
      <c r="T120" s="57" t="s">
        <v>10</v>
      </c>
      <c r="U120" s="57"/>
      <c r="V120" s="57" t="s">
        <v>10</v>
      </c>
      <c r="W120" s="57"/>
      <c r="X120" s="92" t="s">
        <v>10</v>
      </c>
      <c r="Y120" s="57" t="s">
        <v>10</v>
      </c>
      <c r="Z120" s="141" t="s">
        <v>10</v>
      </c>
      <c r="AA120" s="57"/>
      <c r="AB120" s="57" t="s">
        <v>10</v>
      </c>
      <c r="AC120" s="57" t="s">
        <v>10</v>
      </c>
      <c r="AD120" s="43" t="s">
        <v>10</v>
      </c>
      <c r="AE120" s="57"/>
      <c r="AF120" s="57" t="s">
        <v>10</v>
      </c>
      <c r="AG120" s="57" t="s">
        <v>10</v>
      </c>
      <c r="AH120" s="57" t="s">
        <v>10</v>
      </c>
      <c r="AI120" s="57"/>
      <c r="AJ120" s="57" t="s">
        <v>10</v>
      </c>
      <c r="AK120" s="92"/>
      <c r="AL120" s="57"/>
      <c r="AM120" s="57"/>
      <c r="AN120" s="57"/>
      <c r="AO120" s="57"/>
      <c r="AP120" s="57"/>
      <c r="AQ120" s="57"/>
      <c r="AR120" s="57"/>
      <c r="AS120" s="57"/>
      <c r="AT120" s="57"/>
      <c r="AU120" s="43"/>
      <c r="AV120" s="43"/>
      <c r="AW120" s="44">
        <f t="shared" si="53"/>
        <v>22</v>
      </c>
      <c r="AX120" s="44">
        <f t="shared" si="54"/>
        <v>0</v>
      </c>
      <c r="AY120" s="44">
        <f t="shared" si="55"/>
        <v>0</v>
      </c>
      <c r="AZ120" s="44">
        <f t="shared" si="56"/>
        <v>0</v>
      </c>
      <c r="BA120" s="44">
        <f t="shared" si="57"/>
        <v>0</v>
      </c>
      <c r="BB120" s="44">
        <f t="shared" si="58"/>
        <v>0</v>
      </c>
      <c r="BC120" s="44">
        <f t="shared" si="59"/>
        <v>0</v>
      </c>
      <c r="BD120" s="44">
        <f t="shared" si="60"/>
        <v>0</v>
      </c>
      <c r="BE120" s="44">
        <f t="shared" si="61"/>
        <v>0</v>
      </c>
      <c r="BF120" s="44">
        <f t="shared" si="62"/>
        <v>0</v>
      </c>
      <c r="BG120" s="44">
        <f t="shared" si="63"/>
        <v>0</v>
      </c>
      <c r="BH120" s="44">
        <f t="shared" si="64"/>
        <v>0</v>
      </c>
      <c r="BI120" s="44">
        <f t="shared" si="65"/>
        <v>0</v>
      </c>
      <c r="BJ120" s="44">
        <f t="shared" si="66"/>
        <v>0</v>
      </c>
      <c r="BK120" s="43"/>
      <c r="BL120" s="43"/>
      <c r="BM120" s="44">
        <f t="shared" si="72"/>
        <v>0</v>
      </c>
      <c r="BN120" s="44">
        <f t="shared" si="73"/>
        <v>0</v>
      </c>
      <c r="BO120" s="45">
        <f t="shared" si="74"/>
        <v>22</v>
      </c>
      <c r="BP120" s="108">
        <f t="shared" si="67"/>
        <v>22</v>
      </c>
      <c r="BQ120" s="47">
        <f t="shared" si="89"/>
        <v>0</v>
      </c>
      <c r="BR120" s="47">
        <f t="shared" si="68"/>
        <v>0</v>
      </c>
      <c r="BS120" s="93"/>
      <c r="BU120" s="49">
        <f t="shared" si="85"/>
        <v>0</v>
      </c>
      <c r="BV120" s="50">
        <f t="shared" si="85"/>
        <v>0</v>
      </c>
      <c r="BW120" s="50">
        <f t="shared" si="85"/>
        <v>0</v>
      </c>
      <c r="BX120" s="50">
        <f t="shared" si="85"/>
        <v>0</v>
      </c>
      <c r="BY120" s="50">
        <f t="shared" si="85"/>
        <v>0</v>
      </c>
      <c r="BZ120" s="50">
        <f t="shared" si="85"/>
        <v>0</v>
      </c>
      <c r="CA120" s="50">
        <f t="shared" si="85"/>
        <v>0</v>
      </c>
      <c r="CB120" s="50">
        <f t="shared" si="85"/>
        <v>0</v>
      </c>
      <c r="CC120" s="50">
        <f t="shared" si="85"/>
        <v>0</v>
      </c>
      <c r="CD120" s="50"/>
      <c r="CE120" s="50">
        <f t="shared" si="85"/>
        <v>0</v>
      </c>
      <c r="CF120" s="50">
        <f t="shared" si="85"/>
        <v>0</v>
      </c>
      <c r="CG120" s="50"/>
      <c r="CH120" s="50">
        <f t="shared" si="85"/>
        <v>0</v>
      </c>
      <c r="CI120" s="50">
        <f t="shared" si="85"/>
        <v>0</v>
      </c>
      <c r="CJ120" s="50">
        <f t="shared" si="85"/>
        <v>0</v>
      </c>
      <c r="CK120" s="50">
        <f t="shared" si="87"/>
        <v>0</v>
      </c>
      <c r="CL120" s="50">
        <f t="shared" si="87"/>
        <v>0</v>
      </c>
      <c r="CM120" s="50">
        <f t="shared" si="87"/>
        <v>0</v>
      </c>
      <c r="CN120" s="50">
        <f t="shared" si="87"/>
        <v>0</v>
      </c>
      <c r="CO120" s="50">
        <f t="shared" si="87"/>
        <v>0</v>
      </c>
      <c r="CP120" s="50">
        <f t="shared" si="87"/>
        <v>0</v>
      </c>
      <c r="CQ120" s="50">
        <f t="shared" si="87"/>
        <v>0</v>
      </c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1"/>
      <c r="DK120" s="94">
        <f t="shared" si="86"/>
        <v>0</v>
      </c>
      <c r="DL120" s="95">
        <f t="shared" si="86"/>
        <v>0</v>
      </c>
      <c r="DM120" s="95">
        <f t="shared" si="86"/>
        <v>0</v>
      </c>
      <c r="DN120" s="95">
        <f t="shared" si="86"/>
        <v>0</v>
      </c>
      <c r="DO120" s="95">
        <f t="shared" si="86"/>
        <v>0</v>
      </c>
      <c r="DP120" s="95">
        <f t="shared" si="86"/>
        <v>0</v>
      </c>
      <c r="DQ120" s="95">
        <f t="shared" si="86"/>
        <v>0</v>
      </c>
      <c r="DR120" s="95">
        <f t="shared" si="86"/>
        <v>0</v>
      </c>
      <c r="DS120" s="95">
        <f t="shared" si="86"/>
        <v>0</v>
      </c>
      <c r="DT120" s="95">
        <f t="shared" si="86"/>
        <v>0</v>
      </c>
      <c r="DU120" s="95">
        <f t="shared" si="86"/>
        <v>0</v>
      </c>
      <c r="DV120" s="95">
        <f t="shared" si="86"/>
        <v>0</v>
      </c>
      <c r="DW120" s="95">
        <f t="shared" si="86"/>
        <v>0</v>
      </c>
      <c r="DX120" s="95">
        <f t="shared" si="86"/>
        <v>0</v>
      </c>
      <c r="DY120" s="95">
        <f t="shared" si="86"/>
        <v>0</v>
      </c>
      <c r="DZ120" s="95">
        <f t="shared" si="86"/>
        <v>0</v>
      </c>
      <c r="EA120" s="95">
        <f t="shared" si="88"/>
        <v>0</v>
      </c>
      <c r="EB120" s="95">
        <f t="shared" si="88"/>
        <v>0</v>
      </c>
      <c r="EC120" s="95">
        <f t="shared" si="88"/>
        <v>0</v>
      </c>
      <c r="ED120" s="95">
        <f t="shared" si="88"/>
        <v>0</v>
      </c>
      <c r="EE120" s="95">
        <f t="shared" si="88"/>
        <v>0</v>
      </c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6"/>
      <c r="FA120" s="52" t="str">
        <f t="shared" si="69"/>
        <v>Compliance</v>
      </c>
      <c r="FB120" s="52" t="str">
        <f t="shared" si="70"/>
        <v>Compliance</v>
      </c>
      <c r="FC120" s="52" t="str">
        <f t="shared" si="71"/>
        <v>Compliance</v>
      </c>
    </row>
    <row r="121" spans="2:159" ht="20.100000000000001" customHeight="1" thickBot="1" x14ac:dyDescent="0.3">
      <c r="B121" s="53">
        <v>108</v>
      </c>
      <c r="C121" s="131">
        <v>6844</v>
      </c>
      <c r="D121" s="110" t="s">
        <v>152</v>
      </c>
      <c r="E121" s="117" t="s">
        <v>135</v>
      </c>
      <c r="F121" s="98"/>
      <c r="G121" s="92" t="s">
        <v>11</v>
      </c>
      <c r="H121" s="92" t="s">
        <v>11</v>
      </c>
      <c r="I121" s="92" t="s">
        <v>11</v>
      </c>
      <c r="J121" s="92" t="s">
        <v>11</v>
      </c>
      <c r="K121" s="92"/>
      <c r="L121" s="92" t="s">
        <v>11</v>
      </c>
      <c r="M121" s="92" t="s">
        <v>11</v>
      </c>
      <c r="N121" s="92" t="s">
        <v>11</v>
      </c>
      <c r="O121" s="92" t="s">
        <v>11</v>
      </c>
      <c r="P121" s="92" t="s">
        <v>11</v>
      </c>
      <c r="Q121" s="57" t="s">
        <v>11</v>
      </c>
      <c r="R121" s="57" t="s">
        <v>11</v>
      </c>
      <c r="S121" s="57"/>
      <c r="T121" s="57" t="s">
        <v>11</v>
      </c>
      <c r="U121" s="57" t="s">
        <v>11</v>
      </c>
      <c r="V121" s="57"/>
      <c r="W121" s="57" t="s">
        <v>11</v>
      </c>
      <c r="X121" s="92" t="s">
        <v>11</v>
      </c>
      <c r="Y121" s="57" t="s">
        <v>11</v>
      </c>
      <c r="Z121" s="57"/>
      <c r="AA121" s="57" t="s">
        <v>11</v>
      </c>
      <c r="AB121" s="57" t="s">
        <v>11</v>
      </c>
      <c r="AC121" s="57" t="s">
        <v>11</v>
      </c>
      <c r="AD121" s="43" t="s">
        <v>11</v>
      </c>
      <c r="AE121" s="57" t="s">
        <v>11</v>
      </c>
      <c r="AF121" s="57" t="s">
        <v>11</v>
      </c>
      <c r="AG121" s="57" t="s">
        <v>11</v>
      </c>
      <c r="AH121" s="57"/>
      <c r="AI121" s="57" t="s">
        <v>11</v>
      </c>
      <c r="AJ121" s="57"/>
      <c r="AK121" s="92"/>
      <c r="AL121" s="57"/>
      <c r="AM121" s="57"/>
      <c r="AN121" s="57"/>
      <c r="AO121" s="57"/>
      <c r="AP121" s="57"/>
      <c r="AQ121" s="57"/>
      <c r="AR121" s="57"/>
      <c r="AS121" s="57"/>
      <c r="AT121" s="57"/>
      <c r="AU121" s="43"/>
      <c r="AV121" s="43"/>
      <c r="AW121" s="44">
        <f t="shared" si="53"/>
        <v>0</v>
      </c>
      <c r="AX121" s="44">
        <f t="shared" si="54"/>
        <v>24</v>
      </c>
      <c r="AY121" s="44">
        <f t="shared" si="55"/>
        <v>0</v>
      </c>
      <c r="AZ121" s="44">
        <f t="shared" si="56"/>
        <v>0</v>
      </c>
      <c r="BA121" s="44">
        <f t="shared" si="57"/>
        <v>0</v>
      </c>
      <c r="BB121" s="44">
        <f t="shared" si="58"/>
        <v>0</v>
      </c>
      <c r="BC121" s="44">
        <f t="shared" si="59"/>
        <v>0</v>
      </c>
      <c r="BD121" s="44">
        <f t="shared" si="60"/>
        <v>0</v>
      </c>
      <c r="BE121" s="44">
        <f t="shared" si="61"/>
        <v>0</v>
      </c>
      <c r="BF121" s="44">
        <f t="shared" si="62"/>
        <v>0</v>
      </c>
      <c r="BG121" s="44">
        <f t="shared" si="63"/>
        <v>0</v>
      </c>
      <c r="BH121" s="44">
        <f t="shared" si="64"/>
        <v>0</v>
      </c>
      <c r="BI121" s="44">
        <f t="shared" si="65"/>
        <v>0</v>
      </c>
      <c r="BJ121" s="44">
        <f t="shared" si="66"/>
        <v>0</v>
      </c>
      <c r="BK121" s="43"/>
      <c r="BL121" s="43"/>
      <c r="BM121" s="44">
        <f t="shared" si="72"/>
        <v>0</v>
      </c>
      <c r="BN121" s="44">
        <f t="shared" si="73"/>
        <v>0</v>
      </c>
      <c r="BO121" s="45">
        <f t="shared" si="74"/>
        <v>24</v>
      </c>
      <c r="BP121" s="118">
        <f t="shared" si="67"/>
        <v>24</v>
      </c>
      <c r="BQ121" s="47">
        <f t="shared" si="89"/>
        <v>0</v>
      </c>
      <c r="BR121" s="47">
        <f t="shared" si="68"/>
        <v>0</v>
      </c>
      <c r="BS121" s="93"/>
      <c r="BU121" s="49">
        <f t="shared" si="85"/>
        <v>0</v>
      </c>
      <c r="BV121" s="50">
        <f t="shared" si="85"/>
        <v>0</v>
      </c>
      <c r="BW121" s="50">
        <f t="shared" si="85"/>
        <v>0</v>
      </c>
      <c r="BX121" s="50">
        <f t="shared" si="85"/>
        <v>0</v>
      </c>
      <c r="BY121" s="50">
        <f t="shared" si="85"/>
        <v>0</v>
      </c>
      <c r="BZ121" s="50">
        <f t="shared" si="85"/>
        <v>1</v>
      </c>
      <c r="CA121" s="50">
        <f t="shared" si="85"/>
        <v>0</v>
      </c>
      <c r="CB121" s="50">
        <f t="shared" si="85"/>
        <v>0</v>
      </c>
      <c r="CC121" s="50">
        <f t="shared" si="85"/>
        <v>0</v>
      </c>
      <c r="CD121" s="50"/>
      <c r="CE121" s="50">
        <f t="shared" si="85"/>
        <v>0</v>
      </c>
      <c r="CF121" s="50">
        <f t="shared" si="85"/>
        <v>0</v>
      </c>
      <c r="CG121" s="50"/>
      <c r="CH121" s="50">
        <f t="shared" si="85"/>
        <v>0</v>
      </c>
      <c r="CI121" s="50">
        <f t="shared" si="85"/>
        <v>0</v>
      </c>
      <c r="CJ121" s="50">
        <f t="shared" si="85"/>
        <v>0</v>
      </c>
      <c r="CK121" s="50">
        <f t="shared" si="87"/>
        <v>0</v>
      </c>
      <c r="CL121" s="50">
        <f t="shared" si="87"/>
        <v>0</v>
      </c>
      <c r="CM121" s="50">
        <f t="shared" si="87"/>
        <v>0</v>
      </c>
      <c r="CN121" s="50">
        <f t="shared" si="87"/>
        <v>0</v>
      </c>
      <c r="CO121" s="50">
        <f t="shared" si="87"/>
        <v>1</v>
      </c>
      <c r="CP121" s="50">
        <f t="shared" si="87"/>
        <v>0</v>
      </c>
      <c r="CQ121" s="50">
        <f t="shared" si="87"/>
        <v>0</v>
      </c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1"/>
      <c r="DK121" s="94">
        <f t="shared" si="86"/>
        <v>0</v>
      </c>
      <c r="DL121" s="95">
        <f t="shared" si="86"/>
        <v>0</v>
      </c>
      <c r="DM121" s="95">
        <f t="shared" si="86"/>
        <v>0</v>
      </c>
      <c r="DN121" s="95">
        <f t="shared" si="86"/>
        <v>0</v>
      </c>
      <c r="DO121" s="95">
        <f t="shared" si="86"/>
        <v>0</v>
      </c>
      <c r="DP121" s="95">
        <f t="shared" si="86"/>
        <v>0</v>
      </c>
      <c r="DQ121" s="95">
        <f t="shared" si="86"/>
        <v>0</v>
      </c>
      <c r="DR121" s="95">
        <f t="shared" si="86"/>
        <v>0</v>
      </c>
      <c r="DS121" s="95">
        <f t="shared" si="86"/>
        <v>0</v>
      </c>
      <c r="DT121" s="95">
        <f t="shared" si="86"/>
        <v>0</v>
      </c>
      <c r="DU121" s="95">
        <f t="shared" si="86"/>
        <v>0</v>
      </c>
      <c r="DV121" s="95">
        <f t="shared" si="86"/>
        <v>0</v>
      </c>
      <c r="DW121" s="95">
        <f t="shared" si="86"/>
        <v>0</v>
      </c>
      <c r="DX121" s="95">
        <f t="shared" si="86"/>
        <v>0</v>
      </c>
      <c r="DY121" s="95">
        <f t="shared" si="86"/>
        <v>0</v>
      </c>
      <c r="DZ121" s="95">
        <f t="shared" si="86"/>
        <v>0</v>
      </c>
      <c r="EA121" s="95">
        <f t="shared" si="88"/>
        <v>0</v>
      </c>
      <c r="EB121" s="95">
        <f t="shared" si="88"/>
        <v>0</v>
      </c>
      <c r="EC121" s="95">
        <f t="shared" si="88"/>
        <v>0</v>
      </c>
      <c r="ED121" s="95">
        <f t="shared" si="88"/>
        <v>0</v>
      </c>
      <c r="EE121" s="95">
        <f t="shared" si="88"/>
        <v>0</v>
      </c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6"/>
      <c r="FA121" s="52" t="str">
        <f t="shared" si="69"/>
        <v>Non Compliance</v>
      </c>
      <c r="FB121" s="52" t="str">
        <f t="shared" si="70"/>
        <v>Compliance</v>
      </c>
      <c r="FC121" s="52" t="str">
        <f t="shared" si="71"/>
        <v>Compliance</v>
      </c>
    </row>
    <row r="122" spans="2:159" ht="20.100000000000001" customHeight="1" thickBot="1" x14ac:dyDescent="0.3">
      <c r="B122" s="53">
        <v>109</v>
      </c>
      <c r="C122" s="131">
        <v>6846</v>
      </c>
      <c r="D122" s="110" t="s">
        <v>149</v>
      </c>
      <c r="E122" s="117" t="s">
        <v>135</v>
      </c>
      <c r="F122" s="98"/>
      <c r="G122" s="92" t="s">
        <v>10</v>
      </c>
      <c r="H122" s="92" t="s">
        <v>10</v>
      </c>
      <c r="I122" s="92" t="s">
        <v>10</v>
      </c>
      <c r="J122" s="92"/>
      <c r="K122" s="92" t="s">
        <v>10</v>
      </c>
      <c r="L122" s="92"/>
      <c r="M122" s="92" t="s">
        <v>12</v>
      </c>
      <c r="N122" s="92" t="s">
        <v>12</v>
      </c>
      <c r="O122" s="92" t="s">
        <v>12</v>
      </c>
      <c r="P122" s="92" t="s">
        <v>12</v>
      </c>
      <c r="Q122" s="57"/>
      <c r="R122" s="57" t="s">
        <v>12</v>
      </c>
      <c r="S122" s="57"/>
      <c r="T122" s="57" t="s">
        <v>11</v>
      </c>
      <c r="U122" s="57" t="s">
        <v>11</v>
      </c>
      <c r="V122" s="57" t="s">
        <v>11</v>
      </c>
      <c r="W122" s="57" t="s">
        <v>11</v>
      </c>
      <c r="X122" s="92"/>
      <c r="Y122" s="57" t="s">
        <v>11</v>
      </c>
      <c r="Z122" s="57" t="s">
        <v>11</v>
      </c>
      <c r="AA122" s="57" t="s">
        <v>11</v>
      </c>
      <c r="AB122" s="57" t="s">
        <v>11</v>
      </c>
      <c r="AC122" s="57" t="s">
        <v>11</v>
      </c>
      <c r="AD122" s="43"/>
      <c r="AE122" s="57" t="s">
        <v>11</v>
      </c>
      <c r="AF122" s="57" t="s">
        <v>10</v>
      </c>
      <c r="AG122" s="57" t="s">
        <v>10</v>
      </c>
      <c r="AH122" s="57" t="s">
        <v>10</v>
      </c>
      <c r="AI122" s="57" t="s">
        <v>10</v>
      </c>
      <c r="AJ122" s="57" t="s">
        <v>10</v>
      </c>
      <c r="AK122" s="92"/>
      <c r="AL122" s="57"/>
      <c r="AM122" s="57"/>
      <c r="AN122" s="57"/>
      <c r="AO122" s="57"/>
      <c r="AP122" s="57"/>
      <c r="AQ122" s="57"/>
      <c r="AR122" s="57"/>
      <c r="AS122" s="57"/>
      <c r="AT122" s="57"/>
      <c r="AU122" s="43"/>
      <c r="AV122" s="43"/>
      <c r="AW122" s="44">
        <f t="shared" si="53"/>
        <v>9</v>
      </c>
      <c r="AX122" s="44">
        <f t="shared" si="54"/>
        <v>10</v>
      </c>
      <c r="AY122" s="44">
        <f t="shared" si="55"/>
        <v>5</v>
      </c>
      <c r="AZ122" s="44">
        <f t="shared" si="56"/>
        <v>0</v>
      </c>
      <c r="BA122" s="44">
        <f t="shared" si="57"/>
        <v>0</v>
      </c>
      <c r="BB122" s="44">
        <f t="shared" si="58"/>
        <v>0</v>
      </c>
      <c r="BC122" s="44">
        <f t="shared" si="59"/>
        <v>0</v>
      </c>
      <c r="BD122" s="44">
        <f t="shared" si="60"/>
        <v>0</v>
      </c>
      <c r="BE122" s="44">
        <f t="shared" si="61"/>
        <v>0</v>
      </c>
      <c r="BF122" s="44">
        <f t="shared" si="62"/>
        <v>0</v>
      </c>
      <c r="BG122" s="44">
        <f t="shared" si="63"/>
        <v>0</v>
      </c>
      <c r="BH122" s="44">
        <f t="shared" si="64"/>
        <v>0</v>
      </c>
      <c r="BI122" s="44">
        <f t="shared" si="65"/>
        <v>0</v>
      </c>
      <c r="BJ122" s="44">
        <f t="shared" si="66"/>
        <v>0</v>
      </c>
      <c r="BK122" s="43"/>
      <c r="BL122" s="43"/>
      <c r="BM122" s="44">
        <f t="shared" si="72"/>
        <v>0</v>
      </c>
      <c r="BN122" s="44">
        <f t="shared" si="73"/>
        <v>0</v>
      </c>
      <c r="BO122" s="45">
        <f t="shared" si="74"/>
        <v>24</v>
      </c>
      <c r="BP122" s="118">
        <f t="shared" si="67"/>
        <v>24</v>
      </c>
      <c r="BQ122" s="47">
        <f t="shared" si="89"/>
        <v>0</v>
      </c>
      <c r="BR122" s="47">
        <f t="shared" si="68"/>
        <v>0</v>
      </c>
      <c r="BS122" s="93"/>
      <c r="BU122" s="49">
        <f t="shared" si="85"/>
        <v>0</v>
      </c>
      <c r="BV122" s="50">
        <f t="shared" si="85"/>
        <v>0</v>
      </c>
      <c r="BW122" s="50">
        <f t="shared" si="85"/>
        <v>0</v>
      </c>
      <c r="BX122" s="50">
        <f t="shared" si="85"/>
        <v>0</v>
      </c>
      <c r="BY122" s="50">
        <f t="shared" si="85"/>
        <v>0</v>
      </c>
      <c r="BZ122" s="50">
        <f t="shared" si="85"/>
        <v>0</v>
      </c>
      <c r="CA122" s="50">
        <f t="shared" si="85"/>
        <v>0</v>
      </c>
      <c r="CB122" s="50">
        <f t="shared" si="85"/>
        <v>0</v>
      </c>
      <c r="CC122" s="50">
        <f t="shared" si="85"/>
        <v>0</v>
      </c>
      <c r="CD122" s="50"/>
      <c r="CE122" s="50">
        <f t="shared" si="85"/>
        <v>0</v>
      </c>
      <c r="CF122" s="50">
        <f t="shared" si="85"/>
        <v>0</v>
      </c>
      <c r="CG122" s="50"/>
      <c r="CH122" s="50">
        <f t="shared" si="85"/>
        <v>0</v>
      </c>
      <c r="CI122" s="50">
        <f t="shared" si="85"/>
        <v>0</v>
      </c>
      <c r="CJ122" s="50">
        <f t="shared" si="85"/>
        <v>0</v>
      </c>
      <c r="CK122" s="50">
        <f t="shared" si="87"/>
        <v>0</v>
      </c>
      <c r="CL122" s="50">
        <f t="shared" si="87"/>
        <v>0</v>
      </c>
      <c r="CM122" s="50">
        <f t="shared" si="87"/>
        <v>0</v>
      </c>
      <c r="CN122" s="50">
        <f t="shared" si="87"/>
        <v>0</v>
      </c>
      <c r="CO122" s="50">
        <f t="shared" si="87"/>
        <v>0</v>
      </c>
      <c r="CP122" s="50">
        <f t="shared" si="87"/>
        <v>0</v>
      </c>
      <c r="CQ122" s="50">
        <f t="shared" si="87"/>
        <v>0</v>
      </c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1"/>
      <c r="DK122" s="94">
        <f t="shared" si="86"/>
        <v>0</v>
      </c>
      <c r="DL122" s="95">
        <f t="shared" si="86"/>
        <v>0</v>
      </c>
      <c r="DM122" s="95">
        <f t="shared" si="86"/>
        <v>0</v>
      </c>
      <c r="DN122" s="95">
        <f t="shared" si="86"/>
        <v>0</v>
      </c>
      <c r="DO122" s="95">
        <f t="shared" si="86"/>
        <v>0</v>
      </c>
      <c r="DP122" s="95">
        <f t="shared" si="86"/>
        <v>0</v>
      </c>
      <c r="DQ122" s="95">
        <f t="shared" si="86"/>
        <v>0</v>
      </c>
      <c r="DR122" s="95">
        <f t="shared" si="86"/>
        <v>0</v>
      </c>
      <c r="DS122" s="95">
        <f t="shared" si="86"/>
        <v>0</v>
      </c>
      <c r="DT122" s="95">
        <f t="shared" si="86"/>
        <v>0</v>
      </c>
      <c r="DU122" s="95">
        <f t="shared" si="86"/>
        <v>0</v>
      </c>
      <c r="DV122" s="95">
        <f t="shared" si="86"/>
        <v>0</v>
      </c>
      <c r="DW122" s="95">
        <f t="shared" si="86"/>
        <v>0</v>
      </c>
      <c r="DX122" s="95">
        <f t="shared" si="86"/>
        <v>0</v>
      </c>
      <c r="DY122" s="95">
        <f t="shared" si="86"/>
        <v>0</v>
      </c>
      <c r="DZ122" s="95">
        <f t="shared" si="86"/>
        <v>0</v>
      </c>
      <c r="EA122" s="95">
        <f t="shared" si="88"/>
        <v>0</v>
      </c>
      <c r="EB122" s="95">
        <f t="shared" si="88"/>
        <v>0</v>
      </c>
      <c r="EC122" s="95">
        <f t="shared" si="88"/>
        <v>0</v>
      </c>
      <c r="ED122" s="95">
        <f t="shared" si="88"/>
        <v>0</v>
      </c>
      <c r="EE122" s="95">
        <f t="shared" si="88"/>
        <v>0</v>
      </c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6"/>
      <c r="FA122" s="52" t="str">
        <f t="shared" si="69"/>
        <v>Compliance</v>
      </c>
      <c r="FB122" s="52" t="str">
        <f t="shared" si="70"/>
        <v>Compliance</v>
      </c>
      <c r="FC122" s="52" t="str">
        <f t="shared" si="71"/>
        <v>Compliance</v>
      </c>
    </row>
    <row r="123" spans="2:159" ht="20.100000000000001" customHeight="1" thickBot="1" x14ac:dyDescent="0.3">
      <c r="B123" s="53">
        <v>110</v>
      </c>
      <c r="C123" s="131">
        <v>6849</v>
      </c>
      <c r="D123" s="110" t="s">
        <v>153</v>
      </c>
      <c r="E123" s="117" t="s">
        <v>135</v>
      </c>
      <c r="F123" s="98"/>
      <c r="G123" s="92"/>
      <c r="H123" s="92"/>
      <c r="I123" s="92"/>
      <c r="J123" s="92" t="s">
        <v>10</v>
      </c>
      <c r="K123" s="92" t="s">
        <v>10</v>
      </c>
      <c r="L123" s="92" t="s">
        <v>10</v>
      </c>
      <c r="M123" s="92"/>
      <c r="N123" s="92"/>
      <c r="O123" s="92" t="s">
        <v>10</v>
      </c>
      <c r="P123" s="92"/>
      <c r="Q123" s="92"/>
      <c r="R123" s="92" t="s">
        <v>10</v>
      </c>
      <c r="S123" s="57"/>
      <c r="T123" s="57"/>
      <c r="U123" s="57"/>
      <c r="V123" s="57"/>
      <c r="W123" s="57"/>
      <c r="X123" s="92" t="s">
        <v>11</v>
      </c>
      <c r="Y123" s="57" t="s">
        <v>11</v>
      </c>
      <c r="Z123" s="57" t="s">
        <v>11</v>
      </c>
      <c r="AA123" s="57"/>
      <c r="AB123" s="57"/>
      <c r="AC123" s="57"/>
      <c r="AD123" s="43"/>
      <c r="AE123" s="57"/>
      <c r="AF123" s="57"/>
      <c r="AG123" s="57" t="s">
        <v>12</v>
      </c>
      <c r="AH123" s="57" t="s">
        <v>12</v>
      </c>
      <c r="AI123" s="57" t="s">
        <v>12</v>
      </c>
      <c r="AJ123" s="57" t="s">
        <v>12</v>
      </c>
      <c r="AK123" s="92"/>
      <c r="AL123" s="57"/>
      <c r="AM123" s="57"/>
      <c r="AN123" s="57"/>
      <c r="AO123" s="57"/>
      <c r="AP123" s="57"/>
      <c r="AQ123" s="57"/>
      <c r="AR123" s="57"/>
      <c r="AS123" s="57"/>
      <c r="AT123" s="57"/>
      <c r="AU123" s="43"/>
      <c r="AV123" s="43"/>
      <c r="AW123" s="44">
        <f t="shared" si="53"/>
        <v>5</v>
      </c>
      <c r="AX123" s="44">
        <f t="shared" si="54"/>
        <v>3</v>
      </c>
      <c r="AY123" s="44">
        <f t="shared" si="55"/>
        <v>4</v>
      </c>
      <c r="AZ123" s="44">
        <f t="shared" si="56"/>
        <v>0</v>
      </c>
      <c r="BA123" s="44">
        <f t="shared" si="57"/>
        <v>0</v>
      </c>
      <c r="BB123" s="44">
        <f t="shared" si="58"/>
        <v>0</v>
      </c>
      <c r="BC123" s="44">
        <f t="shared" si="59"/>
        <v>0</v>
      </c>
      <c r="BD123" s="44">
        <f t="shared" si="60"/>
        <v>0</v>
      </c>
      <c r="BE123" s="44">
        <f t="shared" si="61"/>
        <v>0</v>
      </c>
      <c r="BF123" s="44">
        <f t="shared" si="62"/>
        <v>0</v>
      </c>
      <c r="BG123" s="44">
        <f t="shared" si="63"/>
        <v>0</v>
      </c>
      <c r="BH123" s="44">
        <f t="shared" si="64"/>
        <v>0</v>
      </c>
      <c r="BI123" s="44">
        <f t="shared" si="65"/>
        <v>0</v>
      </c>
      <c r="BJ123" s="44">
        <f t="shared" si="66"/>
        <v>0</v>
      </c>
      <c r="BK123" s="43"/>
      <c r="BL123" s="43"/>
      <c r="BM123" s="44">
        <f t="shared" si="72"/>
        <v>0</v>
      </c>
      <c r="BN123" s="44">
        <f t="shared" si="73"/>
        <v>0</v>
      </c>
      <c r="BO123" s="45">
        <f t="shared" si="74"/>
        <v>12</v>
      </c>
      <c r="BP123" s="118">
        <f t="shared" si="67"/>
        <v>12</v>
      </c>
      <c r="BQ123" s="47">
        <f t="shared" si="89"/>
        <v>0</v>
      </c>
      <c r="BR123" s="47">
        <f t="shared" si="68"/>
        <v>0</v>
      </c>
      <c r="BS123" s="93"/>
      <c r="BU123" s="49">
        <f t="shared" si="85"/>
        <v>0</v>
      </c>
      <c r="BV123" s="50">
        <f t="shared" si="85"/>
        <v>0</v>
      </c>
      <c r="BW123" s="50">
        <f t="shared" si="85"/>
        <v>0</v>
      </c>
      <c r="BX123" s="50">
        <f t="shared" si="85"/>
        <v>0</v>
      </c>
      <c r="BY123" s="50">
        <f t="shared" si="85"/>
        <v>0</v>
      </c>
      <c r="BZ123" s="50">
        <f t="shared" si="85"/>
        <v>0</v>
      </c>
      <c r="CA123" s="50">
        <f t="shared" si="85"/>
        <v>0</v>
      </c>
      <c r="CB123" s="50">
        <f t="shared" si="85"/>
        <v>0</v>
      </c>
      <c r="CC123" s="50">
        <f t="shared" si="85"/>
        <v>0</v>
      </c>
      <c r="CD123" s="50"/>
      <c r="CE123" s="50">
        <f t="shared" si="85"/>
        <v>0</v>
      </c>
      <c r="CF123" s="50">
        <f t="shared" si="85"/>
        <v>0</v>
      </c>
      <c r="CG123" s="50"/>
      <c r="CH123" s="50">
        <f t="shared" si="85"/>
        <v>0</v>
      </c>
      <c r="CI123" s="50">
        <f t="shared" si="85"/>
        <v>0</v>
      </c>
      <c r="CJ123" s="50">
        <f t="shared" si="85"/>
        <v>0</v>
      </c>
      <c r="CK123" s="50">
        <f t="shared" si="87"/>
        <v>0</v>
      </c>
      <c r="CL123" s="50">
        <f t="shared" si="87"/>
        <v>0</v>
      </c>
      <c r="CM123" s="50">
        <f t="shared" si="87"/>
        <v>0</v>
      </c>
      <c r="CN123" s="50">
        <f t="shared" si="87"/>
        <v>0</v>
      </c>
      <c r="CO123" s="50">
        <f t="shared" si="87"/>
        <v>0</v>
      </c>
      <c r="CP123" s="50">
        <f t="shared" si="87"/>
        <v>0</v>
      </c>
      <c r="CQ123" s="50">
        <f t="shared" si="87"/>
        <v>0</v>
      </c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1"/>
      <c r="DK123" s="94">
        <f t="shared" si="86"/>
        <v>0</v>
      </c>
      <c r="DL123" s="95">
        <f t="shared" si="86"/>
        <v>0</v>
      </c>
      <c r="DM123" s="95">
        <f t="shared" si="86"/>
        <v>0</v>
      </c>
      <c r="DN123" s="95">
        <f t="shared" si="86"/>
        <v>0</v>
      </c>
      <c r="DO123" s="95">
        <f t="shared" si="86"/>
        <v>0</v>
      </c>
      <c r="DP123" s="95">
        <f t="shared" si="86"/>
        <v>0</v>
      </c>
      <c r="DQ123" s="95">
        <f t="shared" si="86"/>
        <v>0</v>
      </c>
      <c r="DR123" s="95">
        <f t="shared" si="86"/>
        <v>0</v>
      </c>
      <c r="DS123" s="95">
        <f t="shared" si="86"/>
        <v>0</v>
      </c>
      <c r="DT123" s="95">
        <f t="shared" si="86"/>
        <v>0</v>
      </c>
      <c r="DU123" s="95">
        <f t="shared" si="86"/>
        <v>0</v>
      </c>
      <c r="DV123" s="95">
        <f t="shared" si="86"/>
        <v>0</v>
      </c>
      <c r="DW123" s="95">
        <f t="shared" si="86"/>
        <v>0</v>
      </c>
      <c r="DX123" s="95">
        <f t="shared" si="86"/>
        <v>0</v>
      </c>
      <c r="DY123" s="95">
        <f t="shared" si="86"/>
        <v>0</v>
      </c>
      <c r="DZ123" s="95">
        <f t="shared" si="86"/>
        <v>0</v>
      </c>
      <c r="EA123" s="95">
        <f t="shared" si="88"/>
        <v>0</v>
      </c>
      <c r="EB123" s="95">
        <f t="shared" si="88"/>
        <v>0</v>
      </c>
      <c r="EC123" s="95">
        <f t="shared" si="88"/>
        <v>0</v>
      </c>
      <c r="ED123" s="95">
        <f t="shared" si="88"/>
        <v>0</v>
      </c>
      <c r="EE123" s="95">
        <f t="shared" si="88"/>
        <v>0</v>
      </c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6"/>
      <c r="FA123" s="52" t="str">
        <f t="shared" ref="FA123:FA124" si="90">IF(SUM(BU123:DI123)&gt;0,"Non Compliance","Compliance")</f>
        <v>Compliance</v>
      </c>
      <c r="FB123" s="52" t="str">
        <f t="shared" si="70"/>
        <v>Compliance</v>
      </c>
      <c r="FC123" s="52" t="str">
        <f t="shared" si="71"/>
        <v>Compliance</v>
      </c>
    </row>
    <row r="124" spans="2:159" ht="20.100000000000001" customHeight="1" thickBot="1" x14ac:dyDescent="0.3">
      <c r="B124" s="53">
        <v>111</v>
      </c>
      <c r="C124" s="131">
        <v>6875</v>
      </c>
      <c r="D124" s="110" t="s">
        <v>150</v>
      </c>
      <c r="E124" s="117" t="s">
        <v>135</v>
      </c>
      <c r="F124" s="98"/>
      <c r="G124" s="92" t="s">
        <v>11</v>
      </c>
      <c r="H124" s="92"/>
      <c r="I124" s="92" t="s">
        <v>11</v>
      </c>
      <c r="J124" s="92"/>
      <c r="K124" s="92" t="s">
        <v>11</v>
      </c>
      <c r="L124" s="92"/>
      <c r="M124" s="92"/>
      <c r="N124" s="92"/>
      <c r="O124" s="92"/>
      <c r="P124" s="92"/>
      <c r="Q124" s="92" t="s">
        <v>12</v>
      </c>
      <c r="R124" s="92" t="s">
        <v>12</v>
      </c>
      <c r="S124" s="92" t="s">
        <v>12</v>
      </c>
      <c r="T124" s="92" t="s">
        <v>12</v>
      </c>
      <c r="U124" s="92" t="s">
        <v>12</v>
      </c>
      <c r="V124" s="92"/>
      <c r="W124" s="92" t="s">
        <v>12</v>
      </c>
      <c r="X124" s="92" t="s">
        <v>12</v>
      </c>
      <c r="Y124" s="92" t="s">
        <v>12</v>
      </c>
      <c r="Z124" s="92"/>
      <c r="AA124" s="92" t="s">
        <v>12</v>
      </c>
      <c r="AB124" s="92" t="s">
        <v>12</v>
      </c>
      <c r="AC124" s="57" t="s">
        <v>12</v>
      </c>
      <c r="AD124" s="43" t="s">
        <v>12</v>
      </c>
      <c r="AE124" s="57"/>
      <c r="AF124" s="57" t="s">
        <v>12</v>
      </c>
      <c r="AG124" s="57" t="s">
        <v>12</v>
      </c>
      <c r="AH124" s="57"/>
      <c r="AI124" s="57" t="s">
        <v>12</v>
      </c>
      <c r="AJ124" s="57" t="s">
        <v>12</v>
      </c>
      <c r="AK124" s="92"/>
      <c r="AL124" s="57"/>
      <c r="AM124" s="57"/>
      <c r="AN124" s="57"/>
      <c r="AO124" s="57"/>
      <c r="AP124" s="57"/>
      <c r="AQ124" s="57"/>
      <c r="AR124" s="57"/>
      <c r="AS124" s="57"/>
      <c r="AT124" s="57"/>
      <c r="AU124" s="43"/>
      <c r="AV124" s="43"/>
      <c r="AW124" s="44">
        <f t="shared" si="53"/>
        <v>0</v>
      </c>
      <c r="AX124" s="44">
        <f t="shared" si="54"/>
        <v>3</v>
      </c>
      <c r="AY124" s="44">
        <f t="shared" si="55"/>
        <v>16</v>
      </c>
      <c r="AZ124" s="44">
        <f t="shared" si="56"/>
        <v>0</v>
      </c>
      <c r="BA124" s="44">
        <f t="shared" si="57"/>
        <v>0</v>
      </c>
      <c r="BB124" s="44">
        <f t="shared" si="58"/>
        <v>0</v>
      </c>
      <c r="BC124" s="44">
        <f t="shared" si="59"/>
        <v>0</v>
      </c>
      <c r="BD124" s="44">
        <f t="shared" si="60"/>
        <v>0</v>
      </c>
      <c r="BE124" s="44">
        <f t="shared" si="61"/>
        <v>0</v>
      </c>
      <c r="BF124" s="44">
        <f t="shared" si="62"/>
        <v>0</v>
      </c>
      <c r="BG124" s="44">
        <f t="shared" si="63"/>
        <v>0</v>
      </c>
      <c r="BH124" s="44">
        <f t="shared" si="64"/>
        <v>0</v>
      </c>
      <c r="BI124" s="44">
        <f t="shared" si="65"/>
        <v>0</v>
      </c>
      <c r="BJ124" s="44">
        <f t="shared" si="66"/>
        <v>0</v>
      </c>
      <c r="BK124" s="43"/>
      <c r="BL124" s="43"/>
      <c r="BM124" s="44">
        <f t="shared" si="72"/>
        <v>0</v>
      </c>
      <c r="BN124" s="44">
        <f t="shared" si="73"/>
        <v>0</v>
      </c>
      <c r="BO124" s="45">
        <f t="shared" si="74"/>
        <v>19</v>
      </c>
      <c r="BP124" s="118">
        <f t="shared" si="67"/>
        <v>19</v>
      </c>
      <c r="BQ124" s="47">
        <f t="shared" si="89"/>
        <v>0</v>
      </c>
      <c r="BR124" s="47">
        <f t="shared" si="68"/>
        <v>0</v>
      </c>
      <c r="BS124" s="93"/>
      <c r="BU124" s="49">
        <f t="shared" si="85"/>
        <v>0</v>
      </c>
      <c r="BV124" s="50">
        <f t="shared" si="85"/>
        <v>0</v>
      </c>
      <c r="BW124" s="50">
        <f t="shared" si="85"/>
        <v>0</v>
      </c>
      <c r="BX124" s="50">
        <f t="shared" si="85"/>
        <v>0</v>
      </c>
      <c r="BY124" s="50">
        <f t="shared" si="85"/>
        <v>0</v>
      </c>
      <c r="BZ124" s="50">
        <f t="shared" si="85"/>
        <v>0</v>
      </c>
      <c r="CA124" s="50">
        <f t="shared" si="85"/>
        <v>0</v>
      </c>
      <c r="CB124" s="50">
        <f t="shared" si="85"/>
        <v>0</v>
      </c>
      <c r="CC124" s="50">
        <f t="shared" si="85"/>
        <v>0</v>
      </c>
      <c r="CD124" s="50"/>
      <c r="CE124" s="50">
        <f t="shared" si="85"/>
        <v>0</v>
      </c>
      <c r="CF124" s="50">
        <f t="shared" si="85"/>
        <v>0</v>
      </c>
      <c r="CG124" s="50"/>
      <c r="CH124" s="50">
        <f t="shared" si="85"/>
        <v>0</v>
      </c>
      <c r="CI124" s="50">
        <f t="shared" si="85"/>
        <v>0</v>
      </c>
      <c r="CJ124" s="50">
        <f t="shared" si="85"/>
        <v>0</v>
      </c>
      <c r="CK124" s="50">
        <f t="shared" si="87"/>
        <v>0</v>
      </c>
      <c r="CL124" s="50">
        <f t="shared" si="87"/>
        <v>0</v>
      </c>
      <c r="CM124" s="50">
        <f t="shared" si="87"/>
        <v>0</v>
      </c>
      <c r="CN124" s="50"/>
      <c r="CO124" s="50">
        <f t="shared" si="87"/>
        <v>0</v>
      </c>
      <c r="CP124" s="50">
        <f t="shared" si="87"/>
        <v>0</v>
      </c>
      <c r="CQ124" s="50">
        <f t="shared" si="87"/>
        <v>0</v>
      </c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1"/>
      <c r="DK124" s="94">
        <f t="shared" si="86"/>
        <v>0</v>
      </c>
      <c r="DL124" s="95">
        <f t="shared" si="86"/>
        <v>0</v>
      </c>
      <c r="DM124" s="95">
        <f t="shared" si="86"/>
        <v>0</v>
      </c>
      <c r="DN124" s="95">
        <f t="shared" si="86"/>
        <v>0</v>
      </c>
      <c r="DO124" s="95">
        <f t="shared" si="86"/>
        <v>0</v>
      </c>
      <c r="DP124" s="95">
        <f t="shared" si="86"/>
        <v>0</v>
      </c>
      <c r="DQ124" s="95">
        <f t="shared" si="86"/>
        <v>0</v>
      </c>
      <c r="DR124" s="95">
        <f t="shared" si="86"/>
        <v>0</v>
      </c>
      <c r="DS124" s="95">
        <f t="shared" si="86"/>
        <v>0</v>
      </c>
      <c r="DT124" s="95">
        <f t="shared" si="86"/>
        <v>0</v>
      </c>
      <c r="DU124" s="95">
        <f t="shared" si="86"/>
        <v>0</v>
      </c>
      <c r="DV124" s="95">
        <f t="shared" si="86"/>
        <v>0</v>
      </c>
      <c r="DW124" s="95">
        <f t="shared" si="86"/>
        <v>0</v>
      </c>
      <c r="DX124" s="95">
        <f t="shared" si="86"/>
        <v>0</v>
      </c>
      <c r="DY124" s="95">
        <f t="shared" ref="DY124:DZ128" si="91">IF(OR(COUNTIFS(U124:AD124,"W/O")&gt;0,COUNTIFS(U124:AD124,"A")&gt;0,COUNTIFS(U124:AD124,"")&gt;0,COUNTIF(U124:AD124,"N/O")),0,1)</f>
        <v>0</v>
      </c>
      <c r="DZ124" s="95">
        <f t="shared" si="91"/>
        <v>0</v>
      </c>
      <c r="EA124" s="95">
        <f t="shared" si="88"/>
        <v>0</v>
      </c>
      <c r="EB124" s="95">
        <f t="shared" si="88"/>
        <v>0</v>
      </c>
      <c r="EC124" s="95">
        <f t="shared" si="88"/>
        <v>0</v>
      </c>
      <c r="ED124" s="95">
        <f t="shared" si="88"/>
        <v>0</v>
      </c>
      <c r="EE124" s="95">
        <f t="shared" si="88"/>
        <v>0</v>
      </c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6"/>
      <c r="FA124" s="52" t="str">
        <f t="shared" si="90"/>
        <v>Compliance</v>
      </c>
      <c r="FB124" s="52" t="str">
        <f t="shared" si="70"/>
        <v>Compliance</v>
      </c>
      <c r="FC124" s="52" t="str">
        <f t="shared" si="71"/>
        <v>Compliance</v>
      </c>
    </row>
    <row r="125" spans="2:159" ht="20.100000000000001" customHeight="1" thickBot="1" x14ac:dyDescent="0.3">
      <c r="B125" s="53">
        <v>112</v>
      </c>
      <c r="C125" s="131">
        <v>6876</v>
      </c>
      <c r="D125" s="110" t="s">
        <v>154</v>
      </c>
      <c r="E125" s="117" t="s">
        <v>135</v>
      </c>
      <c r="F125" s="98"/>
      <c r="G125" s="92" t="s">
        <v>12</v>
      </c>
      <c r="H125" s="92" t="s">
        <v>12</v>
      </c>
      <c r="I125" s="92" t="s">
        <v>12</v>
      </c>
      <c r="J125" s="92"/>
      <c r="K125" s="92" t="s">
        <v>12</v>
      </c>
      <c r="L125" s="92" t="s">
        <v>12</v>
      </c>
      <c r="M125" s="92" t="s">
        <v>12</v>
      </c>
      <c r="N125" s="92"/>
      <c r="O125" s="92" t="s">
        <v>12</v>
      </c>
      <c r="P125" s="92" t="s">
        <v>12</v>
      </c>
      <c r="Q125" s="92"/>
      <c r="R125" s="92" t="s">
        <v>12</v>
      </c>
      <c r="S125" s="92"/>
      <c r="T125" s="92" t="s">
        <v>12</v>
      </c>
      <c r="U125" s="92" t="s">
        <v>12</v>
      </c>
      <c r="V125" s="92" t="s">
        <v>12</v>
      </c>
      <c r="W125" s="92" t="s">
        <v>12</v>
      </c>
      <c r="X125" s="92"/>
      <c r="Y125" s="92" t="s">
        <v>12</v>
      </c>
      <c r="Z125" s="102" t="s">
        <v>12</v>
      </c>
      <c r="AA125" s="92"/>
      <c r="AB125" s="92" t="s">
        <v>12</v>
      </c>
      <c r="AC125" s="57" t="s">
        <v>12</v>
      </c>
      <c r="AD125" s="43" t="s">
        <v>12</v>
      </c>
      <c r="AE125" s="57"/>
      <c r="AF125" s="57" t="s">
        <v>12</v>
      </c>
      <c r="AG125" s="57" t="s">
        <v>12</v>
      </c>
      <c r="AH125" s="57"/>
      <c r="AI125" s="57" t="s">
        <v>12</v>
      </c>
      <c r="AJ125" s="57" t="s">
        <v>12</v>
      </c>
      <c r="AK125" s="92"/>
      <c r="AL125" s="57"/>
      <c r="AM125" s="57"/>
      <c r="AN125" s="57"/>
      <c r="AO125" s="57"/>
      <c r="AP125" s="57"/>
      <c r="AQ125" s="57"/>
      <c r="AR125" s="57"/>
      <c r="AS125" s="57"/>
      <c r="AT125" s="57"/>
      <c r="AU125" s="43"/>
      <c r="AV125" s="43"/>
      <c r="AW125" s="44">
        <f t="shared" si="53"/>
        <v>0</v>
      </c>
      <c r="AX125" s="44">
        <f t="shared" si="54"/>
        <v>0</v>
      </c>
      <c r="AY125" s="44">
        <f t="shared" si="55"/>
        <v>22</v>
      </c>
      <c r="AZ125" s="44">
        <f t="shared" si="56"/>
        <v>0</v>
      </c>
      <c r="BA125" s="44">
        <f t="shared" si="57"/>
        <v>0</v>
      </c>
      <c r="BB125" s="44">
        <f t="shared" si="58"/>
        <v>0</v>
      </c>
      <c r="BC125" s="44">
        <f t="shared" si="59"/>
        <v>0</v>
      </c>
      <c r="BD125" s="44">
        <f t="shared" si="60"/>
        <v>0</v>
      </c>
      <c r="BE125" s="44">
        <f t="shared" si="61"/>
        <v>0</v>
      </c>
      <c r="BF125" s="44">
        <f t="shared" si="62"/>
        <v>0</v>
      </c>
      <c r="BG125" s="44">
        <f t="shared" si="63"/>
        <v>0</v>
      </c>
      <c r="BH125" s="44">
        <f t="shared" si="64"/>
        <v>0</v>
      </c>
      <c r="BI125" s="44">
        <f t="shared" si="65"/>
        <v>0</v>
      </c>
      <c r="BJ125" s="44">
        <f t="shared" si="66"/>
        <v>0</v>
      </c>
      <c r="BK125" s="43"/>
      <c r="BL125" s="43"/>
      <c r="BM125" s="44">
        <f t="shared" si="72"/>
        <v>0</v>
      </c>
      <c r="BN125" s="44">
        <f t="shared" si="73"/>
        <v>0</v>
      </c>
      <c r="BO125" s="45">
        <f t="shared" si="74"/>
        <v>22</v>
      </c>
      <c r="BP125" s="118">
        <f t="shared" si="67"/>
        <v>22</v>
      </c>
      <c r="BQ125" s="47">
        <f t="shared" si="89"/>
        <v>0</v>
      </c>
      <c r="BR125" s="47">
        <f t="shared" si="68"/>
        <v>0</v>
      </c>
      <c r="BS125" s="93"/>
      <c r="BU125" s="49">
        <f t="shared" si="85"/>
        <v>0</v>
      </c>
      <c r="BV125" s="50">
        <f t="shared" si="85"/>
        <v>0</v>
      </c>
      <c r="BW125" s="50">
        <f t="shared" si="85"/>
        <v>0</v>
      </c>
      <c r="BX125" s="50">
        <f t="shared" si="85"/>
        <v>0</v>
      </c>
      <c r="BY125" s="50">
        <f t="shared" si="85"/>
        <v>0</v>
      </c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>
        <f t="shared" si="87"/>
        <v>0</v>
      </c>
      <c r="CL125" s="50">
        <f t="shared" si="87"/>
        <v>0</v>
      </c>
      <c r="CM125" s="50">
        <f t="shared" si="87"/>
        <v>0</v>
      </c>
      <c r="CN125" s="50"/>
      <c r="CO125" s="50">
        <f t="shared" si="87"/>
        <v>0</v>
      </c>
      <c r="CP125" s="50">
        <f t="shared" si="87"/>
        <v>0</v>
      </c>
      <c r="CQ125" s="50">
        <f t="shared" si="87"/>
        <v>0</v>
      </c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1"/>
      <c r="DK125" s="94">
        <f t="shared" ref="DK125:DZ137" si="92">IF(OR(COUNTIFS(G125:P125,"W/O")&gt;0,COUNTIFS(G125:P125,"A")&gt;0,COUNTIFS(G125:P125,"")&gt;0,COUNTIF(G125:P125,"N/O")),0,1)</f>
        <v>0</v>
      </c>
      <c r="DL125" s="95">
        <f t="shared" si="92"/>
        <v>0</v>
      </c>
      <c r="DM125" s="95">
        <f t="shared" si="92"/>
        <v>0</v>
      </c>
      <c r="DN125" s="95">
        <f t="shared" si="92"/>
        <v>0</v>
      </c>
      <c r="DO125" s="95">
        <f t="shared" si="92"/>
        <v>0</v>
      </c>
      <c r="DP125" s="95"/>
      <c r="DQ125" s="95"/>
      <c r="DR125" s="95"/>
      <c r="DS125" s="95"/>
      <c r="DT125" s="95"/>
      <c r="DU125" s="95"/>
      <c r="DV125" s="95"/>
      <c r="DW125" s="95"/>
      <c r="DX125" s="95">
        <f t="shared" ref="DX125:DX126" si="93">IF(OR(COUNTIFS(T125:AC125,"W/O")&gt;0,COUNTIFS(T125:AC125,"A")&gt;0,COUNTIFS(T125:AC125,"")&gt;0,COUNTIF(T125:AC125,"N/O")),0,1)</f>
        <v>0</v>
      </c>
      <c r="DY125" s="95">
        <f t="shared" si="91"/>
        <v>0</v>
      </c>
      <c r="DZ125" s="95">
        <f t="shared" si="91"/>
        <v>0</v>
      </c>
      <c r="EA125" s="95">
        <f t="shared" si="88"/>
        <v>0</v>
      </c>
      <c r="EB125" s="95">
        <f t="shared" si="88"/>
        <v>0</v>
      </c>
      <c r="EC125" s="95">
        <f t="shared" si="88"/>
        <v>0</v>
      </c>
      <c r="ED125" s="95">
        <f t="shared" si="88"/>
        <v>0</v>
      </c>
      <c r="EE125" s="95">
        <f t="shared" si="88"/>
        <v>0</v>
      </c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6"/>
      <c r="FA125" s="52" t="str">
        <f t="shared" ref="FA125" si="94">IF(SUM(BU125:DI125)&gt;0,"Non Compliance","Compliance")</f>
        <v>Compliance</v>
      </c>
      <c r="FB125" s="52" t="str">
        <f t="shared" si="70"/>
        <v>Compliance</v>
      </c>
      <c r="FC125" s="52" t="str">
        <f t="shared" si="71"/>
        <v>Compliance</v>
      </c>
    </row>
    <row r="126" spans="2:159" ht="20.100000000000001" customHeight="1" thickBot="1" x14ac:dyDescent="0.3">
      <c r="B126" s="53">
        <v>113</v>
      </c>
      <c r="C126" s="131">
        <v>6894</v>
      </c>
      <c r="D126" s="110" t="s">
        <v>157</v>
      </c>
      <c r="E126" s="117" t="s">
        <v>135</v>
      </c>
      <c r="F126" s="98"/>
      <c r="G126" s="92" t="s">
        <v>11</v>
      </c>
      <c r="H126" s="92" t="s">
        <v>11</v>
      </c>
      <c r="I126" s="92"/>
      <c r="J126" s="92" t="s">
        <v>12</v>
      </c>
      <c r="K126" s="92" t="s">
        <v>11</v>
      </c>
      <c r="L126" s="92" t="s">
        <v>12</v>
      </c>
      <c r="M126" s="92" t="s">
        <v>12</v>
      </c>
      <c r="N126" s="92"/>
      <c r="O126" s="92" t="s">
        <v>12</v>
      </c>
      <c r="P126" s="92" t="s">
        <v>12</v>
      </c>
      <c r="Q126" s="92" t="s">
        <v>12</v>
      </c>
      <c r="R126" s="92"/>
      <c r="S126" s="92"/>
      <c r="T126" s="92" t="s">
        <v>10</v>
      </c>
      <c r="U126" s="92" t="s">
        <v>12</v>
      </c>
      <c r="V126" s="92" t="s">
        <v>11</v>
      </c>
      <c r="W126" s="92"/>
      <c r="X126" s="92" t="s">
        <v>11</v>
      </c>
      <c r="Y126" s="92" t="s">
        <v>11</v>
      </c>
      <c r="Z126" s="92" t="s">
        <v>11</v>
      </c>
      <c r="AA126" s="92" t="s">
        <v>11</v>
      </c>
      <c r="AB126" s="92" t="s">
        <v>11</v>
      </c>
      <c r="AC126" s="92" t="s">
        <v>11</v>
      </c>
      <c r="AD126" s="43"/>
      <c r="AE126" s="57" t="s">
        <v>11</v>
      </c>
      <c r="AF126" s="57" t="s">
        <v>10</v>
      </c>
      <c r="AG126" s="57" t="s">
        <v>10</v>
      </c>
      <c r="AH126" s="57" t="s">
        <v>10</v>
      </c>
      <c r="AI126" s="57"/>
      <c r="AJ126" s="57"/>
      <c r="AK126" s="92"/>
      <c r="AL126" s="57"/>
      <c r="AM126" s="57"/>
      <c r="AN126" s="57"/>
      <c r="AO126" s="57"/>
      <c r="AP126" s="57"/>
      <c r="AQ126" s="57"/>
      <c r="AR126" s="57"/>
      <c r="AS126" s="57"/>
      <c r="AT126" s="57"/>
      <c r="AU126" s="43"/>
      <c r="AV126" s="43"/>
      <c r="AW126" s="44">
        <f t="shared" si="53"/>
        <v>4</v>
      </c>
      <c r="AX126" s="44">
        <f t="shared" si="54"/>
        <v>11</v>
      </c>
      <c r="AY126" s="44">
        <f t="shared" si="55"/>
        <v>7</v>
      </c>
      <c r="AZ126" s="44">
        <f t="shared" si="56"/>
        <v>0</v>
      </c>
      <c r="BA126" s="44">
        <f t="shared" si="57"/>
        <v>0</v>
      </c>
      <c r="BB126" s="44">
        <f t="shared" si="58"/>
        <v>0</v>
      </c>
      <c r="BC126" s="44">
        <f t="shared" si="59"/>
        <v>0</v>
      </c>
      <c r="BD126" s="44">
        <f t="shared" si="60"/>
        <v>0</v>
      </c>
      <c r="BE126" s="44">
        <f t="shared" si="61"/>
        <v>0</v>
      </c>
      <c r="BF126" s="44">
        <f t="shared" si="62"/>
        <v>0</v>
      </c>
      <c r="BG126" s="44">
        <f t="shared" si="63"/>
        <v>0</v>
      </c>
      <c r="BH126" s="44">
        <f t="shared" si="64"/>
        <v>0</v>
      </c>
      <c r="BI126" s="44">
        <f t="shared" si="65"/>
        <v>0</v>
      </c>
      <c r="BJ126" s="44">
        <f t="shared" si="66"/>
        <v>0</v>
      </c>
      <c r="BK126" s="43"/>
      <c r="BL126" s="43"/>
      <c r="BM126" s="44">
        <f t="shared" si="72"/>
        <v>0</v>
      </c>
      <c r="BN126" s="44">
        <f t="shared" si="73"/>
        <v>0</v>
      </c>
      <c r="BO126" s="45">
        <f t="shared" si="74"/>
        <v>22</v>
      </c>
      <c r="BP126" s="118">
        <f t="shared" si="67"/>
        <v>22</v>
      </c>
      <c r="BQ126" s="47">
        <f t="shared" ref="BQ126:BQ127" si="95">SUM(BA126:BG126)+SUM(BH126/2)</f>
        <v>0</v>
      </c>
      <c r="BR126" s="47">
        <f t="shared" si="68"/>
        <v>0</v>
      </c>
      <c r="BS126" s="93"/>
      <c r="BU126" s="49">
        <f t="shared" si="85"/>
        <v>0</v>
      </c>
      <c r="BV126" s="50">
        <f t="shared" si="85"/>
        <v>0</v>
      </c>
      <c r="BW126" s="50">
        <f t="shared" si="85"/>
        <v>0</v>
      </c>
      <c r="BX126" s="50">
        <f t="shared" si="85"/>
        <v>0</v>
      </c>
      <c r="BY126" s="50">
        <f t="shared" si="85"/>
        <v>0</v>
      </c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>
        <f t="shared" si="87"/>
        <v>0</v>
      </c>
      <c r="CL126" s="50">
        <f t="shared" si="87"/>
        <v>0</v>
      </c>
      <c r="CM126" s="50">
        <f t="shared" si="87"/>
        <v>0</v>
      </c>
      <c r="CN126" s="50"/>
      <c r="CO126" s="50">
        <f t="shared" si="87"/>
        <v>0</v>
      </c>
      <c r="CP126" s="50">
        <f t="shared" si="87"/>
        <v>0</v>
      </c>
      <c r="CQ126" s="50">
        <f t="shared" si="87"/>
        <v>0</v>
      </c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1"/>
      <c r="DK126" s="94">
        <f t="shared" si="92"/>
        <v>0</v>
      </c>
      <c r="DL126" s="95">
        <f t="shared" si="92"/>
        <v>0</v>
      </c>
      <c r="DM126" s="95"/>
      <c r="DN126" s="95"/>
      <c r="DO126" s="95">
        <f t="shared" si="92"/>
        <v>0</v>
      </c>
      <c r="DP126" s="95"/>
      <c r="DQ126" s="95"/>
      <c r="DR126" s="95"/>
      <c r="DS126" s="95"/>
      <c r="DT126" s="95"/>
      <c r="DU126" s="95"/>
      <c r="DV126" s="95"/>
      <c r="DW126" s="95"/>
      <c r="DX126" s="95">
        <f t="shared" si="93"/>
        <v>0</v>
      </c>
      <c r="DY126" s="95">
        <f t="shared" si="91"/>
        <v>0</v>
      </c>
      <c r="DZ126" s="95">
        <f t="shared" si="91"/>
        <v>0</v>
      </c>
      <c r="EA126" s="95">
        <f t="shared" si="88"/>
        <v>0</v>
      </c>
      <c r="EB126" s="95">
        <f t="shared" si="88"/>
        <v>0</v>
      </c>
      <c r="EC126" s="95">
        <f t="shared" si="88"/>
        <v>0</v>
      </c>
      <c r="ED126" s="95">
        <f t="shared" si="88"/>
        <v>0</v>
      </c>
      <c r="EE126" s="95">
        <f t="shared" si="88"/>
        <v>0</v>
      </c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6"/>
      <c r="FA126" s="52" t="str">
        <f t="shared" ref="FA126:FA127" si="96">IF(SUM(BU126:DI126)&gt;0,"Non Compliance","Compliance")</f>
        <v>Compliance</v>
      </c>
      <c r="FB126" s="52" t="str">
        <f t="shared" ref="FB126:FB129" si="97">IF(SUM(DK126:EY126)&gt;0,"Non Compliance","Compliance")</f>
        <v>Compliance</v>
      </c>
      <c r="FC126" s="52" t="str">
        <f t="shared" si="71"/>
        <v>Compliance</v>
      </c>
    </row>
    <row r="127" spans="2:159" ht="20.100000000000001" customHeight="1" thickBot="1" x14ac:dyDescent="0.3">
      <c r="B127" s="53">
        <v>114</v>
      </c>
      <c r="C127" s="131">
        <v>6895</v>
      </c>
      <c r="D127" s="110" t="s">
        <v>156</v>
      </c>
      <c r="E127" s="117" t="s">
        <v>135</v>
      </c>
      <c r="F127" s="98"/>
      <c r="G127" s="92" t="s">
        <v>11</v>
      </c>
      <c r="H127" s="92" t="s">
        <v>11</v>
      </c>
      <c r="I127" s="92" t="s">
        <v>11</v>
      </c>
      <c r="J127" s="92"/>
      <c r="K127" s="92" t="s">
        <v>11</v>
      </c>
      <c r="L127" s="92" t="s">
        <v>12</v>
      </c>
      <c r="M127" s="92" t="s">
        <v>12</v>
      </c>
      <c r="N127" s="92" t="s">
        <v>12</v>
      </c>
      <c r="O127" s="92"/>
      <c r="P127" s="92" t="s">
        <v>12</v>
      </c>
      <c r="Q127" s="92"/>
      <c r="R127" s="92" t="s">
        <v>12</v>
      </c>
      <c r="S127" s="92" t="s">
        <v>12</v>
      </c>
      <c r="T127" s="92" t="s">
        <v>11</v>
      </c>
      <c r="U127" s="92" t="s">
        <v>12</v>
      </c>
      <c r="V127" s="92" t="s">
        <v>11</v>
      </c>
      <c r="W127" s="92" t="s">
        <v>11</v>
      </c>
      <c r="X127" s="92"/>
      <c r="Y127" s="92" t="s">
        <v>11</v>
      </c>
      <c r="Z127" s="92" t="s">
        <v>11</v>
      </c>
      <c r="AA127" s="92" t="s">
        <v>11</v>
      </c>
      <c r="AB127" s="92" t="s">
        <v>11</v>
      </c>
      <c r="AC127" s="92" t="s">
        <v>11</v>
      </c>
      <c r="AD127" s="43" t="s">
        <v>11</v>
      </c>
      <c r="AE127" s="57" t="s">
        <v>11</v>
      </c>
      <c r="AF127" s="57"/>
      <c r="AG127" s="57" t="s">
        <v>10</v>
      </c>
      <c r="AH127" s="57" t="s">
        <v>10</v>
      </c>
      <c r="AI127" s="57"/>
      <c r="AJ127" s="57" t="s">
        <v>10</v>
      </c>
      <c r="AK127" s="92"/>
      <c r="AL127" s="57"/>
      <c r="AM127" s="57"/>
      <c r="AN127" s="57"/>
      <c r="AO127" s="57"/>
      <c r="AP127" s="57"/>
      <c r="AQ127" s="57"/>
      <c r="AR127" s="57"/>
      <c r="AS127" s="57"/>
      <c r="AT127" s="57"/>
      <c r="AU127" s="43"/>
      <c r="AV127" s="43"/>
      <c r="AW127" s="44">
        <f t="shared" si="53"/>
        <v>3</v>
      </c>
      <c r="AX127" s="44">
        <f t="shared" si="54"/>
        <v>14</v>
      </c>
      <c r="AY127" s="44">
        <f t="shared" si="55"/>
        <v>7</v>
      </c>
      <c r="AZ127" s="44">
        <f t="shared" si="56"/>
        <v>0</v>
      </c>
      <c r="BA127" s="44">
        <f t="shared" si="57"/>
        <v>0</v>
      </c>
      <c r="BB127" s="44">
        <f t="shared" si="58"/>
        <v>0</v>
      </c>
      <c r="BC127" s="44">
        <f t="shared" si="59"/>
        <v>0</v>
      </c>
      <c r="BD127" s="44">
        <f t="shared" si="60"/>
        <v>0</v>
      </c>
      <c r="BE127" s="44">
        <f t="shared" si="61"/>
        <v>0</v>
      </c>
      <c r="BF127" s="44">
        <f t="shared" si="62"/>
        <v>0</v>
      </c>
      <c r="BG127" s="44">
        <f t="shared" si="63"/>
        <v>0</v>
      </c>
      <c r="BH127" s="44">
        <f t="shared" si="64"/>
        <v>0</v>
      </c>
      <c r="BI127" s="44">
        <f t="shared" si="65"/>
        <v>0</v>
      </c>
      <c r="BJ127" s="44">
        <f t="shared" si="66"/>
        <v>0</v>
      </c>
      <c r="BK127" s="43"/>
      <c r="BL127" s="43"/>
      <c r="BM127" s="44">
        <f t="shared" si="72"/>
        <v>0</v>
      </c>
      <c r="BN127" s="44">
        <f t="shared" si="73"/>
        <v>0</v>
      </c>
      <c r="BO127" s="45">
        <f t="shared" si="74"/>
        <v>24</v>
      </c>
      <c r="BP127" s="47">
        <f t="shared" si="67"/>
        <v>24</v>
      </c>
      <c r="BQ127" s="47">
        <f t="shared" si="95"/>
        <v>0</v>
      </c>
      <c r="BR127" s="47">
        <f t="shared" si="68"/>
        <v>0</v>
      </c>
      <c r="BS127" s="93"/>
      <c r="BU127" s="49">
        <f t="shared" si="85"/>
        <v>0</v>
      </c>
      <c r="BV127" s="50">
        <f t="shared" si="85"/>
        <v>0</v>
      </c>
      <c r="BW127" s="50">
        <f t="shared" si="85"/>
        <v>0</v>
      </c>
      <c r="BX127" s="50">
        <f t="shared" ref="BX127:BY129" si="98">IF(OR(COUNTIFS(J127:P127,"W/O")&gt;0,COUNTIFS(J127:P127,"")&gt;0),0,1)</f>
        <v>0</v>
      </c>
      <c r="BY127" s="50">
        <f t="shared" si="98"/>
        <v>0</v>
      </c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>
        <f t="shared" si="87"/>
        <v>0</v>
      </c>
      <c r="CM127" s="50">
        <f t="shared" si="87"/>
        <v>1</v>
      </c>
      <c r="CN127" s="50"/>
      <c r="CO127" s="50">
        <f t="shared" si="87"/>
        <v>0</v>
      </c>
      <c r="CP127" s="50">
        <f t="shared" si="87"/>
        <v>0</v>
      </c>
      <c r="CQ127" s="50">
        <f t="shared" si="87"/>
        <v>0</v>
      </c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1"/>
      <c r="DK127" s="94">
        <f t="shared" si="92"/>
        <v>0</v>
      </c>
      <c r="DL127" s="95">
        <f t="shared" si="92"/>
        <v>0</v>
      </c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>
        <f t="shared" si="91"/>
        <v>0</v>
      </c>
      <c r="DZ127" s="95">
        <f t="shared" si="91"/>
        <v>0</v>
      </c>
      <c r="EA127" s="95">
        <f t="shared" si="88"/>
        <v>0</v>
      </c>
      <c r="EB127" s="95">
        <f t="shared" si="88"/>
        <v>0</v>
      </c>
      <c r="EC127" s="95">
        <f t="shared" si="88"/>
        <v>0</v>
      </c>
      <c r="ED127" s="95">
        <f t="shared" si="88"/>
        <v>0</v>
      </c>
      <c r="EE127" s="95">
        <f t="shared" si="88"/>
        <v>0</v>
      </c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6"/>
      <c r="FA127" s="52" t="str">
        <f t="shared" si="96"/>
        <v>Non Compliance</v>
      </c>
      <c r="FB127" s="52" t="str">
        <f t="shared" si="97"/>
        <v>Compliance</v>
      </c>
      <c r="FC127" s="52" t="str">
        <f t="shared" si="71"/>
        <v>Compliance</v>
      </c>
    </row>
    <row r="128" spans="2:159" ht="20.100000000000001" customHeight="1" thickBot="1" x14ac:dyDescent="0.3">
      <c r="B128" s="53">
        <v>115</v>
      </c>
      <c r="C128" s="131">
        <v>6919</v>
      </c>
      <c r="D128" s="110" t="s">
        <v>158</v>
      </c>
      <c r="E128" s="117" t="s">
        <v>135</v>
      </c>
      <c r="F128" s="98"/>
      <c r="G128" s="92"/>
      <c r="H128" s="92"/>
      <c r="I128" s="92"/>
      <c r="J128" s="92"/>
      <c r="K128" s="92"/>
      <c r="L128" s="92"/>
      <c r="M128" s="92"/>
      <c r="N128" s="92" t="s">
        <v>12</v>
      </c>
      <c r="O128" s="92" t="s">
        <v>12</v>
      </c>
      <c r="P128" s="92" t="s">
        <v>12</v>
      </c>
      <c r="Q128" s="92" t="s">
        <v>12</v>
      </c>
      <c r="R128" s="92" t="s">
        <v>12</v>
      </c>
      <c r="S128" s="92" t="s">
        <v>12</v>
      </c>
      <c r="T128" s="92" t="s">
        <v>12</v>
      </c>
      <c r="U128" s="92" t="s">
        <v>12</v>
      </c>
      <c r="V128" s="92"/>
      <c r="W128" s="92" t="s">
        <v>11</v>
      </c>
      <c r="X128" s="92" t="s">
        <v>11</v>
      </c>
      <c r="Y128" s="92" t="s">
        <v>11</v>
      </c>
      <c r="Z128" s="92" t="s">
        <v>11</v>
      </c>
      <c r="AA128" s="92" t="s">
        <v>11</v>
      </c>
      <c r="AB128" s="92" t="s">
        <v>11</v>
      </c>
      <c r="AC128" s="92"/>
      <c r="AD128" s="43" t="s">
        <v>11</v>
      </c>
      <c r="AE128" s="57" t="s">
        <v>11</v>
      </c>
      <c r="AF128" s="57" t="s">
        <v>10</v>
      </c>
      <c r="AG128" s="57"/>
      <c r="AH128" s="57" t="s">
        <v>10</v>
      </c>
      <c r="AI128" s="57" t="s">
        <v>10</v>
      </c>
      <c r="AJ128" s="57"/>
      <c r="AK128" s="92"/>
      <c r="AL128" s="57"/>
      <c r="AM128" s="57"/>
      <c r="AN128" s="57"/>
      <c r="AO128" s="57"/>
      <c r="AP128" s="57"/>
      <c r="AQ128" s="57"/>
      <c r="AR128" s="57"/>
      <c r="AS128" s="57"/>
      <c r="AT128" s="57"/>
      <c r="AU128" s="43"/>
      <c r="AV128" s="43"/>
      <c r="AW128" s="44">
        <f t="shared" si="53"/>
        <v>3</v>
      </c>
      <c r="AX128" s="44">
        <f t="shared" si="54"/>
        <v>8</v>
      </c>
      <c r="AY128" s="44">
        <f t="shared" si="55"/>
        <v>8</v>
      </c>
      <c r="AZ128" s="44">
        <f t="shared" si="56"/>
        <v>0</v>
      </c>
      <c r="BA128" s="44">
        <f t="shared" si="57"/>
        <v>0</v>
      </c>
      <c r="BB128" s="44">
        <f t="shared" si="58"/>
        <v>0</v>
      </c>
      <c r="BC128" s="44">
        <f t="shared" si="59"/>
        <v>0</v>
      </c>
      <c r="BD128" s="44">
        <f t="shared" si="60"/>
        <v>0</v>
      </c>
      <c r="BE128" s="44">
        <f t="shared" si="61"/>
        <v>0</v>
      </c>
      <c r="BF128" s="44">
        <f t="shared" si="62"/>
        <v>0</v>
      </c>
      <c r="BG128" s="44">
        <f t="shared" si="63"/>
        <v>0</v>
      </c>
      <c r="BH128" s="44">
        <f t="shared" si="64"/>
        <v>0</v>
      </c>
      <c r="BI128" s="44">
        <f t="shared" si="65"/>
        <v>0</v>
      </c>
      <c r="BJ128" s="44">
        <f t="shared" si="66"/>
        <v>0</v>
      </c>
      <c r="BK128" s="43"/>
      <c r="BL128" s="43"/>
      <c r="BM128" s="44">
        <f t="shared" si="72"/>
        <v>0</v>
      </c>
      <c r="BN128" s="44">
        <f t="shared" si="73"/>
        <v>0</v>
      </c>
      <c r="BO128" s="45">
        <f t="shared" si="74"/>
        <v>19</v>
      </c>
      <c r="BP128" s="118">
        <f t="shared" si="67"/>
        <v>19</v>
      </c>
      <c r="BQ128" s="47">
        <f t="shared" ref="BQ128:BQ129" si="99">SUM(BA128:BG128)+SUM(BH128/2)</f>
        <v>0</v>
      </c>
      <c r="BR128" s="47">
        <f t="shared" si="68"/>
        <v>0</v>
      </c>
      <c r="BS128" s="93"/>
      <c r="BU128" s="49">
        <f t="shared" ref="BU128:CJ137" si="100">IF(OR(COUNTIFS(G128:M128,"W/O")&gt;0,COUNTIFS(G128:M128,"")&gt;0),0,1)</f>
        <v>0</v>
      </c>
      <c r="BV128" s="50">
        <f t="shared" si="100"/>
        <v>0</v>
      </c>
      <c r="BW128" s="50">
        <f t="shared" si="100"/>
        <v>0</v>
      </c>
      <c r="BX128" s="50">
        <f t="shared" si="98"/>
        <v>0</v>
      </c>
      <c r="BY128" s="50">
        <f t="shared" si="98"/>
        <v>0</v>
      </c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>
        <f t="shared" si="87"/>
        <v>0</v>
      </c>
      <c r="CM128" s="50">
        <f t="shared" si="87"/>
        <v>0</v>
      </c>
      <c r="CN128" s="50"/>
      <c r="CO128" s="50">
        <f t="shared" si="87"/>
        <v>0</v>
      </c>
      <c r="CP128" s="50">
        <f t="shared" si="87"/>
        <v>0</v>
      </c>
      <c r="CQ128" s="50">
        <f t="shared" si="87"/>
        <v>0</v>
      </c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1"/>
      <c r="DK128" s="94">
        <f t="shared" si="92"/>
        <v>0</v>
      </c>
      <c r="DL128" s="95">
        <f t="shared" si="92"/>
        <v>0</v>
      </c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>
        <f t="shared" si="91"/>
        <v>0</v>
      </c>
      <c r="DZ128" s="95">
        <f t="shared" si="91"/>
        <v>0</v>
      </c>
      <c r="EA128" s="95">
        <f t="shared" si="88"/>
        <v>0</v>
      </c>
      <c r="EB128" s="95">
        <f t="shared" si="88"/>
        <v>0</v>
      </c>
      <c r="EC128" s="95">
        <f t="shared" si="88"/>
        <v>0</v>
      </c>
      <c r="ED128" s="95">
        <f t="shared" si="88"/>
        <v>0</v>
      </c>
      <c r="EE128" s="95">
        <f t="shared" si="88"/>
        <v>0</v>
      </c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6"/>
      <c r="FA128" s="52" t="str">
        <f t="shared" ref="FA128:FA129" si="101">IF(SUM(BU128:DI128)&gt;0,"Non Compliance","Compliance")</f>
        <v>Compliance</v>
      </c>
      <c r="FB128" s="52" t="str">
        <f t="shared" si="97"/>
        <v>Compliance</v>
      </c>
      <c r="FC128" s="52" t="str">
        <f t="shared" si="71"/>
        <v>Compliance</v>
      </c>
    </row>
    <row r="129" spans="2:161" ht="20.100000000000001" customHeight="1" thickBot="1" x14ac:dyDescent="0.3">
      <c r="B129" s="53">
        <v>116</v>
      </c>
      <c r="C129" s="131">
        <v>6920</v>
      </c>
      <c r="D129" s="110" t="s">
        <v>159</v>
      </c>
      <c r="E129" s="117" t="s">
        <v>135</v>
      </c>
      <c r="F129" s="98"/>
      <c r="G129" s="92" t="s">
        <v>10</v>
      </c>
      <c r="H129" s="92"/>
      <c r="I129" s="92" t="s">
        <v>10</v>
      </c>
      <c r="J129" s="92"/>
      <c r="K129" s="92" t="s">
        <v>10</v>
      </c>
      <c r="L129" s="92" t="s">
        <v>10</v>
      </c>
      <c r="M129" s="92"/>
      <c r="N129" s="92" t="s">
        <v>10</v>
      </c>
      <c r="O129" s="92" t="s">
        <v>10</v>
      </c>
      <c r="P129" s="92" t="s">
        <v>10</v>
      </c>
      <c r="Q129" s="92" t="s">
        <v>10</v>
      </c>
      <c r="R129" s="92" t="s">
        <v>10</v>
      </c>
      <c r="S129" s="92" t="s">
        <v>10</v>
      </c>
      <c r="T129" s="92"/>
      <c r="U129" s="92" t="s">
        <v>10</v>
      </c>
      <c r="V129" s="92" t="s">
        <v>10</v>
      </c>
      <c r="W129" s="92"/>
      <c r="X129" s="92" t="s">
        <v>10</v>
      </c>
      <c r="Y129" s="92" t="s">
        <v>10</v>
      </c>
      <c r="Z129" s="92"/>
      <c r="AA129" s="92"/>
      <c r="AB129" s="92"/>
      <c r="AC129" s="92"/>
      <c r="AD129" s="43" t="s">
        <v>11</v>
      </c>
      <c r="AE129" s="57" t="s">
        <v>11</v>
      </c>
      <c r="AF129" s="57"/>
      <c r="AG129" s="57"/>
      <c r="AH129" s="57"/>
      <c r="AI129" s="57"/>
      <c r="AJ129" s="57"/>
      <c r="AK129" s="92"/>
      <c r="AL129" s="57"/>
      <c r="AM129" s="57"/>
      <c r="AN129" s="57"/>
      <c r="AO129" s="57"/>
      <c r="AP129" s="57"/>
      <c r="AQ129" s="57"/>
      <c r="AR129" s="57"/>
      <c r="AS129" s="57"/>
      <c r="AT129" s="57"/>
      <c r="AU129" s="43"/>
      <c r="AV129" s="43"/>
      <c r="AW129" s="44">
        <f t="shared" si="53"/>
        <v>14</v>
      </c>
      <c r="AX129" s="44">
        <f t="shared" si="54"/>
        <v>2</v>
      </c>
      <c r="AY129" s="44">
        <f t="shared" si="55"/>
        <v>0</v>
      </c>
      <c r="AZ129" s="44">
        <f t="shared" si="56"/>
        <v>0</v>
      </c>
      <c r="BA129" s="44">
        <f t="shared" si="57"/>
        <v>0</v>
      </c>
      <c r="BB129" s="44">
        <f t="shared" si="58"/>
        <v>0</v>
      </c>
      <c r="BC129" s="44">
        <f t="shared" si="59"/>
        <v>0</v>
      </c>
      <c r="BD129" s="44">
        <f t="shared" si="60"/>
        <v>0</v>
      </c>
      <c r="BE129" s="44">
        <f t="shared" si="61"/>
        <v>0</v>
      </c>
      <c r="BF129" s="44">
        <f t="shared" si="62"/>
        <v>0</v>
      </c>
      <c r="BG129" s="44">
        <f t="shared" si="63"/>
        <v>0</v>
      </c>
      <c r="BH129" s="44">
        <f t="shared" si="64"/>
        <v>0</v>
      </c>
      <c r="BI129" s="44">
        <f t="shared" si="65"/>
        <v>0</v>
      </c>
      <c r="BJ129" s="44">
        <f t="shared" si="66"/>
        <v>0</v>
      </c>
      <c r="BK129" s="43"/>
      <c r="BL129" s="43"/>
      <c r="BM129" s="44">
        <f t="shared" si="72"/>
        <v>0</v>
      </c>
      <c r="BN129" s="44">
        <f t="shared" si="73"/>
        <v>0</v>
      </c>
      <c r="BO129" s="45">
        <f t="shared" si="74"/>
        <v>16</v>
      </c>
      <c r="BP129" s="45">
        <f t="shared" si="67"/>
        <v>16</v>
      </c>
      <c r="BQ129" s="47">
        <f t="shared" si="99"/>
        <v>0</v>
      </c>
      <c r="BR129" s="47">
        <f t="shared" si="68"/>
        <v>0</v>
      </c>
      <c r="BS129" s="93"/>
      <c r="BU129" s="49">
        <f t="shared" si="100"/>
        <v>0</v>
      </c>
      <c r="BV129" s="50">
        <f t="shared" si="100"/>
        <v>0</v>
      </c>
      <c r="BW129" s="50">
        <f t="shared" si="100"/>
        <v>0</v>
      </c>
      <c r="BX129" s="50">
        <f t="shared" si="98"/>
        <v>0</v>
      </c>
      <c r="BY129" s="50">
        <f t="shared" si="98"/>
        <v>0</v>
      </c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1"/>
      <c r="DK129" s="94">
        <f t="shared" si="92"/>
        <v>0</v>
      </c>
      <c r="DL129" s="95">
        <f t="shared" si="92"/>
        <v>0</v>
      </c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6"/>
      <c r="FA129" s="52" t="str">
        <f t="shared" si="101"/>
        <v>Compliance</v>
      </c>
      <c r="FB129" s="52" t="str">
        <f t="shared" si="97"/>
        <v>Compliance</v>
      </c>
      <c r="FC129" s="52" t="str">
        <f t="shared" si="71"/>
        <v>Compliance</v>
      </c>
    </row>
    <row r="130" spans="2:161" ht="20.100000000000001" customHeight="1" thickBot="1" x14ac:dyDescent="0.3">
      <c r="B130" s="53"/>
      <c r="C130" s="131">
        <v>6939</v>
      </c>
      <c r="D130" s="110"/>
      <c r="E130" s="117" t="s">
        <v>135</v>
      </c>
      <c r="F130" s="98"/>
      <c r="G130" s="92" t="s">
        <v>10</v>
      </c>
      <c r="H130" s="92"/>
      <c r="I130" s="92"/>
      <c r="J130" s="92" t="s">
        <v>10</v>
      </c>
      <c r="K130" s="92"/>
      <c r="L130" s="92"/>
      <c r="M130" s="92" t="s">
        <v>10</v>
      </c>
      <c r="N130" s="92" t="s">
        <v>10</v>
      </c>
      <c r="O130" s="92"/>
      <c r="P130" s="92" t="s">
        <v>10</v>
      </c>
      <c r="Q130" s="92" t="s">
        <v>10</v>
      </c>
      <c r="R130" s="92"/>
      <c r="S130" s="92" t="s">
        <v>10</v>
      </c>
      <c r="T130" s="92" t="s">
        <v>10</v>
      </c>
      <c r="U130" s="92" t="s">
        <v>10</v>
      </c>
      <c r="V130" s="92" t="s">
        <v>12</v>
      </c>
      <c r="W130" s="92" t="s">
        <v>12</v>
      </c>
      <c r="X130" s="92"/>
      <c r="Y130" s="92"/>
      <c r="Z130" s="92"/>
      <c r="AA130" s="92"/>
      <c r="AB130" s="92"/>
      <c r="AC130" s="92"/>
      <c r="AD130" s="43"/>
      <c r="AE130" s="57"/>
      <c r="AF130" s="57"/>
      <c r="AG130" s="57"/>
      <c r="AH130" s="57"/>
      <c r="AI130" s="57"/>
      <c r="AJ130" s="57"/>
      <c r="AK130" s="92"/>
      <c r="AL130" s="57"/>
      <c r="AM130" s="57"/>
      <c r="AN130" s="57"/>
      <c r="AO130" s="57"/>
      <c r="AP130" s="57"/>
      <c r="AQ130" s="57"/>
      <c r="AR130" s="57"/>
      <c r="AS130" s="57"/>
      <c r="AT130" s="57"/>
      <c r="AU130" s="43"/>
      <c r="AV130" s="43"/>
      <c r="AW130" s="44">
        <f t="shared" si="53"/>
        <v>9</v>
      </c>
      <c r="AX130" s="44">
        <f t="shared" si="54"/>
        <v>0</v>
      </c>
      <c r="AY130" s="44">
        <f t="shared" si="55"/>
        <v>2</v>
      </c>
      <c r="AZ130" s="44">
        <f t="shared" si="56"/>
        <v>0</v>
      </c>
      <c r="BA130" s="44">
        <f t="shared" si="57"/>
        <v>0</v>
      </c>
      <c r="BB130" s="44">
        <f t="shared" si="58"/>
        <v>0</v>
      </c>
      <c r="BC130" s="44">
        <f t="shared" si="59"/>
        <v>0</v>
      </c>
      <c r="BD130" s="44">
        <f t="shared" si="60"/>
        <v>0</v>
      </c>
      <c r="BE130" s="44">
        <f t="shared" si="61"/>
        <v>0</v>
      </c>
      <c r="BF130" s="44">
        <f t="shared" si="62"/>
        <v>0</v>
      </c>
      <c r="BG130" s="44">
        <f t="shared" si="63"/>
        <v>0</v>
      </c>
      <c r="BH130" s="44">
        <f t="shared" si="64"/>
        <v>0</v>
      </c>
      <c r="BI130" s="44">
        <f t="shared" si="65"/>
        <v>0</v>
      </c>
      <c r="BJ130" s="44">
        <f t="shared" si="66"/>
        <v>0</v>
      </c>
      <c r="BK130" s="43"/>
      <c r="BL130" s="43"/>
      <c r="BM130" s="44">
        <f t="shared" si="72"/>
        <v>0</v>
      </c>
      <c r="BN130" s="44">
        <f t="shared" si="73"/>
        <v>0</v>
      </c>
      <c r="BO130" s="45">
        <f t="shared" ref="BO130:BO131" si="102">SUM(AW130:BM130)</f>
        <v>11</v>
      </c>
      <c r="BP130" s="118">
        <f t="shared" ref="BP130:BP132" si="103">BO130+BM130+BN130+BJ130</f>
        <v>11</v>
      </c>
      <c r="BQ130" s="47">
        <f t="shared" ref="BQ130:BQ132" si="104">SUM(BA130:BG130)+SUM(BH130/2)</f>
        <v>0</v>
      </c>
      <c r="BR130" s="47"/>
      <c r="BS130" s="93"/>
      <c r="BU130" s="49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1"/>
      <c r="DK130" s="94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6"/>
      <c r="FA130" s="52"/>
      <c r="FB130" s="52"/>
      <c r="FC130" s="52"/>
    </row>
    <row r="131" spans="2:161" ht="20.100000000000001" customHeight="1" thickBot="1" x14ac:dyDescent="0.3">
      <c r="B131" s="53"/>
      <c r="C131" s="131">
        <v>6940</v>
      </c>
      <c r="D131" s="110"/>
      <c r="E131" s="117" t="s">
        <v>135</v>
      </c>
      <c r="F131" s="98"/>
      <c r="G131" s="92" t="s">
        <v>10</v>
      </c>
      <c r="H131" s="92"/>
      <c r="I131" s="92" t="s">
        <v>12</v>
      </c>
      <c r="J131" s="92"/>
      <c r="K131" s="92" t="s">
        <v>12</v>
      </c>
      <c r="L131" s="92" t="s">
        <v>12</v>
      </c>
      <c r="M131" s="92"/>
      <c r="N131" s="92" t="s">
        <v>12</v>
      </c>
      <c r="O131" s="92" t="s">
        <v>12</v>
      </c>
      <c r="P131" s="92" t="s">
        <v>12</v>
      </c>
      <c r="Q131" s="92" t="s">
        <v>12</v>
      </c>
      <c r="R131" s="92" t="s">
        <v>12</v>
      </c>
      <c r="S131" s="92" t="s">
        <v>12</v>
      </c>
      <c r="T131" s="92"/>
      <c r="U131" s="92"/>
      <c r="V131" s="92"/>
      <c r="W131" s="92"/>
      <c r="X131" s="92" t="s">
        <v>11</v>
      </c>
      <c r="Y131" s="92" t="s">
        <v>12</v>
      </c>
      <c r="Z131" s="102" t="s">
        <v>12</v>
      </c>
      <c r="AA131" s="92"/>
      <c r="AB131" s="92" t="s">
        <v>12</v>
      </c>
      <c r="AC131" s="92" t="s">
        <v>12</v>
      </c>
      <c r="AD131" s="43" t="s">
        <v>12</v>
      </c>
      <c r="AE131" s="57" t="s">
        <v>12</v>
      </c>
      <c r="AF131" s="57"/>
      <c r="AG131" s="57" t="s">
        <v>10</v>
      </c>
      <c r="AH131" s="57" t="s">
        <v>10</v>
      </c>
      <c r="AI131" s="57"/>
      <c r="AJ131" s="57" t="s">
        <v>10</v>
      </c>
      <c r="AK131" s="92"/>
      <c r="AL131" s="57"/>
      <c r="AM131" s="57"/>
      <c r="AN131" s="57"/>
      <c r="AO131" s="57"/>
      <c r="AP131" s="57"/>
      <c r="AQ131" s="57"/>
      <c r="AR131" s="57"/>
      <c r="AS131" s="57"/>
      <c r="AT131" s="57"/>
      <c r="AU131" s="43"/>
      <c r="AV131" s="43"/>
      <c r="AW131" s="44">
        <f t="shared" si="53"/>
        <v>4</v>
      </c>
      <c r="AX131" s="44">
        <f t="shared" si="54"/>
        <v>1</v>
      </c>
      <c r="AY131" s="44">
        <f t="shared" si="55"/>
        <v>15</v>
      </c>
      <c r="AZ131" s="44">
        <f t="shared" si="56"/>
        <v>0</v>
      </c>
      <c r="BA131" s="44">
        <f t="shared" si="57"/>
        <v>0</v>
      </c>
      <c r="BB131" s="44">
        <f t="shared" si="58"/>
        <v>0</v>
      </c>
      <c r="BC131" s="44">
        <f t="shared" si="59"/>
        <v>0</v>
      </c>
      <c r="BD131" s="44">
        <f t="shared" si="60"/>
        <v>0</v>
      </c>
      <c r="BE131" s="44">
        <f t="shared" si="61"/>
        <v>0</v>
      </c>
      <c r="BF131" s="44">
        <f t="shared" si="62"/>
        <v>0</v>
      </c>
      <c r="BG131" s="44">
        <f t="shared" si="63"/>
        <v>0</v>
      </c>
      <c r="BH131" s="44">
        <f t="shared" si="64"/>
        <v>0</v>
      </c>
      <c r="BI131" s="44">
        <f t="shared" si="65"/>
        <v>0</v>
      </c>
      <c r="BJ131" s="44">
        <f t="shared" si="66"/>
        <v>0</v>
      </c>
      <c r="BK131" s="43"/>
      <c r="BL131" s="43"/>
      <c r="BM131" s="44">
        <f t="shared" si="72"/>
        <v>0</v>
      </c>
      <c r="BN131" s="44">
        <f t="shared" si="73"/>
        <v>0</v>
      </c>
      <c r="BO131" s="45">
        <f t="shared" si="102"/>
        <v>20</v>
      </c>
      <c r="BP131" s="118">
        <f t="shared" si="103"/>
        <v>20</v>
      </c>
      <c r="BQ131" s="47">
        <f t="shared" si="104"/>
        <v>0</v>
      </c>
      <c r="BR131" s="47"/>
      <c r="BS131" s="93"/>
      <c r="BU131" s="49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1"/>
      <c r="DK131" s="94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6"/>
      <c r="FA131" s="52"/>
      <c r="FB131" s="52"/>
      <c r="FC131" s="52"/>
    </row>
    <row r="132" spans="2:161" ht="20.100000000000001" customHeight="1" thickBot="1" x14ac:dyDescent="0.3">
      <c r="B132" s="53"/>
      <c r="C132" s="131">
        <v>6965</v>
      </c>
      <c r="D132" s="110"/>
      <c r="E132" s="117" t="s">
        <v>135</v>
      </c>
      <c r="F132" s="98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 t="s">
        <v>10</v>
      </c>
      <c r="S132" s="92"/>
      <c r="T132" s="92" t="s">
        <v>10</v>
      </c>
      <c r="U132" s="92"/>
      <c r="V132" s="92"/>
      <c r="W132" s="92"/>
      <c r="X132" s="92"/>
      <c r="Y132" s="92"/>
      <c r="Z132" s="92"/>
      <c r="AA132" s="92"/>
      <c r="AB132" s="92"/>
      <c r="AC132" s="92"/>
      <c r="AD132" s="43"/>
      <c r="AE132" s="57"/>
      <c r="AF132" s="57"/>
      <c r="AG132" s="57"/>
      <c r="AH132" s="57"/>
      <c r="AI132" s="57"/>
      <c r="AJ132" s="57"/>
      <c r="AK132" s="92"/>
      <c r="AL132" s="57"/>
      <c r="AM132" s="57"/>
      <c r="AN132" s="57"/>
      <c r="AO132" s="57"/>
      <c r="AP132" s="57"/>
      <c r="AQ132" s="57"/>
      <c r="AR132" s="57"/>
      <c r="AS132" s="57"/>
      <c r="AT132" s="57"/>
      <c r="AU132" s="43"/>
      <c r="AV132" s="43"/>
      <c r="AW132" s="44">
        <f t="shared" si="53"/>
        <v>2</v>
      </c>
      <c r="AX132" s="44">
        <f t="shared" si="54"/>
        <v>0</v>
      </c>
      <c r="AY132" s="44">
        <f t="shared" si="55"/>
        <v>0</v>
      </c>
      <c r="AZ132" s="44">
        <f t="shared" si="56"/>
        <v>0</v>
      </c>
      <c r="BA132" s="44">
        <f t="shared" si="57"/>
        <v>0</v>
      </c>
      <c r="BB132" s="44">
        <f t="shared" si="58"/>
        <v>0</v>
      </c>
      <c r="BC132" s="44">
        <f t="shared" si="59"/>
        <v>0</v>
      </c>
      <c r="BD132" s="44">
        <f t="shared" si="60"/>
        <v>0</v>
      </c>
      <c r="BE132" s="44">
        <f t="shared" si="61"/>
        <v>0</v>
      </c>
      <c r="BF132" s="44">
        <f t="shared" si="62"/>
        <v>0</v>
      </c>
      <c r="BG132" s="44">
        <f t="shared" si="63"/>
        <v>0</v>
      </c>
      <c r="BH132" s="44">
        <f t="shared" si="64"/>
        <v>0</v>
      </c>
      <c r="BI132" s="44">
        <f t="shared" si="65"/>
        <v>0</v>
      </c>
      <c r="BJ132" s="44">
        <f t="shared" si="66"/>
        <v>0</v>
      </c>
      <c r="BK132" s="43"/>
      <c r="BL132" s="43"/>
      <c r="BM132" s="44">
        <f t="shared" si="72"/>
        <v>0</v>
      </c>
      <c r="BN132" s="44">
        <f t="shared" si="73"/>
        <v>0</v>
      </c>
      <c r="BO132" s="45">
        <f t="shared" ref="BO132" si="105">SUM(AW132:BM132)</f>
        <v>2</v>
      </c>
      <c r="BP132" s="118">
        <f t="shared" si="103"/>
        <v>2</v>
      </c>
      <c r="BQ132" s="47">
        <f t="shared" si="104"/>
        <v>0</v>
      </c>
      <c r="BR132" s="47"/>
      <c r="BS132" s="93"/>
      <c r="BU132" s="49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1"/>
      <c r="DK132" s="94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6"/>
      <c r="FA132" s="52"/>
      <c r="FB132" s="52"/>
      <c r="FC132" s="52"/>
    </row>
    <row r="133" spans="2:161" ht="20.100000000000001" customHeight="1" thickBot="1" x14ac:dyDescent="0.3">
      <c r="B133" s="53"/>
      <c r="C133" s="131">
        <v>5284</v>
      </c>
      <c r="D133" s="110"/>
      <c r="E133" s="117" t="s">
        <v>135</v>
      </c>
      <c r="F133" s="98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 t="s">
        <v>11</v>
      </c>
      <c r="T133" s="92" t="s">
        <v>11</v>
      </c>
      <c r="U133" s="92" t="s">
        <v>11</v>
      </c>
      <c r="V133" s="92" t="s">
        <v>10</v>
      </c>
      <c r="W133" s="92" t="s">
        <v>10</v>
      </c>
      <c r="X133" s="92" t="s">
        <v>10</v>
      </c>
      <c r="Y133" s="92" t="s">
        <v>12</v>
      </c>
      <c r="Z133" s="92"/>
      <c r="AA133" s="102" t="s">
        <v>10</v>
      </c>
      <c r="AB133" s="92" t="s">
        <v>10</v>
      </c>
      <c r="AC133" s="92" t="s">
        <v>10</v>
      </c>
      <c r="AD133" s="43" t="s">
        <v>10</v>
      </c>
      <c r="AE133" s="57" t="s">
        <v>10</v>
      </c>
      <c r="AF133" s="57" t="s">
        <v>10</v>
      </c>
      <c r="AG133" s="57" t="s">
        <v>11</v>
      </c>
      <c r="AH133" s="57" t="s">
        <v>10</v>
      </c>
      <c r="AI133" s="57"/>
      <c r="AJ133" s="57" t="s">
        <v>12</v>
      </c>
      <c r="AK133" s="92"/>
      <c r="AL133" s="57"/>
      <c r="AM133" s="57"/>
      <c r="AN133" s="57"/>
      <c r="AO133" s="57"/>
      <c r="AP133" s="57"/>
      <c r="AQ133" s="57"/>
      <c r="AR133" s="57"/>
      <c r="AS133" s="57"/>
      <c r="AT133" s="57"/>
      <c r="AU133" s="43"/>
      <c r="AV133" s="43"/>
      <c r="AW133" s="44">
        <f t="shared" si="53"/>
        <v>10</v>
      </c>
      <c r="AX133" s="44">
        <f t="shared" si="54"/>
        <v>4</v>
      </c>
      <c r="AY133" s="44">
        <f t="shared" si="55"/>
        <v>2</v>
      </c>
      <c r="AZ133" s="44">
        <f t="shared" si="56"/>
        <v>0</v>
      </c>
      <c r="BA133" s="44">
        <f t="shared" si="57"/>
        <v>0</v>
      </c>
      <c r="BB133" s="44">
        <f t="shared" si="58"/>
        <v>0</v>
      </c>
      <c r="BC133" s="44">
        <f t="shared" si="59"/>
        <v>0</v>
      </c>
      <c r="BD133" s="44">
        <f t="shared" si="60"/>
        <v>0</v>
      </c>
      <c r="BE133" s="44">
        <f t="shared" si="61"/>
        <v>0</v>
      </c>
      <c r="BF133" s="44">
        <f t="shared" si="62"/>
        <v>0</v>
      </c>
      <c r="BG133" s="44">
        <f t="shared" si="63"/>
        <v>0</v>
      </c>
      <c r="BH133" s="44">
        <f t="shared" si="64"/>
        <v>0</v>
      </c>
      <c r="BI133" s="44">
        <f t="shared" si="65"/>
        <v>0</v>
      </c>
      <c r="BJ133" s="44">
        <f t="shared" si="66"/>
        <v>0</v>
      </c>
      <c r="BK133" s="43"/>
      <c r="BL133" s="43"/>
      <c r="BM133" s="44">
        <f t="shared" si="72"/>
        <v>0</v>
      </c>
      <c r="BN133" s="44">
        <f t="shared" si="73"/>
        <v>0</v>
      </c>
      <c r="BO133" s="45">
        <f t="shared" ref="BO133:BO135" si="106">SUM(AW133:BM133)</f>
        <v>16</v>
      </c>
      <c r="BP133" s="118">
        <f t="shared" ref="BP133:BP135" si="107">BO133+BM133+BN133+BJ133</f>
        <v>16</v>
      </c>
      <c r="BQ133" s="47">
        <f t="shared" ref="BQ133:BQ135" si="108">SUM(BA133:BG133)+SUM(BH133/2)</f>
        <v>0</v>
      </c>
      <c r="BR133" s="47"/>
      <c r="BS133" s="93"/>
      <c r="BU133" s="49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1"/>
      <c r="DK133" s="94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6"/>
      <c r="FA133" s="52"/>
      <c r="FB133" s="52"/>
      <c r="FC133" s="52"/>
      <c r="FE133" s="101"/>
    </row>
    <row r="134" spans="2:161" ht="20.100000000000001" customHeight="1" thickBot="1" x14ac:dyDescent="0.3">
      <c r="B134" s="53"/>
      <c r="C134" s="131">
        <v>6949</v>
      </c>
      <c r="D134" s="110"/>
      <c r="E134" s="117" t="s">
        <v>135</v>
      </c>
      <c r="F134" s="98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43"/>
      <c r="AE134" s="57"/>
      <c r="AF134" s="57"/>
      <c r="AG134" s="57" t="s">
        <v>12</v>
      </c>
      <c r="AH134" s="57" t="s">
        <v>12</v>
      </c>
      <c r="AI134" s="57" t="s">
        <v>12</v>
      </c>
      <c r="AJ134" s="57" t="s">
        <v>12</v>
      </c>
      <c r="AK134" s="92"/>
      <c r="AL134" s="57"/>
      <c r="AM134" s="57"/>
      <c r="AN134" s="57"/>
      <c r="AO134" s="57"/>
      <c r="AP134" s="57"/>
      <c r="AQ134" s="57"/>
      <c r="AR134" s="57"/>
      <c r="AS134" s="57"/>
      <c r="AT134" s="57"/>
      <c r="AU134" s="43"/>
      <c r="AV134" s="43"/>
      <c r="AW134" s="44">
        <f t="shared" si="53"/>
        <v>0</v>
      </c>
      <c r="AX134" s="44">
        <f t="shared" si="54"/>
        <v>0</v>
      </c>
      <c r="AY134" s="44">
        <f t="shared" si="55"/>
        <v>4</v>
      </c>
      <c r="AZ134" s="44">
        <f t="shared" si="56"/>
        <v>0</v>
      </c>
      <c r="BA134" s="44">
        <f t="shared" si="57"/>
        <v>0</v>
      </c>
      <c r="BB134" s="44">
        <f t="shared" si="58"/>
        <v>0</v>
      </c>
      <c r="BC134" s="44">
        <f t="shared" si="59"/>
        <v>0</v>
      </c>
      <c r="BD134" s="44">
        <f t="shared" si="60"/>
        <v>0</v>
      </c>
      <c r="BE134" s="44">
        <f t="shared" si="61"/>
        <v>0</v>
      </c>
      <c r="BF134" s="44">
        <f t="shared" si="62"/>
        <v>0</v>
      </c>
      <c r="BG134" s="44">
        <f t="shared" si="63"/>
        <v>0</v>
      </c>
      <c r="BH134" s="44">
        <f t="shared" si="64"/>
        <v>0</v>
      </c>
      <c r="BI134" s="44">
        <f t="shared" si="65"/>
        <v>0</v>
      </c>
      <c r="BJ134" s="44">
        <f t="shared" si="66"/>
        <v>0</v>
      </c>
      <c r="BK134" s="43"/>
      <c r="BL134" s="43"/>
      <c r="BM134" s="44">
        <f t="shared" si="72"/>
        <v>0</v>
      </c>
      <c r="BN134" s="44">
        <f t="shared" si="73"/>
        <v>0</v>
      </c>
      <c r="BO134" s="45">
        <f t="shared" si="106"/>
        <v>4</v>
      </c>
      <c r="BP134" s="118">
        <f t="shared" si="107"/>
        <v>4</v>
      </c>
      <c r="BQ134" s="47">
        <f t="shared" si="108"/>
        <v>0</v>
      </c>
      <c r="BR134" s="47"/>
      <c r="BS134" s="93"/>
      <c r="BU134" s="49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1"/>
      <c r="DK134" s="94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6"/>
      <c r="FA134" s="52"/>
      <c r="FB134" s="52"/>
      <c r="FC134" s="52"/>
    </row>
    <row r="135" spans="2:161" ht="20.100000000000001" customHeight="1" thickBot="1" x14ac:dyDescent="0.3">
      <c r="B135" s="53"/>
      <c r="C135" s="131">
        <v>6950</v>
      </c>
      <c r="D135" s="110"/>
      <c r="E135" s="117" t="s">
        <v>135</v>
      </c>
      <c r="F135" s="98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43" t="s">
        <v>11</v>
      </c>
      <c r="AE135" s="57" t="s">
        <v>12</v>
      </c>
      <c r="AF135" s="57" t="s">
        <v>12</v>
      </c>
      <c r="AG135" s="57" t="s">
        <v>12</v>
      </c>
      <c r="AH135" s="57" t="s">
        <v>12</v>
      </c>
      <c r="AI135" s="57" t="s">
        <v>12</v>
      </c>
      <c r="AJ135" s="57" t="s">
        <v>12</v>
      </c>
      <c r="AK135" s="92"/>
      <c r="AL135" s="57"/>
      <c r="AM135" s="57"/>
      <c r="AN135" s="57"/>
      <c r="AO135" s="57"/>
      <c r="AP135" s="57"/>
      <c r="AQ135" s="57"/>
      <c r="AR135" s="57"/>
      <c r="AS135" s="57"/>
      <c r="AT135" s="57"/>
      <c r="AU135" s="43"/>
      <c r="AV135" s="43"/>
      <c r="AW135" s="44">
        <f t="shared" si="53"/>
        <v>0</v>
      </c>
      <c r="AX135" s="44">
        <f t="shared" si="54"/>
        <v>1</v>
      </c>
      <c r="AY135" s="44">
        <f t="shared" si="55"/>
        <v>6</v>
      </c>
      <c r="AZ135" s="44">
        <f t="shared" si="56"/>
        <v>0</v>
      </c>
      <c r="BA135" s="44">
        <f t="shared" si="57"/>
        <v>0</v>
      </c>
      <c r="BB135" s="44">
        <f t="shared" si="58"/>
        <v>0</v>
      </c>
      <c r="BC135" s="44">
        <f t="shared" si="59"/>
        <v>0</v>
      </c>
      <c r="BD135" s="44">
        <f t="shared" si="60"/>
        <v>0</v>
      </c>
      <c r="BE135" s="44">
        <f t="shared" si="61"/>
        <v>0</v>
      </c>
      <c r="BF135" s="44">
        <f t="shared" si="62"/>
        <v>0</v>
      </c>
      <c r="BG135" s="44">
        <f t="shared" si="63"/>
        <v>0</v>
      </c>
      <c r="BH135" s="44">
        <f t="shared" si="64"/>
        <v>0</v>
      </c>
      <c r="BI135" s="44">
        <f t="shared" si="65"/>
        <v>0</v>
      </c>
      <c r="BJ135" s="44">
        <f t="shared" si="66"/>
        <v>0</v>
      </c>
      <c r="BK135" s="43"/>
      <c r="BL135" s="43"/>
      <c r="BM135" s="44">
        <f t="shared" si="72"/>
        <v>0</v>
      </c>
      <c r="BN135" s="44">
        <f t="shared" si="73"/>
        <v>0</v>
      </c>
      <c r="BO135" s="45">
        <f t="shared" si="106"/>
        <v>7</v>
      </c>
      <c r="BP135" s="118">
        <f t="shared" si="107"/>
        <v>7</v>
      </c>
      <c r="BQ135" s="47">
        <f t="shared" si="108"/>
        <v>0</v>
      </c>
      <c r="BR135" s="47"/>
      <c r="BS135" s="93"/>
      <c r="BU135" s="49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1"/>
      <c r="DK135" s="94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6"/>
      <c r="FA135" s="52"/>
      <c r="FB135" s="52"/>
      <c r="FC135" s="52"/>
    </row>
    <row r="136" spans="2:161" ht="20.100000000000001" customHeight="1" thickBot="1" x14ac:dyDescent="0.3">
      <c r="B136" s="53"/>
      <c r="C136" s="131">
        <v>6988</v>
      </c>
      <c r="D136" s="110" t="s">
        <v>161</v>
      </c>
      <c r="E136" s="117" t="s">
        <v>135</v>
      </c>
      <c r="F136" s="98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43"/>
      <c r="AE136" s="57"/>
      <c r="AF136" s="57"/>
      <c r="AG136" s="57"/>
      <c r="AH136" s="57"/>
      <c r="AI136" s="57"/>
      <c r="AJ136" s="57" t="s">
        <v>10</v>
      </c>
      <c r="AK136" s="92"/>
      <c r="AL136" s="57"/>
      <c r="AM136" s="57"/>
      <c r="AN136" s="57"/>
      <c r="AO136" s="57"/>
      <c r="AP136" s="57"/>
      <c r="AQ136" s="57"/>
      <c r="AR136" s="57"/>
      <c r="AS136" s="57"/>
      <c r="AT136" s="57"/>
      <c r="AU136" s="43"/>
      <c r="AV136" s="43"/>
      <c r="AW136" s="44">
        <f t="shared" si="53"/>
        <v>1</v>
      </c>
      <c r="AX136" s="44">
        <f t="shared" si="54"/>
        <v>0</v>
      </c>
      <c r="AY136" s="44">
        <f t="shared" si="55"/>
        <v>0</v>
      </c>
      <c r="AZ136" s="44">
        <f t="shared" si="56"/>
        <v>0</v>
      </c>
      <c r="BA136" s="44">
        <f t="shared" si="57"/>
        <v>0</v>
      </c>
      <c r="BB136" s="44">
        <f t="shared" si="58"/>
        <v>0</v>
      </c>
      <c r="BC136" s="44">
        <f t="shared" si="59"/>
        <v>0</v>
      </c>
      <c r="BD136" s="44">
        <f t="shared" si="60"/>
        <v>0</v>
      </c>
      <c r="BE136" s="44">
        <f t="shared" si="61"/>
        <v>0</v>
      </c>
      <c r="BF136" s="44">
        <f t="shared" si="62"/>
        <v>0</v>
      </c>
      <c r="BG136" s="44">
        <f t="shared" si="63"/>
        <v>0</v>
      </c>
      <c r="BH136" s="44">
        <f t="shared" si="64"/>
        <v>0</v>
      </c>
      <c r="BI136" s="44">
        <f t="shared" si="65"/>
        <v>0</v>
      </c>
      <c r="BJ136" s="44">
        <f t="shared" si="66"/>
        <v>0</v>
      </c>
      <c r="BK136" s="43"/>
      <c r="BL136" s="43"/>
      <c r="BM136" s="44">
        <f t="shared" si="72"/>
        <v>0</v>
      </c>
      <c r="BN136" s="44">
        <f t="shared" si="73"/>
        <v>0</v>
      </c>
      <c r="BO136" s="45">
        <f t="shared" ref="BO136" si="109">SUM(AW136:BM136)</f>
        <v>1</v>
      </c>
      <c r="BP136" s="118">
        <f t="shared" ref="BP136" si="110">BO136+BM136+BN136+BJ136</f>
        <v>1</v>
      </c>
      <c r="BQ136" s="47">
        <f t="shared" ref="BQ136" si="111">SUM(BA136:BG136)+SUM(BH136/2)</f>
        <v>0</v>
      </c>
      <c r="BR136" s="47"/>
      <c r="BS136" s="93"/>
      <c r="BU136" s="49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1"/>
      <c r="DK136" s="94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6"/>
      <c r="FA136" s="52"/>
      <c r="FB136" s="52"/>
      <c r="FC136" s="52"/>
    </row>
    <row r="137" spans="2:161" ht="20.100000000000001" customHeight="1" thickBot="1" x14ac:dyDescent="0.3">
      <c r="B137" s="53">
        <v>117</v>
      </c>
      <c r="C137" s="131">
        <v>6841</v>
      </c>
      <c r="D137" s="100" t="s">
        <v>147</v>
      </c>
      <c r="E137" s="117" t="s">
        <v>135</v>
      </c>
      <c r="F137" s="99" t="str">
        <f>IFERROR(VLOOKUP(E137,'[1]Designation with Pershift Cost'!$B$3:$C$25,2,0),"")</f>
        <v/>
      </c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43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43"/>
      <c r="AV137" s="43"/>
      <c r="AW137" s="44">
        <f t="shared" si="53"/>
        <v>0</v>
      </c>
      <c r="AX137" s="44">
        <f t="shared" si="54"/>
        <v>0</v>
      </c>
      <c r="AY137" s="44">
        <f t="shared" si="55"/>
        <v>0</v>
      </c>
      <c r="AZ137" s="44">
        <f t="shared" si="56"/>
        <v>0</v>
      </c>
      <c r="BA137" s="44">
        <f t="shared" si="57"/>
        <v>0</v>
      </c>
      <c r="BB137" s="44">
        <f t="shared" si="58"/>
        <v>0</v>
      </c>
      <c r="BC137" s="56">
        <f t="shared" si="59"/>
        <v>0</v>
      </c>
      <c r="BD137" s="56">
        <f t="shared" si="60"/>
        <v>0</v>
      </c>
      <c r="BE137" s="56">
        <f t="shared" si="61"/>
        <v>0</v>
      </c>
      <c r="BF137" s="56">
        <f t="shared" si="62"/>
        <v>0</v>
      </c>
      <c r="BG137" s="56">
        <f t="shared" si="63"/>
        <v>0</v>
      </c>
      <c r="BH137" s="56">
        <f t="shared" si="64"/>
        <v>0</v>
      </c>
      <c r="BI137" s="56">
        <f t="shared" si="65"/>
        <v>0</v>
      </c>
      <c r="BJ137" s="56">
        <f t="shared" si="66"/>
        <v>0</v>
      </c>
      <c r="BK137" s="57"/>
      <c r="BL137" s="57"/>
      <c r="BM137" s="44">
        <f t="shared" si="72"/>
        <v>0</v>
      </c>
      <c r="BN137" s="44">
        <f t="shared" si="73"/>
        <v>0</v>
      </c>
      <c r="BO137" s="113">
        <f t="shared" si="74"/>
        <v>0</v>
      </c>
      <c r="BP137" s="46">
        <f t="shared" si="67"/>
        <v>0</v>
      </c>
      <c r="BQ137" s="47">
        <f t="shared" si="48"/>
        <v>0</v>
      </c>
      <c r="BR137" s="47">
        <f t="shared" si="68"/>
        <v>0</v>
      </c>
      <c r="BS137" s="58"/>
      <c r="BU137" s="49">
        <f t="shared" si="100"/>
        <v>0</v>
      </c>
      <c r="BV137" s="50">
        <f t="shared" si="100"/>
        <v>0</v>
      </c>
      <c r="BW137" s="50">
        <f t="shared" si="100"/>
        <v>0</v>
      </c>
      <c r="BX137" s="50">
        <f t="shared" si="100"/>
        <v>0</v>
      </c>
      <c r="BY137" s="50">
        <f t="shared" si="100"/>
        <v>0</v>
      </c>
      <c r="BZ137" s="50">
        <f t="shared" si="100"/>
        <v>0</v>
      </c>
      <c r="CA137" s="50">
        <f t="shared" si="100"/>
        <v>0</v>
      </c>
      <c r="CB137" s="50">
        <f t="shared" si="100"/>
        <v>0</v>
      </c>
      <c r="CC137" s="50">
        <f t="shared" si="100"/>
        <v>0</v>
      </c>
      <c r="CD137" s="50">
        <f t="shared" si="100"/>
        <v>0</v>
      </c>
      <c r="CE137" s="50">
        <f t="shared" si="100"/>
        <v>0</v>
      </c>
      <c r="CF137" s="50">
        <f t="shared" si="100"/>
        <v>0</v>
      </c>
      <c r="CG137" s="50">
        <f t="shared" si="100"/>
        <v>0</v>
      </c>
      <c r="CH137" s="50">
        <f t="shared" si="100"/>
        <v>0</v>
      </c>
      <c r="CI137" s="50">
        <f t="shared" si="100"/>
        <v>0</v>
      </c>
      <c r="CJ137" s="50">
        <f t="shared" si="100"/>
        <v>0</v>
      </c>
      <c r="CK137" s="50">
        <f t="shared" ref="CK137:DI137" si="112">IF(OR(COUNTIFS(W137:AC137,"W/O")&gt;0,COUNTIFS(W137:AC137,"")&gt;0),0,1)</f>
        <v>0</v>
      </c>
      <c r="CL137" s="50">
        <f t="shared" si="112"/>
        <v>0</v>
      </c>
      <c r="CM137" s="50">
        <f t="shared" si="112"/>
        <v>0</v>
      </c>
      <c r="CN137" s="50">
        <f t="shared" si="112"/>
        <v>0</v>
      </c>
      <c r="CO137" s="50">
        <f t="shared" si="112"/>
        <v>0</v>
      </c>
      <c r="CP137" s="50">
        <f t="shared" si="112"/>
        <v>0</v>
      </c>
      <c r="CQ137" s="50">
        <f t="shared" si="112"/>
        <v>0</v>
      </c>
      <c r="CR137" s="50">
        <f t="shared" si="112"/>
        <v>0</v>
      </c>
      <c r="CS137" s="50">
        <f t="shared" si="112"/>
        <v>0</v>
      </c>
      <c r="CT137" s="50">
        <f t="shared" si="112"/>
        <v>0</v>
      </c>
      <c r="CU137" s="50">
        <f t="shared" si="112"/>
        <v>0</v>
      </c>
      <c r="CV137" s="50">
        <f t="shared" si="112"/>
        <v>0</v>
      </c>
      <c r="CW137" s="50">
        <f t="shared" si="112"/>
        <v>0</v>
      </c>
      <c r="CX137" s="50">
        <f t="shared" si="112"/>
        <v>0</v>
      </c>
      <c r="CY137" s="50">
        <f t="shared" si="112"/>
        <v>0</v>
      </c>
      <c r="CZ137" s="50">
        <f t="shared" si="112"/>
        <v>0</v>
      </c>
      <c r="DA137" s="50">
        <f t="shared" si="112"/>
        <v>0</v>
      </c>
      <c r="DB137" s="50">
        <f t="shared" si="112"/>
        <v>0</v>
      </c>
      <c r="DC137" s="50">
        <f t="shared" si="112"/>
        <v>0</v>
      </c>
      <c r="DD137" s="50">
        <f t="shared" si="112"/>
        <v>0</v>
      </c>
      <c r="DE137" s="50">
        <f t="shared" si="112"/>
        <v>0</v>
      </c>
      <c r="DF137" s="50">
        <f t="shared" si="112"/>
        <v>0</v>
      </c>
      <c r="DG137" s="50">
        <f t="shared" si="112"/>
        <v>0</v>
      </c>
      <c r="DH137" s="50">
        <f t="shared" si="112"/>
        <v>0</v>
      </c>
      <c r="DI137" s="51">
        <f t="shared" si="112"/>
        <v>0</v>
      </c>
      <c r="DK137" s="59">
        <f t="shared" si="92"/>
        <v>0</v>
      </c>
      <c r="DL137" s="60">
        <f t="shared" si="92"/>
        <v>0</v>
      </c>
      <c r="DM137" s="60">
        <f t="shared" si="92"/>
        <v>0</v>
      </c>
      <c r="DN137" s="60">
        <f t="shared" si="92"/>
        <v>0</v>
      </c>
      <c r="DO137" s="60">
        <f t="shared" si="92"/>
        <v>0</v>
      </c>
      <c r="DP137" s="60">
        <f t="shared" si="92"/>
        <v>0</v>
      </c>
      <c r="DQ137" s="60">
        <f t="shared" si="92"/>
        <v>0</v>
      </c>
      <c r="DR137" s="60">
        <f t="shared" si="92"/>
        <v>0</v>
      </c>
      <c r="DS137" s="60">
        <f t="shared" si="92"/>
        <v>0</v>
      </c>
      <c r="DT137" s="60">
        <f t="shared" si="92"/>
        <v>0</v>
      </c>
      <c r="DU137" s="60">
        <f t="shared" si="92"/>
        <v>0</v>
      </c>
      <c r="DV137" s="60">
        <f t="shared" si="92"/>
        <v>0</v>
      </c>
      <c r="DW137" s="60">
        <f t="shared" si="92"/>
        <v>0</v>
      </c>
      <c r="DX137" s="60">
        <f t="shared" si="92"/>
        <v>0</v>
      </c>
      <c r="DY137" s="60">
        <f t="shared" si="92"/>
        <v>0</v>
      </c>
      <c r="DZ137" s="60">
        <f t="shared" si="92"/>
        <v>0</v>
      </c>
      <c r="EA137" s="60">
        <f t="shared" ref="EA137:EY137" si="113">IF(OR(COUNTIFS(W137:AF137,"W/O")&gt;0,COUNTIFS(W137:AF137,"A")&gt;0,COUNTIFS(W137:AF137,"")&gt;0,COUNTIF(W137:AF137,"N/O")),0,1)</f>
        <v>0</v>
      </c>
      <c r="EB137" s="60">
        <f t="shared" si="113"/>
        <v>0</v>
      </c>
      <c r="EC137" s="60">
        <f t="shared" si="113"/>
        <v>0</v>
      </c>
      <c r="ED137" s="60">
        <f t="shared" si="113"/>
        <v>0</v>
      </c>
      <c r="EE137" s="60">
        <f t="shared" si="113"/>
        <v>0</v>
      </c>
      <c r="EF137" s="60">
        <f t="shared" si="113"/>
        <v>0</v>
      </c>
      <c r="EG137" s="60">
        <f t="shared" si="113"/>
        <v>0</v>
      </c>
      <c r="EH137" s="60">
        <f t="shared" si="113"/>
        <v>0</v>
      </c>
      <c r="EI137" s="60">
        <f t="shared" si="113"/>
        <v>0</v>
      </c>
      <c r="EJ137" s="60">
        <f t="shared" si="113"/>
        <v>0</v>
      </c>
      <c r="EK137" s="60">
        <f t="shared" si="113"/>
        <v>0</v>
      </c>
      <c r="EL137" s="60">
        <f t="shared" si="113"/>
        <v>0</v>
      </c>
      <c r="EM137" s="60">
        <f t="shared" si="113"/>
        <v>0</v>
      </c>
      <c r="EN137" s="60">
        <f t="shared" si="113"/>
        <v>0</v>
      </c>
      <c r="EO137" s="60">
        <f t="shared" si="113"/>
        <v>0</v>
      </c>
      <c r="EP137" s="60">
        <f t="shared" si="113"/>
        <v>0</v>
      </c>
      <c r="EQ137" s="60">
        <f t="shared" si="113"/>
        <v>0</v>
      </c>
      <c r="ER137" s="60">
        <f t="shared" si="113"/>
        <v>0</v>
      </c>
      <c r="ES137" s="60">
        <f t="shared" si="113"/>
        <v>0</v>
      </c>
      <c r="ET137" s="60">
        <f t="shared" si="113"/>
        <v>0</v>
      </c>
      <c r="EU137" s="60">
        <f t="shared" si="113"/>
        <v>0</v>
      </c>
      <c r="EV137" s="60">
        <f t="shared" si="113"/>
        <v>0</v>
      </c>
      <c r="EW137" s="60">
        <f t="shared" si="113"/>
        <v>0</v>
      </c>
      <c r="EX137" s="60">
        <f t="shared" si="113"/>
        <v>0</v>
      </c>
      <c r="EY137" s="61">
        <f t="shared" si="113"/>
        <v>0</v>
      </c>
      <c r="FA137" s="52" t="str">
        <f t="shared" si="69"/>
        <v>Compliance</v>
      </c>
      <c r="FB137" s="52" t="str">
        <f t="shared" si="70"/>
        <v>Compliance</v>
      </c>
      <c r="FC137" s="52" t="str">
        <f t="shared" si="71"/>
        <v>Compliance</v>
      </c>
    </row>
    <row r="138" spans="2:161" ht="15" thickBot="1" x14ac:dyDescent="0.3">
      <c r="B138" s="62"/>
      <c r="C138" s="13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AF138" s="62"/>
      <c r="AG138" s="62"/>
      <c r="AH138" s="62"/>
      <c r="AI138" s="62"/>
      <c r="AJ138" s="62"/>
      <c r="AW138" s="63">
        <f t="shared" ref="AW138:BR138" si="114">SUM(AW14:AW137)</f>
        <v>864</v>
      </c>
      <c r="AX138" s="63">
        <f t="shared" si="114"/>
        <v>794</v>
      </c>
      <c r="AY138" s="63">
        <f t="shared" si="114"/>
        <v>659</v>
      </c>
      <c r="AZ138" s="63">
        <f t="shared" si="114"/>
        <v>0</v>
      </c>
      <c r="BA138" s="63">
        <f t="shared" si="114"/>
        <v>0</v>
      </c>
      <c r="BB138" s="63">
        <f t="shared" si="114"/>
        <v>0</v>
      </c>
      <c r="BC138" s="63">
        <f t="shared" si="114"/>
        <v>0</v>
      </c>
      <c r="BD138" s="63">
        <f t="shared" si="114"/>
        <v>0</v>
      </c>
      <c r="BE138" s="63">
        <f t="shared" si="114"/>
        <v>0</v>
      </c>
      <c r="BF138" s="63">
        <f t="shared" si="114"/>
        <v>0</v>
      </c>
      <c r="BG138" s="63">
        <f t="shared" si="114"/>
        <v>0</v>
      </c>
      <c r="BH138" s="63">
        <f t="shared" si="114"/>
        <v>0</v>
      </c>
      <c r="BI138" s="63">
        <f t="shared" si="114"/>
        <v>0</v>
      </c>
      <c r="BJ138" s="63">
        <f t="shared" si="114"/>
        <v>0</v>
      </c>
      <c r="BK138" s="63">
        <f t="shared" si="114"/>
        <v>0</v>
      </c>
      <c r="BL138" s="63">
        <f t="shared" si="114"/>
        <v>0</v>
      </c>
      <c r="BM138" s="63">
        <f t="shared" si="114"/>
        <v>0</v>
      </c>
      <c r="BN138" s="63">
        <f t="shared" si="114"/>
        <v>0</v>
      </c>
      <c r="BO138" s="112">
        <f t="shared" si="114"/>
        <v>2317</v>
      </c>
      <c r="BP138" s="63">
        <f t="shared" si="114"/>
        <v>2317</v>
      </c>
      <c r="BQ138" s="63">
        <f t="shared" si="114"/>
        <v>0</v>
      </c>
      <c r="BR138" s="63">
        <f t="shared" si="114"/>
        <v>0</v>
      </c>
    </row>
    <row r="139" spans="2:161" s="62" customFormat="1" x14ac:dyDescent="0.25">
      <c r="B139" s="64"/>
      <c r="C139" s="133"/>
      <c r="D139" s="64"/>
      <c r="E139" s="65"/>
      <c r="F139" s="64" t="s">
        <v>10</v>
      </c>
      <c r="G139" s="53">
        <f t="shared" ref="G139:AU139" si="115">COUNTIF(G$14:G$137,"M")</f>
        <v>29</v>
      </c>
      <c r="H139" s="53">
        <f t="shared" si="115"/>
        <v>28</v>
      </c>
      <c r="I139" s="53">
        <f t="shared" si="115"/>
        <v>29</v>
      </c>
      <c r="J139" s="53">
        <f t="shared" si="115"/>
        <v>29</v>
      </c>
      <c r="K139" s="53">
        <f t="shared" si="115"/>
        <v>29</v>
      </c>
      <c r="L139" s="53">
        <f t="shared" si="115"/>
        <v>29</v>
      </c>
      <c r="M139" s="53">
        <f t="shared" si="115"/>
        <v>29</v>
      </c>
      <c r="N139" s="53">
        <f t="shared" si="115"/>
        <v>29</v>
      </c>
      <c r="O139" s="53">
        <f t="shared" si="115"/>
        <v>28</v>
      </c>
      <c r="P139" s="53">
        <f t="shared" si="115"/>
        <v>29</v>
      </c>
      <c r="Q139" s="53">
        <f t="shared" si="115"/>
        <v>29</v>
      </c>
      <c r="R139" s="53">
        <f t="shared" si="115"/>
        <v>29</v>
      </c>
      <c r="S139" s="53">
        <f t="shared" si="115"/>
        <v>29</v>
      </c>
      <c r="T139" s="53">
        <f t="shared" si="115"/>
        <v>29</v>
      </c>
      <c r="U139" s="53">
        <f t="shared" si="115"/>
        <v>28</v>
      </c>
      <c r="V139" s="53">
        <f t="shared" si="115"/>
        <v>28</v>
      </c>
      <c r="W139" s="53">
        <f t="shared" si="115"/>
        <v>29</v>
      </c>
      <c r="X139" s="53">
        <f t="shared" si="115"/>
        <v>29</v>
      </c>
      <c r="Y139" s="53">
        <f t="shared" si="115"/>
        <v>29</v>
      </c>
      <c r="Z139" s="53">
        <f t="shared" si="115"/>
        <v>29</v>
      </c>
      <c r="AA139" s="53">
        <f t="shared" si="115"/>
        <v>29</v>
      </c>
      <c r="AB139" s="53">
        <f t="shared" si="115"/>
        <v>29</v>
      </c>
      <c r="AC139" s="53">
        <f t="shared" si="115"/>
        <v>28</v>
      </c>
      <c r="AD139" s="53">
        <f t="shared" si="115"/>
        <v>29</v>
      </c>
      <c r="AE139" s="53">
        <f t="shared" si="115"/>
        <v>29</v>
      </c>
      <c r="AF139" s="53">
        <f t="shared" si="115"/>
        <v>29</v>
      </c>
      <c r="AG139" s="53">
        <f t="shared" si="115"/>
        <v>29</v>
      </c>
      <c r="AH139" s="53">
        <f t="shared" si="115"/>
        <v>29</v>
      </c>
      <c r="AI139" s="53">
        <f t="shared" si="115"/>
        <v>29</v>
      </c>
      <c r="AJ139" s="53">
        <f t="shared" si="115"/>
        <v>28</v>
      </c>
      <c r="AK139" s="53">
        <f t="shared" si="115"/>
        <v>0</v>
      </c>
      <c r="AL139" s="66">
        <f t="shared" si="115"/>
        <v>0</v>
      </c>
      <c r="AM139" s="66">
        <f t="shared" si="115"/>
        <v>0</v>
      </c>
      <c r="AN139" s="66">
        <f t="shared" si="115"/>
        <v>0</v>
      </c>
      <c r="AO139" s="66">
        <f t="shared" si="115"/>
        <v>0</v>
      </c>
      <c r="AP139" s="66">
        <f t="shared" si="115"/>
        <v>0</v>
      </c>
      <c r="AQ139" s="66">
        <f t="shared" si="115"/>
        <v>0</v>
      </c>
      <c r="AR139" s="66">
        <f t="shared" si="115"/>
        <v>0</v>
      </c>
      <c r="AS139" s="66">
        <f t="shared" si="115"/>
        <v>0</v>
      </c>
      <c r="AT139" s="66">
        <f t="shared" si="115"/>
        <v>0</v>
      </c>
      <c r="AU139" s="67">
        <f t="shared" si="115"/>
        <v>0</v>
      </c>
      <c r="AV139" s="68">
        <f>SUBTOTAL(9,G139:AU139)</f>
        <v>864</v>
      </c>
      <c r="AW139" s="69" t="b">
        <f>AV139=AW138</f>
        <v>1</v>
      </c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>
        <v>2317</v>
      </c>
      <c r="BP139" s="70"/>
      <c r="BQ139" s="70"/>
      <c r="BR139" s="70"/>
      <c r="BS139" s="70"/>
    </row>
    <row r="140" spans="2:161" s="62" customFormat="1" x14ac:dyDescent="0.25">
      <c r="B140" s="64"/>
      <c r="C140" s="133"/>
      <c r="D140" s="64"/>
      <c r="E140" s="65"/>
      <c r="F140" s="64" t="s">
        <v>11</v>
      </c>
      <c r="G140" s="53">
        <f t="shared" ref="G140:AU140" si="116">COUNTIF(G$14:G$137,"E")</f>
        <v>27</v>
      </c>
      <c r="H140" s="53">
        <f t="shared" si="116"/>
        <v>27</v>
      </c>
      <c r="I140" s="53">
        <f t="shared" si="116"/>
        <v>27</v>
      </c>
      <c r="J140" s="53">
        <f t="shared" si="116"/>
        <v>27</v>
      </c>
      <c r="K140" s="53">
        <f t="shared" si="116"/>
        <v>27</v>
      </c>
      <c r="L140" s="53">
        <f t="shared" si="116"/>
        <v>27</v>
      </c>
      <c r="M140" s="53">
        <f t="shared" si="116"/>
        <v>27</v>
      </c>
      <c r="N140" s="53">
        <f t="shared" si="116"/>
        <v>27</v>
      </c>
      <c r="O140" s="53">
        <f t="shared" si="116"/>
        <v>27</v>
      </c>
      <c r="P140" s="53">
        <f t="shared" si="116"/>
        <v>27</v>
      </c>
      <c r="Q140" s="53">
        <f t="shared" si="116"/>
        <v>27</v>
      </c>
      <c r="R140" s="53">
        <f t="shared" si="116"/>
        <v>27</v>
      </c>
      <c r="S140" s="53">
        <f t="shared" si="116"/>
        <v>27</v>
      </c>
      <c r="T140" s="53">
        <f t="shared" si="116"/>
        <v>27</v>
      </c>
      <c r="U140" s="53">
        <f t="shared" si="116"/>
        <v>27</v>
      </c>
      <c r="V140" s="53">
        <f t="shared" si="116"/>
        <v>26</v>
      </c>
      <c r="W140" s="53">
        <f t="shared" si="116"/>
        <v>26</v>
      </c>
      <c r="X140" s="53">
        <f t="shared" si="116"/>
        <v>26</v>
      </c>
      <c r="Y140" s="53">
        <f t="shared" si="116"/>
        <v>25</v>
      </c>
      <c r="Z140" s="53">
        <f t="shared" si="116"/>
        <v>26</v>
      </c>
      <c r="AA140" s="53">
        <f t="shared" si="116"/>
        <v>26</v>
      </c>
      <c r="AB140" s="53">
        <f t="shared" si="116"/>
        <v>26</v>
      </c>
      <c r="AC140" s="53">
        <f t="shared" si="116"/>
        <v>26</v>
      </c>
      <c r="AD140" s="53">
        <f t="shared" si="116"/>
        <v>26</v>
      </c>
      <c r="AE140" s="53">
        <f t="shared" si="116"/>
        <v>26</v>
      </c>
      <c r="AF140" s="53">
        <f t="shared" si="116"/>
        <v>26</v>
      </c>
      <c r="AG140" s="53">
        <f t="shared" si="116"/>
        <v>26</v>
      </c>
      <c r="AH140" s="53">
        <f t="shared" si="116"/>
        <v>26</v>
      </c>
      <c r="AI140" s="53">
        <f t="shared" si="116"/>
        <v>26</v>
      </c>
      <c r="AJ140" s="53">
        <f t="shared" si="116"/>
        <v>26</v>
      </c>
      <c r="AK140" s="53">
        <f t="shared" si="116"/>
        <v>0</v>
      </c>
      <c r="AL140" s="44">
        <f t="shared" si="116"/>
        <v>0</v>
      </c>
      <c r="AM140" s="44">
        <f t="shared" si="116"/>
        <v>0</v>
      </c>
      <c r="AN140" s="44">
        <f t="shared" si="116"/>
        <v>0</v>
      </c>
      <c r="AO140" s="44">
        <f t="shared" si="116"/>
        <v>0</v>
      </c>
      <c r="AP140" s="44">
        <f t="shared" si="116"/>
        <v>0</v>
      </c>
      <c r="AQ140" s="44">
        <f t="shared" si="116"/>
        <v>0</v>
      </c>
      <c r="AR140" s="44">
        <f t="shared" si="116"/>
        <v>0</v>
      </c>
      <c r="AS140" s="44">
        <f t="shared" si="116"/>
        <v>0</v>
      </c>
      <c r="AT140" s="44">
        <f t="shared" si="116"/>
        <v>0</v>
      </c>
      <c r="AU140" s="71">
        <f t="shared" si="116"/>
        <v>0</v>
      </c>
      <c r="AV140" s="68">
        <f>SUBTOTAL(9,G140:AU140)</f>
        <v>794</v>
      </c>
      <c r="AW140" s="69" t="b">
        <f>AV140=AX138</f>
        <v>1</v>
      </c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>
        <f>+BO138-BO139</f>
        <v>0</v>
      </c>
      <c r="BP140" s="70"/>
      <c r="BQ140" s="70"/>
      <c r="BR140" s="70"/>
      <c r="BS140" s="70"/>
    </row>
    <row r="141" spans="2:161" s="62" customFormat="1" x14ac:dyDescent="0.25">
      <c r="C141" s="132"/>
      <c r="D141" s="64"/>
      <c r="E141" s="65"/>
      <c r="F141" s="64" t="s">
        <v>12</v>
      </c>
      <c r="G141" s="53">
        <f t="shared" ref="G141:AU141" si="117">COUNTIF(G$14:G$137,"N")</f>
        <v>22</v>
      </c>
      <c r="H141" s="53">
        <f t="shared" si="117"/>
        <v>22</v>
      </c>
      <c r="I141" s="53">
        <f t="shared" si="117"/>
        <v>22</v>
      </c>
      <c r="J141" s="53">
        <f t="shared" si="117"/>
        <v>22</v>
      </c>
      <c r="K141" s="53">
        <f t="shared" si="117"/>
        <v>22</v>
      </c>
      <c r="L141" s="53">
        <f t="shared" si="117"/>
        <v>22</v>
      </c>
      <c r="M141" s="53">
        <f t="shared" si="117"/>
        <v>22</v>
      </c>
      <c r="N141" s="53">
        <f t="shared" si="117"/>
        <v>22</v>
      </c>
      <c r="O141" s="53">
        <f t="shared" si="117"/>
        <v>22</v>
      </c>
      <c r="P141" s="53">
        <f t="shared" si="117"/>
        <v>22</v>
      </c>
      <c r="Q141" s="53">
        <f t="shared" si="117"/>
        <v>22</v>
      </c>
      <c r="R141" s="53">
        <f t="shared" si="117"/>
        <v>22</v>
      </c>
      <c r="S141" s="53">
        <f t="shared" si="117"/>
        <v>22</v>
      </c>
      <c r="T141" s="53">
        <f t="shared" si="117"/>
        <v>22</v>
      </c>
      <c r="U141" s="53">
        <f t="shared" si="117"/>
        <v>22</v>
      </c>
      <c r="V141" s="53">
        <f t="shared" si="117"/>
        <v>22</v>
      </c>
      <c r="W141" s="53">
        <f t="shared" si="117"/>
        <v>22</v>
      </c>
      <c r="X141" s="53">
        <f t="shared" si="117"/>
        <v>22</v>
      </c>
      <c r="Y141" s="53">
        <f t="shared" si="117"/>
        <v>21</v>
      </c>
      <c r="Z141" s="53">
        <f t="shared" si="117"/>
        <v>22</v>
      </c>
      <c r="AA141" s="53">
        <f t="shared" si="117"/>
        <v>22</v>
      </c>
      <c r="AB141" s="53">
        <f t="shared" si="117"/>
        <v>22</v>
      </c>
      <c r="AC141" s="53">
        <f t="shared" si="117"/>
        <v>22</v>
      </c>
      <c r="AD141" s="53">
        <f t="shared" si="117"/>
        <v>22</v>
      </c>
      <c r="AE141" s="53">
        <f t="shared" si="117"/>
        <v>22</v>
      </c>
      <c r="AF141" s="53">
        <f t="shared" si="117"/>
        <v>22</v>
      </c>
      <c r="AG141" s="53">
        <f t="shared" si="117"/>
        <v>22</v>
      </c>
      <c r="AH141" s="53">
        <f t="shared" si="117"/>
        <v>22</v>
      </c>
      <c r="AI141" s="53">
        <f t="shared" si="117"/>
        <v>22</v>
      </c>
      <c r="AJ141" s="53">
        <f t="shared" si="117"/>
        <v>22</v>
      </c>
      <c r="AK141" s="53">
        <f t="shared" si="117"/>
        <v>0</v>
      </c>
      <c r="AL141" s="44">
        <f t="shared" si="117"/>
        <v>0</v>
      </c>
      <c r="AM141" s="44">
        <f t="shared" si="117"/>
        <v>0</v>
      </c>
      <c r="AN141" s="44">
        <f t="shared" si="117"/>
        <v>0</v>
      </c>
      <c r="AO141" s="44">
        <f t="shared" si="117"/>
        <v>0</v>
      </c>
      <c r="AP141" s="44">
        <f t="shared" si="117"/>
        <v>0</v>
      </c>
      <c r="AQ141" s="44">
        <f t="shared" si="117"/>
        <v>0</v>
      </c>
      <c r="AR141" s="44">
        <f t="shared" si="117"/>
        <v>0</v>
      </c>
      <c r="AS141" s="44">
        <f t="shared" si="117"/>
        <v>0</v>
      </c>
      <c r="AT141" s="44">
        <f t="shared" si="117"/>
        <v>0</v>
      </c>
      <c r="AU141" s="71">
        <f t="shared" si="117"/>
        <v>0</v>
      </c>
      <c r="AV141" s="68">
        <f>SUBTOTAL(9,G141:AU141)</f>
        <v>659</v>
      </c>
      <c r="AW141" s="69" t="b">
        <f>AV141=AY138</f>
        <v>1</v>
      </c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</row>
    <row r="142" spans="2:161" x14ac:dyDescent="0.25">
      <c r="B142" s="62"/>
      <c r="C142" s="132"/>
      <c r="D142" s="62"/>
      <c r="E142" s="62"/>
      <c r="F142" s="64" t="s">
        <v>13</v>
      </c>
      <c r="G142" s="53">
        <f t="shared" ref="G142:AU142" si="118">COUNTIF(G$14:G$137,"G")</f>
        <v>0</v>
      </c>
      <c r="H142" s="44">
        <f t="shared" si="118"/>
        <v>0</v>
      </c>
      <c r="I142" s="44">
        <f t="shared" si="118"/>
        <v>0</v>
      </c>
      <c r="J142" s="44">
        <f t="shared" si="118"/>
        <v>0</v>
      </c>
      <c r="K142" s="53">
        <f t="shared" si="118"/>
        <v>0</v>
      </c>
      <c r="L142" s="44">
        <f t="shared" si="118"/>
        <v>0</v>
      </c>
      <c r="M142" s="44">
        <f t="shared" si="118"/>
        <v>0</v>
      </c>
      <c r="N142" s="44">
        <f t="shared" si="118"/>
        <v>0</v>
      </c>
      <c r="O142" s="44">
        <f t="shared" si="118"/>
        <v>0</v>
      </c>
      <c r="P142" s="44">
        <f t="shared" si="118"/>
        <v>0</v>
      </c>
      <c r="Q142" s="53">
        <f t="shared" si="118"/>
        <v>0</v>
      </c>
      <c r="R142" s="44">
        <f t="shared" si="118"/>
        <v>0</v>
      </c>
      <c r="S142" s="44">
        <f t="shared" si="118"/>
        <v>0</v>
      </c>
      <c r="T142" s="44">
        <f t="shared" si="118"/>
        <v>0</v>
      </c>
      <c r="U142" s="44">
        <f t="shared" si="118"/>
        <v>0</v>
      </c>
      <c r="V142" s="44">
        <f t="shared" si="118"/>
        <v>0</v>
      </c>
      <c r="W142" s="44">
        <f t="shared" si="118"/>
        <v>0</v>
      </c>
      <c r="X142" s="44">
        <f t="shared" si="118"/>
        <v>0</v>
      </c>
      <c r="Y142" s="44">
        <f t="shared" si="118"/>
        <v>0</v>
      </c>
      <c r="Z142" s="44">
        <f t="shared" si="118"/>
        <v>0</v>
      </c>
      <c r="AA142" s="44">
        <f t="shared" si="118"/>
        <v>0</v>
      </c>
      <c r="AB142" s="44">
        <f t="shared" si="118"/>
        <v>0</v>
      </c>
      <c r="AC142" s="44">
        <f t="shared" si="118"/>
        <v>0</v>
      </c>
      <c r="AD142" s="44">
        <f t="shared" si="118"/>
        <v>0</v>
      </c>
      <c r="AE142" s="44">
        <f t="shared" si="118"/>
        <v>0</v>
      </c>
      <c r="AF142" s="44">
        <f t="shared" si="118"/>
        <v>0</v>
      </c>
      <c r="AG142" s="44">
        <f t="shared" si="118"/>
        <v>0</v>
      </c>
      <c r="AH142" s="44">
        <f t="shared" si="118"/>
        <v>0</v>
      </c>
      <c r="AI142" s="44">
        <f t="shared" si="118"/>
        <v>0</v>
      </c>
      <c r="AJ142" s="44">
        <f t="shared" si="118"/>
        <v>0</v>
      </c>
      <c r="AK142" s="44">
        <f t="shared" si="118"/>
        <v>0</v>
      </c>
      <c r="AL142" s="44">
        <f t="shared" si="118"/>
        <v>0</v>
      </c>
      <c r="AM142" s="44">
        <f t="shared" si="118"/>
        <v>0</v>
      </c>
      <c r="AN142" s="44">
        <f t="shared" si="118"/>
        <v>0</v>
      </c>
      <c r="AO142" s="44">
        <f t="shared" si="118"/>
        <v>0</v>
      </c>
      <c r="AP142" s="44">
        <f t="shared" si="118"/>
        <v>0</v>
      </c>
      <c r="AQ142" s="44">
        <f t="shared" si="118"/>
        <v>0</v>
      </c>
      <c r="AR142" s="44">
        <f t="shared" si="118"/>
        <v>0</v>
      </c>
      <c r="AS142" s="44">
        <f t="shared" si="118"/>
        <v>0</v>
      </c>
      <c r="AT142" s="44">
        <f t="shared" si="118"/>
        <v>0</v>
      </c>
      <c r="AU142" s="71">
        <f t="shared" si="118"/>
        <v>0</v>
      </c>
      <c r="AV142" s="68">
        <f>SUBTOTAL(9,G142:AU142)</f>
        <v>0</v>
      </c>
      <c r="AW142" s="68" t="b">
        <f>AV142=AZ138</f>
        <v>1</v>
      </c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</row>
    <row r="143" spans="2:161" x14ac:dyDescent="0.25">
      <c r="B143" s="62"/>
      <c r="C143" s="132"/>
      <c r="D143" s="62"/>
      <c r="E143" s="62"/>
      <c r="F143" s="64" t="s">
        <v>14</v>
      </c>
      <c r="G143" s="53">
        <f t="shared" ref="G143:AU143" si="119">COUNTIF(G$14:G$137,"M+E")</f>
        <v>0</v>
      </c>
      <c r="H143" s="44">
        <f t="shared" si="119"/>
        <v>0</v>
      </c>
      <c r="I143" s="44">
        <f t="shared" si="119"/>
        <v>0</v>
      </c>
      <c r="J143" s="44">
        <f t="shared" si="119"/>
        <v>0</v>
      </c>
      <c r="K143" s="53">
        <f t="shared" si="119"/>
        <v>0</v>
      </c>
      <c r="L143" s="44">
        <f t="shared" si="119"/>
        <v>0</v>
      </c>
      <c r="M143" s="44">
        <f t="shared" si="119"/>
        <v>0</v>
      </c>
      <c r="N143" s="44">
        <f t="shared" si="119"/>
        <v>0</v>
      </c>
      <c r="O143" s="44">
        <f t="shared" si="119"/>
        <v>0</v>
      </c>
      <c r="P143" s="44">
        <f t="shared" si="119"/>
        <v>0</v>
      </c>
      <c r="Q143" s="53">
        <f t="shared" si="119"/>
        <v>0</v>
      </c>
      <c r="R143" s="44">
        <f t="shared" si="119"/>
        <v>0</v>
      </c>
      <c r="S143" s="44">
        <f t="shared" si="119"/>
        <v>0</v>
      </c>
      <c r="T143" s="44">
        <f t="shared" si="119"/>
        <v>0</v>
      </c>
      <c r="U143" s="44">
        <f t="shared" si="119"/>
        <v>0</v>
      </c>
      <c r="V143" s="44">
        <f t="shared" si="119"/>
        <v>0</v>
      </c>
      <c r="W143" s="44">
        <f t="shared" si="119"/>
        <v>0</v>
      </c>
      <c r="X143" s="44">
        <f t="shared" si="119"/>
        <v>0</v>
      </c>
      <c r="Y143" s="44">
        <f t="shared" si="119"/>
        <v>0</v>
      </c>
      <c r="Z143" s="44">
        <f t="shared" si="119"/>
        <v>0</v>
      </c>
      <c r="AA143" s="44">
        <f t="shared" si="119"/>
        <v>0</v>
      </c>
      <c r="AB143" s="44">
        <f t="shared" si="119"/>
        <v>0</v>
      </c>
      <c r="AC143" s="44">
        <f t="shared" si="119"/>
        <v>0</v>
      </c>
      <c r="AD143" s="44">
        <f t="shared" si="119"/>
        <v>0</v>
      </c>
      <c r="AE143" s="44">
        <f t="shared" si="119"/>
        <v>0</v>
      </c>
      <c r="AF143" s="44">
        <f t="shared" si="119"/>
        <v>0</v>
      </c>
      <c r="AG143" s="44">
        <f t="shared" si="119"/>
        <v>0</v>
      </c>
      <c r="AH143" s="44">
        <f t="shared" si="119"/>
        <v>0</v>
      </c>
      <c r="AI143" s="44">
        <f t="shared" si="119"/>
        <v>0</v>
      </c>
      <c r="AJ143" s="44">
        <f t="shared" si="119"/>
        <v>0</v>
      </c>
      <c r="AK143" s="44">
        <f t="shared" si="119"/>
        <v>0</v>
      </c>
      <c r="AL143" s="44">
        <f t="shared" si="119"/>
        <v>0</v>
      </c>
      <c r="AM143" s="44">
        <f t="shared" si="119"/>
        <v>0</v>
      </c>
      <c r="AN143" s="44">
        <f t="shared" si="119"/>
        <v>0</v>
      </c>
      <c r="AO143" s="44">
        <f t="shared" si="119"/>
        <v>0</v>
      </c>
      <c r="AP143" s="44">
        <f t="shared" si="119"/>
        <v>0</v>
      </c>
      <c r="AQ143" s="44">
        <f t="shared" si="119"/>
        <v>0</v>
      </c>
      <c r="AR143" s="44">
        <f t="shared" si="119"/>
        <v>0</v>
      </c>
      <c r="AS143" s="44">
        <f t="shared" si="119"/>
        <v>0</v>
      </c>
      <c r="AT143" s="44">
        <f t="shared" si="119"/>
        <v>0</v>
      </c>
      <c r="AU143" s="71">
        <f t="shared" si="119"/>
        <v>0</v>
      </c>
      <c r="AV143" s="68">
        <f t="shared" ref="AV143:AV154" si="120">SUBTOTAL(9,Q143:AU143)</f>
        <v>0</v>
      </c>
      <c r="AW143" s="68" t="b">
        <f>AV143=BA138</f>
        <v>1</v>
      </c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</row>
    <row r="144" spans="2:161" x14ac:dyDescent="0.25">
      <c r="B144" s="62"/>
      <c r="C144" s="132"/>
      <c r="D144" s="62"/>
      <c r="E144" s="62"/>
      <c r="F144" s="64" t="s">
        <v>15</v>
      </c>
      <c r="G144" s="53">
        <f t="shared" ref="G144:AU144" si="121">COUNTIF(G$14:G$137,"E+n")</f>
        <v>0</v>
      </c>
      <c r="H144" s="44">
        <f t="shared" si="121"/>
        <v>0</v>
      </c>
      <c r="I144" s="44">
        <f t="shared" si="121"/>
        <v>0</v>
      </c>
      <c r="J144" s="44">
        <f t="shared" si="121"/>
        <v>0</v>
      </c>
      <c r="K144" s="53">
        <f t="shared" si="121"/>
        <v>0</v>
      </c>
      <c r="L144" s="44">
        <f t="shared" si="121"/>
        <v>0</v>
      </c>
      <c r="M144" s="44">
        <f t="shared" si="121"/>
        <v>0</v>
      </c>
      <c r="N144" s="44">
        <f t="shared" si="121"/>
        <v>0</v>
      </c>
      <c r="O144" s="44">
        <f t="shared" si="121"/>
        <v>0</v>
      </c>
      <c r="P144" s="44">
        <f t="shared" si="121"/>
        <v>0</v>
      </c>
      <c r="Q144" s="53">
        <f t="shared" si="121"/>
        <v>0</v>
      </c>
      <c r="R144" s="44">
        <f t="shared" si="121"/>
        <v>0</v>
      </c>
      <c r="S144" s="44">
        <f t="shared" si="121"/>
        <v>0</v>
      </c>
      <c r="T144" s="44">
        <f t="shared" si="121"/>
        <v>0</v>
      </c>
      <c r="U144" s="44">
        <f t="shared" si="121"/>
        <v>0</v>
      </c>
      <c r="V144" s="44">
        <f t="shared" si="121"/>
        <v>0</v>
      </c>
      <c r="W144" s="44">
        <f t="shared" si="121"/>
        <v>0</v>
      </c>
      <c r="X144" s="44">
        <f t="shared" si="121"/>
        <v>0</v>
      </c>
      <c r="Y144" s="44">
        <f t="shared" si="121"/>
        <v>0</v>
      </c>
      <c r="Z144" s="44">
        <f t="shared" si="121"/>
        <v>0</v>
      </c>
      <c r="AA144" s="44">
        <f t="shared" si="121"/>
        <v>0</v>
      </c>
      <c r="AB144" s="44">
        <f t="shared" si="121"/>
        <v>0</v>
      </c>
      <c r="AC144" s="44">
        <f t="shared" si="121"/>
        <v>0</v>
      </c>
      <c r="AD144" s="44">
        <f t="shared" si="121"/>
        <v>0</v>
      </c>
      <c r="AE144" s="44">
        <f t="shared" si="121"/>
        <v>0</v>
      </c>
      <c r="AF144" s="44">
        <f t="shared" si="121"/>
        <v>0</v>
      </c>
      <c r="AG144" s="44">
        <f t="shared" si="121"/>
        <v>0</v>
      </c>
      <c r="AH144" s="44">
        <f t="shared" si="121"/>
        <v>0</v>
      </c>
      <c r="AI144" s="44">
        <f t="shared" si="121"/>
        <v>0</v>
      </c>
      <c r="AJ144" s="44">
        <f t="shared" si="121"/>
        <v>0</v>
      </c>
      <c r="AK144" s="44">
        <f t="shared" si="121"/>
        <v>0</v>
      </c>
      <c r="AL144" s="44">
        <f t="shared" si="121"/>
        <v>0</v>
      </c>
      <c r="AM144" s="44">
        <f t="shared" si="121"/>
        <v>0</v>
      </c>
      <c r="AN144" s="44">
        <f t="shared" si="121"/>
        <v>0</v>
      </c>
      <c r="AO144" s="44">
        <f t="shared" si="121"/>
        <v>0</v>
      </c>
      <c r="AP144" s="44">
        <f t="shared" si="121"/>
        <v>0</v>
      </c>
      <c r="AQ144" s="44">
        <f t="shared" si="121"/>
        <v>0</v>
      </c>
      <c r="AR144" s="44">
        <f t="shared" si="121"/>
        <v>0</v>
      </c>
      <c r="AS144" s="44">
        <f t="shared" si="121"/>
        <v>0</v>
      </c>
      <c r="AT144" s="44">
        <f t="shared" si="121"/>
        <v>0</v>
      </c>
      <c r="AU144" s="71">
        <f t="shared" si="121"/>
        <v>0</v>
      </c>
      <c r="AV144" s="68">
        <f t="shared" si="120"/>
        <v>0</v>
      </c>
      <c r="AW144" s="72" t="b">
        <f>AV144=BB138</f>
        <v>1</v>
      </c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</row>
    <row r="145" spans="2:70" x14ac:dyDescent="0.25">
      <c r="B145" s="62"/>
      <c r="C145" s="132"/>
      <c r="D145" s="62"/>
      <c r="E145" s="62"/>
      <c r="F145" s="64" t="s">
        <v>16</v>
      </c>
      <c r="G145" s="53">
        <f t="shared" ref="G145:AU145" si="122">COUNTIF(G$14:G$137,"N+M")</f>
        <v>0</v>
      </c>
      <c r="H145" s="44">
        <f t="shared" si="122"/>
        <v>0</v>
      </c>
      <c r="I145" s="44">
        <f t="shared" si="122"/>
        <v>0</v>
      </c>
      <c r="J145" s="44">
        <f t="shared" si="122"/>
        <v>0</v>
      </c>
      <c r="K145" s="53">
        <f t="shared" si="122"/>
        <v>0</v>
      </c>
      <c r="L145" s="44">
        <f t="shared" si="122"/>
        <v>0</v>
      </c>
      <c r="M145" s="44">
        <f t="shared" si="122"/>
        <v>0</v>
      </c>
      <c r="N145" s="44">
        <f t="shared" si="122"/>
        <v>0</v>
      </c>
      <c r="O145" s="44">
        <f t="shared" si="122"/>
        <v>0</v>
      </c>
      <c r="P145" s="44">
        <f t="shared" si="122"/>
        <v>0</v>
      </c>
      <c r="Q145" s="53">
        <f t="shared" si="122"/>
        <v>0</v>
      </c>
      <c r="R145" s="44">
        <f t="shared" si="122"/>
        <v>0</v>
      </c>
      <c r="S145" s="44">
        <f t="shared" si="122"/>
        <v>0</v>
      </c>
      <c r="T145" s="44">
        <f t="shared" si="122"/>
        <v>0</v>
      </c>
      <c r="U145" s="44">
        <f t="shared" si="122"/>
        <v>0</v>
      </c>
      <c r="V145" s="44">
        <f t="shared" si="122"/>
        <v>0</v>
      </c>
      <c r="W145" s="44">
        <f t="shared" si="122"/>
        <v>0</v>
      </c>
      <c r="X145" s="44">
        <f t="shared" si="122"/>
        <v>0</v>
      </c>
      <c r="Y145" s="44">
        <f t="shared" si="122"/>
        <v>0</v>
      </c>
      <c r="Z145" s="44">
        <f t="shared" si="122"/>
        <v>0</v>
      </c>
      <c r="AA145" s="44">
        <f t="shared" si="122"/>
        <v>0</v>
      </c>
      <c r="AB145" s="44">
        <f t="shared" si="122"/>
        <v>0</v>
      </c>
      <c r="AC145" s="44">
        <f t="shared" si="122"/>
        <v>0</v>
      </c>
      <c r="AD145" s="44">
        <f t="shared" si="122"/>
        <v>0</v>
      </c>
      <c r="AE145" s="44">
        <f t="shared" si="122"/>
        <v>0</v>
      </c>
      <c r="AF145" s="44">
        <f t="shared" si="122"/>
        <v>0</v>
      </c>
      <c r="AG145" s="44">
        <f t="shared" si="122"/>
        <v>0</v>
      </c>
      <c r="AH145" s="44">
        <f t="shared" si="122"/>
        <v>0</v>
      </c>
      <c r="AI145" s="44">
        <f t="shared" si="122"/>
        <v>0</v>
      </c>
      <c r="AJ145" s="44">
        <f t="shared" si="122"/>
        <v>0</v>
      </c>
      <c r="AK145" s="44">
        <f t="shared" si="122"/>
        <v>0</v>
      </c>
      <c r="AL145" s="44">
        <f t="shared" si="122"/>
        <v>0</v>
      </c>
      <c r="AM145" s="44">
        <f t="shared" si="122"/>
        <v>0</v>
      </c>
      <c r="AN145" s="44">
        <f t="shared" si="122"/>
        <v>0</v>
      </c>
      <c r="AO145" s="44">
        <f t="shared" si="122"/>
        <v>0</v>
      </c>
      <c r="AP145" s="44">
        <f t="shared" si="122"/>
        <v>0</v>
      </c>
      <c r="AQ145" s="44">
        <f t="shared" si="122"/>
        <v>0</v>
      </c>
      <c r="AR145" s="44">
        <f t="shared" si="122"/>
        <v>0</v>
      </c>
      <c r="AS145" s="44">
        <f t="shared" si="122"/>
        <v>0</v>
      </c>
      <c r="AT145" s="44">
        <f t="shared" si="122"/>
        <v>0</v>
      </c>
      <c r="AU145" s="71">
        <f t="shared" si="122"/>
        <v>0</v>
      </c>
      <c r="AV145" s="68">
        <f t="shared" si="120"/>
        <v>0</v>
      </c>
      <c r="AW145" s="73" t="b">
        <f>AV145=BC138</f>
        <v>1</v>
      </c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62"/>
    </row>
    <row r="146" spans="2:70" x14ac:dyDescent="0.25">
      <c r="B146" s="62"/>
      <c r="C146" s="132"/>
      <c r="D146" s="62"/>
      <c r="E146" s="62"/>
      <c r="F146" s="64" t="s">
        <v>17</v>
      </c>
      <c r="G146" s="53">
        <f t="shared" ref="G146:AU146" si="123">COUNTIF(G$14:G$137,"M+N")</f>
        <v>0</v>
      </c>
      <c r="H146" s="44">
        <f t="shared" si="123"/>
        <v>0</v>
      </c>
      <c r="I146" s="44">
        <f t="shared" si="123"/>
        <v>0</v>
      </c>
      <c r="J146" s="44">
        <f t="shared" si="123"/>
        <v>0</v>
      </c>
      <c r="K146" s="53">
        <f t="shared" si="123"/>
        <v>0</v>
      </c>
      <c r="L146" s="44">
        <f t="shared" si="123"/>
        <v>0</v>
      </c>
      <c r="M146" s="44">
        <f t="shared" si="123"/>
        <v>0</v>
      </c>
      <c r="N146" s="44">
        <f t="shared" si="123"/>
        <v>0</v>
      </c>
      <c r="O146" s="44">
        <f t="shared" si="123"/>
        <v>0</v>
      </c>
      <c r="P146" s="44">
        <f t="shared" si="123"/>
        <v>0</v>
      </c>
      <c r="Q146" s="53">
        <f t="shared" si="123"/>
        <v>0</v>
      </c>
      <c r="R146" s="44">
        <f t="shared" si="123"/>
        <v>0</v>
      </c>
      <c r="S146" s="44">
        <f t="shared" si="123"/>
        <v>0</v>
      </c>
      <c r="T146" s="44">
        <f t="shared" si="123"/>
        <v>0</v>
      </c>
      <c r="U146" s="44">
        <f t="shared" si="123"/>
        <v>0</v>
      </c>
      <c r="V146" s="44">
        <f t="shared" si="123"/>
        <v>0</v>
      </c>
      <c r="W146" s="44">
        <f t="shared" si="123"/>
        <v>0</v>
      </c>
      <c r="X146" s="44">
        <f t="shared" si="123"/>
        <v>0</v>
      </c>
      <c r="Y146" s="44">
        <f t="shared" si="123"/>
        <v>0</v>
      </c>
      <c r="Z146" s="44">
        <f t="shared" si="123"/>
        <v>0</v>
      </c>
      <c r="AA146" s="44">
        <f t="shared" si="123"/>
        <v>0</v>
      </c>
      <c r="AB146" s="44">
        <f t="shared" si="123"/>
        <v>0</v>
      </c>
      <c r="AC146" s="44">
        <f t="shared" si="123"/>
        <v>0</v>
      </c>
      <c r="AD146" s="44">
        <f t="shared" si="123"/>
        <v>0</v>
      </c>
      <c r="AE146" s="44">
        <f t="shared" si="123"/>
        <v>0</v>
      </c>
      <c r="AF146" s="44">
        <f t="shared" si="123"/>
        <v>0</v>
      </c>
      <c r="AG146" s="44">
        <f t="shared" si="123"/>
        <v>0</v>
      </c>
      <c r="AH146" s="44">
        <f t="shared" si="123"/>
        <v>0</v>
      </c>
      <c r="AI146" s="44">
        <f t="shared" si="123"/>
        <v>0</v>
      </c>
      <c r="AJ146" s="44">
        <f t="shared" si="123"/>
        <v>0</v>
      </c>
      <c r="AK146" s="44">
        <f t="shared" si="123"/>
        <v>0</v>
      </c>
      <c r="AL146" s="44">
        <f t="shared" si="123"/>
        <v>0</v>
      </c>
      <c r="AM146" s="44">
        <f t="shared" si="123"/>
        <v>0</v>
      </c>
      <c r="AN146" s="44">
        <f t="shared" si="123"/>
        <v>0</v>
      </c>
      <c r="AO146" s="44">
        <f t="shared" si="123"/>
        <v>0</v>
      </c>
      <c r="AP146" s="44">
        <f t="shared" si="123"/>
        <v>0</v>
      </c>
      <c r="AQ146" s="44">
        <f t="shared" si="123"/>
        <v>0</v>
      </c>
      <c r="AR146" s="44">
        <f t="shared" si="123"/>
        <v>0</v>
      </c>
      <c r="AS146" s="44">
        <f t="shared" si="123"/>
        <v>0</v>
      </c>
      <c r="AT146" s="44">
        <f t="shared" si="123"/>
        <v>0</v>
      </c>
      <c r="AU146" s="71">
        <f t="shared" si="123"/>
        <v>0</v>
      </c>
      <c r="AV146" s="68">
        <f t="shared" si="120"/>
        <v>0</v>
      </c>
      <c r="AW146" s="68" t="b">
        <f>AV146=BD138</f>
        <v>1</v>
      </c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</row>
    <row r="147" spans="2:70" x14ac:dyDescent="0.25">
      <c r="B147" s="62"/>
      <c r="C147" s="132"/>
      <c r="D147" s="62"/>
      <c r="E147" s="62"/>
      <c r="F147" s="64" t="s">
        <v>18</v>
      </c>
      <c r="G147" s="53">
        <f t="shared" ref="G147:AU147" si="124">COUNTIF(G$14:G$137,"M+G")</f>
        <v>0</v>
      </c>
      <c r="H147" s="44">
        <f t="shared" si="124"/>
        <v>0</v>
      </c>
      <c r="I147" s="44">
        <f t="shared" si="124"/>
        <v>0</v>
      </c>
      <c r="J147" s="44">
        <f t="shared" si="124"/>
        <v>0</v>
      </c>
      <c r="K147" s="53">
        <f t="shared" si="124"/>
        <v>0</v>
      </c>
      <c r="L147" s="44">
        <f t="shared" si="124"/>
        <v>0</v>
      </c>
      <c r="M147" s="44">
        <f t="shared" si="124"/>
        <v>0</v>
      </c>
      <c r="N147" s="44">
        <f t="shared" si="124"/>
        <v>0</v>
      </c>
      <c r="O147" s="44">
        <f t="shared" si="124"/>
        <v>0</v>
      </c>
      <c r="P147" s="44">
        <f t="shared" si="124"/>
        <v>0</v>
      </c>
      <c r="Q147" s="53">
        <f t="shared" si="124"/>
        <v>0</v>
      </c>
      <c r="R147" s="44">
        <f t="shared" si="124"/>
        <v>0</v>
      </c>
      <c r="S147" s="44">
        <f t="shared" si="124"/>
        <v>0</v>
      </c>
      <c r="T147" s="44">
        <f t="shared" si="124"/>
        <v>0</v>
      </c>
      <c r="U147" s="44">
        <f t="shared" si="124"/>
        <v>0</v>
      </c>
      <c r="V147" s="44">
        <f t="shared" si="124"/>
        <v>0</v>
      </c>
      <c r="W147" s="44">
        <f t="shared" si="124"/>
        <v>0</v>
      </c>
      <c r="X147" s="44">
        <f t="shared" si="124"/>
        <v>0</v>
      </c>
      <c r="Y147" s="44">
        <f t="shared" si="124"/>
        <v>0</v>
      </c>
      <c r="Z147" s="44">
        <f t="shared" si="124"/>
        <v>0</v>
      </c>
      <c r="AA147" s="44">
        <f t="shared" si="124"/>
        <v>0</v>
      </c>
      <c r="AB147" s="44">
        <f t="shared" si="124"/>
        <v>0</v>
      </c>
      <c r="AC147" s="44">
        <f t="shared" si="124"/>
        <v>0</v>
      </c>
      <c r="AD147" s="44">
        <f t="shared" si="124"/>
        <v>0</v>
      </c>
      <c r="AE147" s="44">
        <f t="shared" si="124"/>
        <v>0</v>
      </c>
      <c r="AF147" s="44">
        <f t="shared" si="124"/>
        <v>0</v>
      </c>
      <c r="AG147" s="44">
        <f t="shared" si="124"/>
        <v>0</v>
      </c>
      <c r="AH147" s="44">
        <f t="shared" si="124"/>
        <v>0</v>
      </c>
      <c r="AI147" s="44">
        <f t="shared" si="124"/>
        <v>0</v>
      </c>
      <c r="AJ147" s="44">
        <f t="shared" si="124"/>
        <v>0</v>
      </c>
      <c r="AK147" s="44">
        <f t="shared" si="124"/>
        <v>0</v>
      </c>
      <c r="AL147" s="44">
        <f t="shared" si="124"/>
        <v>0</v>
      </c>
      <c r="AM147" s="44">
        <f t="shared" si="124"/>
        <v>0</v>
      </c>
      <c r="AN147" s="44">
        <f t="shared" si="124"/>
        <v>0</v>
      </c>
      <c r="AO147" s="44">
        <f t="shared" si="124"/>
        <v>0</v>
      </c>
      <c r="AP147" s="44">
        <f t="shared" si="124"/>
        <v>0</v>
      </c>
      <c r="AQ147" s="44">
        <f t="shared" si="124"/>
        <v>0</v>
      </c>
      <c r="AR147" s="44">
        <f t="shared" si="124"/>
        <v>0</v>
      </c>
      <c r="AS147" s="44">
        <f t="shared" si="124"/>
        <v>0</v>
      </c>
      <c r="AT147" s="44">
        <f t="shared" si="124"/>
        <v>0</v>
      </c>
      <c r="AU147" s="71">
        <f t="shared" si="124"/>
        <v>0</v>
      </c>
      <c r="AV147" s="68">
        <f t="shared" si="120"/>
        <v>0</v>
      </c>
      <c r="AW147" s="72" t="b">
        <f>BE138=BE138</f>
        <v>1</v>
      </c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</row>
    <row r="148" spans="2:70" x14ac:dyDescent="0.25">
      <c r="B148" s="62"/>
      <c r="C148" s="132"/>
      <c r="D148" s="62"/>
      <c r="E148" s="62"/>
      <c r="F148" s="64" t="s">
        <v>19</v>
      </c>
      <c r="G148" s="53">
        <f t="shared" ref="G148:AU148" si="125">COUNTIF(G$14:G$137,"G+E")</f>
        <v>0</v>
      </c>
      <c r="H148" s="44">
        <f t="shared" si="125"/>
        <v>0</v>
      </c>
      <c r="I148" s="44">
        <f t="shared" si="125"/>
        <v>0</v>
      </c>
      <c r="J148" s="44">
        <f t="shared" si="125"/>
        <v>0</v>
      </c>
      <c r="K148" s="53">
        <f t="shared" si="125"/>
        <v>0</v>
      </c>
      <c r="L148" s="44">
        <f t="shared" si="125"/>
        <v>0</v>
      </c>
      <c r="M148" s="44">
        <f t="shared" si="125"/>
        <v>0</v>
      </c>
      <c r="N148" s="44">
        <f t="shared" si="125"/>
        <v>0</v>
      </c>
      <c r="O148" s="44">
        <f t="shared" si="125"/>
        <v>0</v>
      </c>
      <c r="P148" s="44">
        <f t="shared" si="125"/>
        <v>0</v>
      </c>
      <c r="Q148" s="53">
        <f t="shared" si="125"/>
        <v>0</v>
      </c>
      <c r="R148" s="44">
        <f t="shared" si="125"/>
        <v>0</v>
      </c>
      <c r="S148" s="44">
        <f t="shared" si="125"/>
        <v>0</v>
      </c>
      <c r="T148" s="44">
        <f t="shared" si="125"/>
        <v>0</v>
      </c>
      <c r="U148" s="44">
        <f t="shared" si="125"/>
        <v>0</v>
      </c>
      <c r="V148" s="44">
        <f t="shared" si="125"/>
        <v>0</v>
      </c>
      <c r="W148" s="44">
        <f t="shared" si="125"/>
        <v>0</v>
      </c>
      <c r="X148" s="44">
        <f t="shared" si="125"/>
        <v>0</v>
      </c>
      <c r="Y148" s="44">
        <f t="shared" si="125"/>
        <v>0</v>
      </c>
      <c r="Z148" s="44">
        <f t="shared" si="125"/>
        <v>0</v>
      </c>
      <c r="AA148" s="44">
        <f t="shared" si="125"/>
        <v>0</v>
      </c>
      <c r="AB148" s="44">
        <f t="shared" si="125"/>
        <v>0</v>
      </c>
      <c r="AC148" s="44">
        <f t="shared" si="125"/>
        <v>0</v>
      </c>
      <c r="AD148" s="44">
        <f t="shared" si="125"/>
        <v>0</v>
      </c>
      <c r="AE148" s="44">
        <f t="shared" si="125"/>
        <v>0</v>
      </c>
      <c r="AF148" s="44">
        <f t="shared" si="125"/>
        <v>0</v>
      </c>
      <c r="AG148" s="44">
        <f t="shared" si="125"/>
        <v>0</v>
      </c>
      <c r="AH148" s="44">
        <f t="shared" si="125"/>
        <v>0</v>
      </c>
      <c r="AI148" s="44">
        <f t="shared" si="125"/>
        <v>0</v>
      </c>
      <c r="AJ148" s="44">
        <f t="shared" si="125"/>
        <v>0</v>
      </c>
      <c r="AK148" s="44">
        <f t="shared" si="125"/>
        <v>0</v>
      </c>
      <c r="AL148" s="44">
        <f t="shared" si="125"/>
        <v>0</v>
      </c>
      <c r="AM148" s="44">
        <f t="shared" si="125"/>
        <v>0</v>
      </c>
      <c r="AN148" s="44">
        <f t="shared" si="125"/>
        <v>0</v>
      </c>
      <c r="AO148" s="44">
        <f t="shared" si="125"/>
        <v>0</v>
      </c>
      <c r="AP148" s="44">
        <f t="shared" si="125"/>
        <v>0</v>
      </c>
      <c r="AQ148" s="44">
        <f t="shared" si="125"/>
        <v>0</v>
      </c>
      <c r="AR148" s="44">
        <f t="shared" si="125"/>
        <v>0</v>
      </c>
      <c r="AS148" s="44">
        <f t="shared" si="125"/>
        <v>0</v>
      </c>
      <c r="AT148" s="44">
        <f t="shared" si="125"/>
        <v>0</v>
      </c>
      <c r="AU148" s="71">
        <f t="shared" si="125"/>
        <v>0</v>
      </c>
      <c r="AV148" s="68">
        <f t="shared" si="120"/>
        <v>0</v>
      </c>
      <c r="AW148" s="68" t="b">
        <f>AV148=BF138</f>
        <v>1</v>
      </c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</row>
    <row r="149" spans="2:70" x14ac:dyDescent="0.25">
      <c r="B149" s="62"/>
      <c r="C149" s="132"/>
      <c r="D149" s="62"/>
      <c r="E149" s="62"/>
      <c r="F149" s="64" t="s">
        <v>20</v>
      </c>
      <c r="G149" s="53">
        <f t="shared" ref="G149:AU149" si="126">COUNTIF(G$14:G$137,"G+N")</f>
        <v>0</v>
      </c>
      <c r="H149" s="44">
        <f t="shared" si="126"/>
        <v>0</v>
      </c>
      <c r="I149" s="44">
        <f t="shared" si="126"/>
        <v>0</v>
      </c>
      <c r="J149" s="44">
        <f t="shared" si="126"/>
        <v>0</v>
      </c>
      <c r="K149" s="53">
        <f t="shared" si="126"/>
        <v>0</v>
      </c>
      <c r="L149" s="44">
        <f t="shared" si="126"/>
        <v>0</v>
      </c>
      <c r="M149" s="44">
        <f t="shared" si="126"/>
        <v>0</v>
      </c>
      <c r="N149" s="44">
        <f t="shared" si="126"/>
        <v>0</v>
      </c>
      <c r="O149" s="44">
        <f t="shared" si="126"/>
        <v>0</v>
      </c>
      <c r="P149" s="44">
        <f t="shared" si="126"/>
        <v>0</v>
      </c>
      <c r="Q149" s="53">
        <f t="shared" si="126"/>
        <v>0</v>
      </c>
      <c r="R149" s="44">
        <f t="shared" si="126"/>
        <v>0</v>
      </c>
      <c r="S149" s="44">
        <f t="shared" si="126"/>
        <v>0</v>
      </c>
      <c r="T149" s="44">
        <f t="shared" si="126"/>
        <v>0</v>
      </c>
      <c r="U149" s="44">
        <f t="shared" si="126"/>
        <v>0</v>
      </c>
      <c r="V149" s="44">
        <f t="shared" si="126"/>
        <v>0</v>
      </c>
      <c r="W149" s="44">
        <f t="shared" si="126"/>
        <v>0</v>
      </c>
      <c r="X149" s="44">
        <f t="shared" si="126"/>
        <v>0</v>
      </c>
      <c r="Y149" s="44">
        <f t="shared" si="126"/>
        <v>0</v>
      </c>
      <c r="Z149" s="44">
        <f t="shared" si="126"/>
        <v>0</v>
      </c>
      <c r="AA149" s="44">
        <f t="shared" si="126"/>
        <v>0</v>
      </c>
      <c r="AB149" s="44">
        <f t="shared" si="126"/>
        <v>0</v>
      </c>
      <c r="AC149" s="44">
        <f t="shared" si="126"/>
        <v>0</v>
      </c>
      <c r="AD149" s="44">
        <f t="shared" si="126"/>
        <v>0</v>
      </c>
      <c r="AE149" s="44">
        <f t="shared" si="126"/>
        <v>0</v>
      </c>
      <c r="AF149" s="44">
        <f t="shared" si="126"/>
        <v>0</v>
      </c>
      <c r="AG149" s="44">
        <f t="shared" si="126"/>
        <v>0</v>
      </c>
      <c r="AH149" s="44">
        <f t="shared" si="126"/>
        <v>0</v>
      </c>
      <c r="AI149" s="44">
        <f t="shared" si="126"/>
        <v>0</v>
      </c>
      <c r="AJ149" s="44">
        <f t="shared" si="126"/>
        <v>0</v>
      </c>
      <c r="AK149" s="44">
        <f t="shared" si="126"/>
        <v>0</v>
      </c>
      <c r="AL149" s="44">
        <f t="shared" si="126"/>
        <v>0</v>
      </c>
      <c r="AM149" s="44">
        <f t="shared" si="126"/>
        <v>0</v>
      </c>
      <c r="AN149" s="44">
        <f t="shared" si="126"/>
        <v>0</v>
      </c>
      <c r="AO149" s="44">
        <f t="shared" si="126"/>
        <v>0</v>
      </c>
      <c r="AP149" s="44">
        <f t="shared" si="126"/>
        <v>0</v>
      </c>
      <c r="AQ149" s="44">
        <f t="shared" si="126"/>
        <v>0</v>
      </c>
      <c r="AR149" s="44">
        <f t="shared" si="126"/>
        <v>0</v>
      </c>
      <c r="AS149" s="44">
        <f t="shared" si="126"/>
        <v>0</v>
      </c>
      <c r="AT149" s="44">
        <f t="shared" si="126"/>
        <v>0</v>
      </c>
      <c r="AU149" s="71">
        <f t="shared" si="126"/>
        <v>0</v>
      </c>
      <c r="AV149" s="68">
        <f t="shared" si="120"/>
        <v>0</v>
      </c>
      <c r="AW149" s="68" t="b">
        <f>AV149=BG138</f>
        <v>1</v>
      </c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</row>
    <row r="150" spans="2:70" x14ac:dyDescent="0.25">
      <c r="B150" s="62"/>
      <c r="C150" s="132"/>
      <c r="D150" s="62"/>
      <c r="E150" s="62"/>
      <c r="F150" s="64" t="s">
        <v>21</v>
      </c>
      <c r="G150" s="53">
        <f t="shared" ref="G150:AU150" si="127">COUNTIF(G$14:G$137,"M+H")</f>
        <v>0</v>
      </c>
      <c r="H150" s="44">
        <f t="shared" si="127"/>
        <v>0</v>
      </c>
      <c r="I150" s="44">
        <f t="shared" si="127"/>
        <v>0</v>
      </c>
      <c r="J150" s="44">
        <f t="shared" si="127"/>
        <v>0</v>
      </c>
      <c r="K150" s="53">
        <f t="shared" si="127"/>
        <v>0</v>
      </c>
      <c r="L150" s="44">
        <f t="shared" si="127"/>
        <v>0</v>
      </c>
      <c r="M150" s="44">
        <f t="shared" si="127"/>
        <v>0</v>
      </c>
      <c r="N150" s="44">
        <f t="shared" si="127"/>
        <v>0</v>
      </c>
      <c r="O150" s="44">
        <f t="shared" si="127"/>
        <v>0</v>
      </c>
      <c r="P150" s="44">
        <f t="shared" si="127"/>
        <v>0</v>
      </c>
      <c r="Q150" s="53">
        <f t="shared" si="127"/>
        <v>0</v>
      </c>
      <c r="R150" s="44">
        <f t="shared" si="127"/>
        <v>0</v>
      </c>
      <c r="S150" s="44">
        <f t="shared" si="127"/>
        <v>0</v>
      </c>
      <c r="T150" s="44">
        <f t="shared" si="127"/>
        <v>0</v>
      </c>
      <c r="U150" s="44">
        <f t="shared" si="127"/>
        <v>0</v>
      </c>
      <c r="V150" s="44">
        <f t="shared" si="127"/>
        <v>0</v>
      </c>
      <c r="W150" s="44">
        <f t="shared" si="127"/>
        <v>0</v>
      </c>
      <c r="X150" s="44">
        <f t="shared" si="127"/>
        <v>0</v>
      </c>
      <c r="Y150" s="44">
        <f t="shared" si="127"/>
        <v>0</v>
      </c>
      <c r="Z150" s="44">
        <f t="shared" si="127"/>
        <v>0</v>
      </c>
      <c r="AA150" s="44">
        <f t="shared" si="127"/>
        <v>0</v>
      </c>
      <c r="AB150" s="44">
        <f t="shared" si="127"/>
        <v>0</v>
      </c>
      <c r="AC150" s="44">
        <f t="shared" si="127"/>
        <v>0</v>
      </c>
      <c r="AD150" s="44">
        <f t="shared" si="127"/>
        <v>0</v>
      </c>
      <c r="AE150" s="44">
        <f t="shared" si="127"/>
        <v>0</v>
      </c>
      <c r="AF150" s="44">
        <f t="shared" si="127"/>
        <v>0</v>
      </c>
      <c r="AG150" s="44">
        <f t="shared" si="127"/>
        <v>0</v>
      </c>
      <c r="AH150" s="44">
        <f t="shared" si="127"/>
        <v>0</v>
      </c>
      <c r="AI150" s="44">
        <f t="shared" si="127"/>
        <v>0</v>
      </c>
      <c r="AJ150" s="44">
        <f t="shared" si="127"/>
        <v>0</v>
      </c>
      <c r="AK150" s="44">
        <f t="shared" si="127"/>
        <v>0</v>
      </c>
      <c r="AL150" s="44">
        <f t="shared" si="127"/>
        <v>0</v>
      </c>
      <c r="AM150" s="44">
        <f t="shared" si="127"/>
        <v>0</v>
      </c>
      <c r="AN150" s="44">
        <f t="shared" si="127"/>
        <v>0</v>
      </c>
      <c r="AO150" s="44">
        <f t="shared" si="127"/>
        <v>0</v>
      </c>
      <c r="AP150" s="44">
        <f t="shared" si="127"/>
        <v>0</v>
      </c>
      <c r="AQ150" s="44">
        <f t="shared" si="127"/>
        <v>0</v>
      </c>
      <c r="AR150" s="44">
        <f t="shared" si="127"/>
        <v>0</v>
      </c>
      <c r="AS150" s="44">
        <f t="shared" si="127"/>
        <v>0</v>
      </c>
      <c r="AT150" s="44">
        <f t="shared" si="127"/>
        <v>0</v>
      </c>
      <c r="AU150" s="71">
        <f t="shared" si="127"/>
        <v>0</v>
      </c>
      <c r="AV150" s="68">
        <f t="shared" si="120"/>
        <v>0</v>
      </c>
      <c r="AW150" s="68" t="b">
        <f>AV150=BH138</f>
        <v>1</v>
      </c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</row>
    <row r="151" spans="2:70" x14ac:dyDescent="0.25">
      <c r="B151" s="62"/>
      <c r="C151" s="132"/>
      <c r="D151" s="62"/>
      <c r="E151" s="62"/>
      <c r="F151" s="64" t="s">
        <v>22</v>
      </c>
      <c r="G151" s="53">
        <f t="shared" ref="G151:AU151" si="128">COUNTIF(G$14:G$137,"N/O")</f>
        <v>0</v>
      </c>
      <c r="H151" s="44">
        <f t="shared" si="128"/>
        <v>0</v>
      </c>
      <c r="I151" s="44">
        <f t="shared" si="128"/>
        <v>0</v>
      </c>
      <c r="J151" s="44">
        <f t="shared" si="128"/>
        <v>0</v>
      </c>
      <c r="K151" s="53">
        <f t="shared" si="128"/>
        <v>0</v>
      </c>
      <c r="L151" s="44">
        <f t="shared" si="128"/>
        <v>0</v>
      </c>
      <c r="M151" s="44">
        <f t="shared" si="128"/>
        <v>0</v>
      </c>
      <c r="N151" s="44">
        <f t="shared" si="128"/>
        <v>0</v>
      </c>
      <c r="O151" s="44">
        <f t="shared" si="128"/>
        <v>0</v>
      </c>
      <c r="P151" s="44">
        <f t="shared" si="128"/>
        <v>0</v>
      </c>
      <c r="Q151" s="53">
        <f t="shared" si="128"/>
        <v>0</v>
      </c>
      <c r="R151" s="44">
        <f t="shared" si="128"/>
        <v>0</v>
      </c>
      <c r="S151" s="44">
        <f t="shared" si="128"/>
        <v>0</v>
      </c>
      <c r="T151" s="44">
        <f t="shared" si="128"/>
        <v>0</v>
      </c>
      <c r="U151" s="44">
        <f t="shared" si="128"/>
        <v>0</v>
      </c>
      <c r="V151" s="44">
        <f t="shared" si="128"/>
        <v>0</v>
      </c>
      <c r="W151" s="44">
        <f t="shared" si="128"/>
        <v>0</v>
      </c>
      <c r="X151" s="44">
        <f t="shared" si="128"/>
        <v>0</v>
      </c>
      <c r="Y151" s="44">
        <f t="shared" si="128"/>
        <v>0</v>
      </c>
      <c r="Z151" s="44">
        <f t="shared" si="128"/>
        <v>0</v>
      </c>
      <c r="AA151" s="44">
        <f t="shared" si="128"/>
        <v>0</v>
      </c>
      <c r="AB151" s="44">
        <f t="shared" si="128"/>
        <v>0</v>
      </c>
      <c r="AC151" s="44">
        <f t="shared" si="128"/>
        <v>0</v>
      </c>
      <c r="AD151" s="44">
        <f t="shared" si="128"/>
        <v>0</v>
      </c>
      <c r="AE151" s="44">
        <f t="shared" si="128"/>
        <v>0</v>
      </c>
      <c r="AF151" s="44">
        <f t="shared" si="128"/>
        <v>0</v>
      </c>
      <c r="AG151" s="44">
        <f t="shared" si="128"/>
        <v>0</v>
      </c>
      <c r="AH151" s="44">
        <f t="shared" si="128"/>
        <v>0</v>
      </c>
      <c r="AI151" s="44">
        <f t="shared" si="128"/>
        <v>0</v>
      </c>
      <c r="AJ151" s="44">
        <f t="shared" si="128"/>
        <v>0</v>
      </c>
      <c r="AK151" s="44">
        <f t="shared" si="128"/>
        <v>0</v>
      </c>
      <c r="AL151" s="44">
        <f t="shared" si="128"/>
        <v>0</v>
      </c>
      <c r="AM151" s="44">
        <f t="shared" si="128"/>
        <v>0</v>
      </c>
      <c r="AN151" s="44">
        <f t="shared" si="128"/>
        <v>0</v>
      </c>
      <c r="AO151" s="44">
        <f t="shared" si="128"/>
        <v>0</v>
      </c>
      <c r="AP151" s="44">
        <f t="shared" si="128"/>
        <v>0</v>
      </c>
      <c r="AQ151" s="44">
        <f t="shared" si="128"/>
        <v>0</v>
      </c>
      <c r="AR151" s="44">
        <f t="shared" si="128"/>
        <v>0</v>
      </c>
      <c r="AS151" s="44">
        <f t="shared" si="128"/>
        <v>0</v>
      </c>
      <c r="AT151" s="44">
        <f t="shared" si="128"/>
        <v>0</v>
      </c>
      <c r="AU151" s="71">
        <f t="shared" si="128"/>
        <v>0</v>
      </c>
      <c r="AV151" s="68">
        <f t="shared" si="120"/>
        <v>0</v>
      </c>
      <c r="AW151" s="68" t="b">
        <f>AV151=BI138</f>
        <v>1</v>
      </c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</row>
    <row r="152" spans="2:70" x14ac:dyDescent="0.25">
      <c r="B152" s="62"/>
      <c r="C152" s="132"/>
      <c r="D152" s="62"/>
      <c r="E152" s="62"/>
      <c r="F152" s="64" t="s">
        <v>23</v>
      </c>
      <c r="G152" s="53">
        <f t="shared" ref="G152:AU152" si="129">COUNTIF(G$14:G$137,"NH")</f>
        <v>0</v>
      </c>
      <c r="H152" s="44">
        <f t="shared" si="129"/>
        <v>0</v>
      </c>
      <c r="I152" s="44">
        <f t="shared" si="129"/>
        <v>0</v>
      </c>
      <c r="J152" s="44">
        <f t="shared" si="129"/>
        <v>0</v>
      </c>
      <c r="K152" s="53">
        <f t="shared" si="129"/>
        <v>0</v>
      </c>
      <c r="L152" s="44">
        <f t="shared" si="129"/>
        <v>0</v>
      </c>
      <c r="M152" s="44">
        <f t="shared" si="129"/>
        <v>0</v>
      </c>
      <c r="N152" s="44">
        <f t="shared" si="129"/>
        <v>0</v>
      </c>
      <c r="O152" s="44">
        <f t="shared" si="129"/>
        <v>0</v>
      </c>
      <c r="P152" s="44">
        <f t="shared" si="129"/>
        <v>0</v>
      </c>
      <c r="Q152" s="53">
        <f t="shared" si="129"/>
        <v>0</v>
      </c>
      <c r="R152" s="44">
        <f t="shared" si="129"/>
        <v>0</v>
      </c>
      <c r="S152" s="44">
        <f t="shared" si="129"/>
        <v>0</v>
      </c>
      <c r="T152" s="44">
        <f t="shared" si="129"/>
        <v>0</v>
      </c>
      <c r="U152" s="44">
        <f t="shared" si="129"/>
        <v>0</v>
      </c>
      <c r="V152" s="44">
        <f t="shared" si="129"/>
        <v>0</v>
      </c>
      <c r="W152" s="44">
        <f t="shared" si="129"/>
        <v>0</v>
      </c>
      <c r="X152" s="44">
        <f t="shared" si="129"/>
        <v>0</v>
      </c>
      <c r="Y152" s="44">
        <f t="shared" si="129"/>
        <v>0</v>
      </c>
      <c r="Z152" s="44">
        <f t="shared" si="129"/>
        <v>0</v>
      </c>
      <c r="AA152" s="44">
        <f t="shared" si="129"/>
        <v>0</v>
      </c>
      <c r="AB152" s="44">
        <f t="shared" si="129"/>
        <v>0</v>
      </c>
      <c r="AC152" s="44">
        <f t="shared" si="129"/>
        <v>0</v>
      </c>
      <c r="AD152" s="44">
        <f t="shared" si="129"/>
        <v>0</v>
      </c>
      <c r="AE152" s="44">
        <f t="shared" si="129"/>
        <v>0</v>
      </c>
      <c r="AF152" s="44">
        <f t="shared" si="129"/>
        <v>0</v>
      </c>
      <c r="AG152" s="44">
        <f t="shared" si="129"/>
        <v>0</v>
      </c>
      <c r="AH152" s="44">
        <f t="shared" si="129"/>
        <v>0</v>
      </c>
      <c r="AI152" s="44">
        <f t="shared" si="129"/>
        <v>0</v>
      </c>
      <c r="AJ152" s="44">
        <f t="shared" si="129"/>
        <v>0</v>
      </c>
      <c r="AK152" s="44">
        <f t="shared" si="129"/>
        <v>0</v>
      </c>
      <c r="AL152" s="44">
        <f t="shared" si="129"/>
        <v>0</v>
      </c>
      <c r="AM152" s="44">
        <f t="shared" si="129"/>
        <v>0</v>
      </c>
      <c r="AN152" s="44">
        <f t="shared" si="129"/>
        <v>0</v>
      </c>
      <c r="AO152" s="44">
        <f t="shared" si="129"/>
        <v>0</v>
      </c>
      <c r="AP152" s="44">
        <f t="shared" si="129"/>
        <v>0</v>
      </c>
      <c r="AQ152" s="44">
        <f t="shared" si="129"/>
        <v>0</v>
      </c>
      <c r="AR152" s="44">
        <f t="shared" si="129"/>
        <v>0</v>
      </c>
      <c r="AS152" s="44">
        <f t="shared" si="129"/>
        <v>0</v>
      </c>
      <c r="AT152" s="44">
        <f t="shared" si="129"/>
        <v>0</v>
      </c>
      <c r="AU152" s="71">
        <f t="shared" si="129"/>
        <v>0</v>
      </c>
      <c r="AV152" s="68">
        <f t="shared" si="120"/>
        <v>0</v>
      </c>
      <c r="AW152" s="68" t="b">
        <f>AV152=BI139</f>
        <v>1</v>
      </c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</row>
    <row r="153" spans="2:70" x14ac:dyDescent="0.25">
      <c r="B153" s="62"/>
      <c r="C153" s="132"/>
      <c r="D153" s="62"/>
      <c r="E153" s="62"/>
      <c r="F153" s="75" t="s">
        <v>26</v>
      </c>
      <c r="G153" s="53">
        <f t="shared" ref="G153:AU153" si="130">COUNTIF(G$14:G$137,"W/O")</f>
        <v>0</v>
      </c>
      <c r="H153" s="44">
        <f t="shared" si="130"/>
        <v>0</v>
      </c>
      <c r="I153" s="44">
        <f t="shared" si="130"/>
        <v>0</v>
      </c>
      <c r="J153" s="44">
        <f t="shared" si="130"/>
        <v>0</v>
      </c>
      <c r="K153" s="53">
        <f t="shared" si="130"/>
        <v>0</v>
      </c>
      <c r="L153" s="44">
        <f t="shared" si="130"/>
        <v>0</v>
      </c>
      <c r="M153" s="44">
        <f t="shared" si="130"/>
        <v>0</v>
      </c>
      <c r="N153" s="44">
        <f t="shared" si="130"/>
        <v>0</v>
      </c>
      <c r="O153" s="44">
        <f t="shared" si="130"/>
        <v>0</v>
      </c>
      <c r="P153" s="44">
        <f t="shared" si="130"/>
        <v>0</v>
      </c>
      <c r="Q153" s="53">
        <f t="shared" si="130"/>
        <v>0</v>
      </c>
      <c r="R153" s="44">
        <f t="shared" si="130"/>
        <v>0</v>
      </c>
      <c r="S153" s="44">
        <f t="shared" si="130"/>
        <v>0</v>
      </c>
      <c r="T153" s="44">
        <f t="shared" si="130"/>
        <v>0</v>
      </c>
      <c r="U153" s="44">
        <f t="shared" si="130"/>
        <v>0</v>
      </c>
      <c r="V153" s="44">
        <f t="shared" si="130"/>
        <v>0</v>
      </c>
      <c r="W153" s="44">
        <f t="shared" si="130"/>
        <v>0</v>
      </c>
      <c r="X153" s="44">
        <f t="shared" si="130"/>
        <v>0</v>
      </c>
      <c r="Y153" s="44">
        <f t="shared" si="130"/>
        <v>0</v>
      </c>
      <c r="Z153" s="44">
        <f t="shared" si="130"/>
        <v>0</v>
      </c>
      <c r="AA153" s="44">
        <f t="shared" si="130"/>
        <v>0</v>
      </c>
      <c r="AB153" s="44">
        <f t="shared" si="130"/>
        <v>0</v>
      </c>
      <c r="AC153" s="44">
        <f t="shared" si="130"/>
        <v>0</v>
      </c>
      <c r="AD153" s="44">
        <f t="shared" si="130"/>
        <v>0</v>
      </c>
      <c r="AE153" s="44">
        <f t="shared" si="130"/>
        <v>0</v>
      </c>
      <c r="AF153" s="44">
        <f t="shared" si="130"/>
        <v>0</v>
      </c>
      <c r="AG153" s="44">
        <f t="shared" si="130"/>
        <v>0</v>
      </c>
      <c r="AH153" s="44">
        <f t="shared" si="130"/>
        <v>0</v>
      </c>
      <c r="AI153" s="44">
        <f t="shared" si="130"/>
        <v>0</v>
      </c>
      <c r="AJ153" s="44">
        <f t="shared" si="130"/>
        <v>0</v>
      </c>
      <c r="AK153" s="44">
        <f t="shared" si="130"/>
        <v>0</v>
      </c>
      <c r="AL153" s="44">
        <f t="shared" si="130"/>
        <v>0</v>
      </c>
      <c r="AM153" s="44">
        <f t="shared" si="130"/>
        <v>0</v>
      </c>
      <c r="AN153" s="44">
        <f t="shared" si="130"/>
        <v>0</v>
      </c>
      <c r="AO153" s="44">
        <f t="shared" si="130"/>
        <v>0</v>
      </c>
      <c r="AP153" s="44">
        <f t="shared" si="130"/>
        <v>0</v>
      </c>
      <c r="AQ153" s="44">
        <f t="shared" si="130"/>
        <v>0</v>
      </c>
      <c r="AR153" s="44">
        <f t="shared" si="130"/>
        <v>0</v>
      </c>
      <c r="AS153" s="44">
        <f t="shared" si="130"/>
        <v>0</v>
      </c>
      <c r="AT153" s="44">
        <f t="shared" si="130"/>
        <v>0</v>
      </c>
      <c r="AU153" s="71">
        <f t="shared" si="130"/>
        <v>0</v>
      </c>
      <c r="AV153" s="68">
        <f t="shared" si="120"/>
        <v>0</v>
      </c>
      <c r="AW153" s="76" t="b">
        <f>AV153=BM138</f>
        <v>1</v>
      </c>
    </row>
    <row r="154" spans="2:70" x14ac:dyDescent="0.25">
      <c r="F154" s="77" t="s">
        <v>27</v>
      </c>
      <c r="G154" s="53">
        <f t="shared" ref="G154:AU154" si="131">COUNTIF(G$14:G$137,"A")+COUNTIF(G$14:G$137,"LWP")</f>
        <v>0</v>
      </c>
      <c r="H154" s="44">
        <f t="shared" si="131"/>
        <v>0</v>
      </c>
      <c r="I154" s="44">
        <f t="shared" si="131"/>
        <v>0</v>
      </c>
      <c r="J154" s="44">
        <f t="shared" si="131"/>
        <v>0</v>
      </c>
      <c r="K154" s="53">
        <f t="shared" si="131"/>
        <v>0</v>
      </c>
      <c r="L154" s="44">
        <f t="shared" si="131"/>
        <v>0</v>
      </c>
      <c r="M154" s="44">
        <f t="shared" si="131"/>
        <v>0</v>
      </c>
      <c r="N154" s="44">
        <f t="shared" si="131"/>
        <v>0</v>
      </c>
      <c r="O154" s="44">
        <f t="shared" si="131"/>
        <v>0</v>
      </c>
      <c r="P154" s="44">
        <f t="shared" si="131"/>
        <v>0</v>
      </c>
      <c r="Q154" s="53">
        <f t="shared" si="131"/>
        <v>0</v>
      </c>
      <c r="R154" s="44">
        <f t="shared" si="131"/>
        <v>0</v>
      </c>
      <c r="S154" s="44">
        <f t="shared" si="131"/>
        <v>0</v>
      </c>
      <c r="T154" s="44">
        <f t="shared" si="131"/>
        <v>0</v>
      </c>
      <c r="U154" s="44">
        <f t="shared" si="131"/>
        <v>0</v>
      </c>
      <c r="V154" s="44">
        <f t="shared" si="131"/>
        <v>0</v>
      </c>
      <c r="W154" s="44">
        <f t="shared" si="131"/>
        <v>0</v>
      </c>
      <c r="X154" s="44">
        <f t="shared" si="131"/>
        <v>0</v>
      </c>
      <c r="Y154" s="44">
        <f t="shared" si="131"/>
        <v>0</v>
      </c>
      <c r="Z154" s="44">
        <f t="shared" si="131"/>
        <v>0</v>
      </c>
      <c r="AA154" s="44">
        <f t="shared" si="131"/>
        <v>0</v>
      </c>
      <c r="AB154" s="44">
        <f t="shared" si="131"/>
        <v>0</v>
      </c>
      <c r="AC154" s="44">
        <f t="shared" si="131"/>
        <v>0</v>
      </c>
      <c r="AD154" s="44">
        <f t="shared" si="131"/>
        <v>0</v>
      </c>
      <c r="AE154" s="44">
        <f t="shared" si="131"/>
        <v>0</v>
      </c>
      <c r="AF154" s="44">
        <f t="shared" si="131"/>
        <v>0</v>
      </c>
      <c r="AG154" s="44">
        <f t="shared" si="131"/>
        <v>0</v>
      </c>
      <c r="AH154" s="44">
        <f t="shared" si="131"/>
        <v>0</v>
      </c>
      <c r="AI154" s="44">
        <f t="shared" si="131"/>
        <v>0</v>
      </c>
      <c r="AJ154" s="44">
        <f t="shared" si="131"/>
        <v>0</v>
      </c>
      <c r="AK154" s="44">
        <f t="shared" si="131"/>
        <v>0</v>
      </c>
      <c r="AL154" s="44">
        <f t="shared" si="131"/>
        <v>0</v>
      </c>
      <c r="AM154" s="44">
        <f t="shared" si="131"/>
        <v>0</v>
      </c>
      <c r="AN154" s="44">
        <f t="shared" si="131"/>
        <v>0</v>
      </c>
      <c r="AO154" s="44">
        <f t="shared" si="131"/>
        <v>0</v>
      </c>
      <c r="AP154" s="44">
        <f t="shared" si="131"/>
        <v>0</v>
      </c>
      <c r="AQ154" s="44">
        <f t="shared" si="131"/>
        <v>0</v>
      </c>
      <c r="AR154" s="44">
        <f t="shared" si="131"/>
        <v>0</v>
      </c>
      <c r="AS154" s="44">
        <f t="shared" si="131"/>
        <v>0</v>
      </c>
      <c r="AT154" s="44">
        <f t="shared" si="131"/>
        <v>0</v>
      </c>
      <c r="AU154" s="71">
        <f t="shared" si="131"/>
        <v>0</v>
      </c>
      <c r="AV154" s="68">
        <f t="shared" si="120"/>
        <v>0</v>
      </c>
      <c r="AW154" s="76" t="b">
        <f>AV154=BN138</f>
        <v>1</v>
      </c>
    </row>
    <row r="155" spans="2:70" ht="15" thickBot="1" x14ac:dyDescent="0.3">
      <c r="F155" s="77" t="s">
        <v>36</v>
      </c>
      <c r="G155" s="78">
        <f t="shared" ref="G155:M155" si="132">SUM(G139:G154)</f>
        <v>78</v>
      </c>
      <c r="H155" s="56">
        <f t="shared" si="132"/>
        <v>77</v>
      </c>
      <c r="I155" s="56">
        <f>SUM(I139:I154)</f>
        <v>78</v>
      </c>
      <c r="J155" s="56">
        <f t="shared" si="132"/>
        <v>78</v>
      </c>
      <c r="K155" s="78">
        <f t="shared" si="132"/>
        <v>78</v>
      </c>
      <c r="L155" s="56">
        <f t="shared" si="132"/>
        <v>78</v>
      </c>
      <c r="M155" s="56">
        <f t="shared" si="132"/>
        <v>78</v>
      </c>
      <c r="N155" s="56">
        <f>SUM(N139:N154)</f>
        <v>78</v>
      </c>
      <c r="O155" s="56">
        <f t="shared" ref="O155:AU155" si="133">SUM(O139:O154)</f>
        <v>77</v>
      </c>
      <c r="P155" s="56">
        <f t="shared" si="133"/>
        <v>78</v>
      </c>
      <c r="Q155" s="78">
        <f t="shared" si="133"/>
        <v>78</v>
      </c>
      <c r="R155" s="56">
        <f t="shared" si="133"/>
        <v>78</v>
      </c>
      <c r="S155" s="56">
        <f t="shared" si="133"/>
        <v>78</v>
      </c>
      <c r="T155" s="56">
        <f t="shared" si="133"/>
        <v>78</v>
      </c>
      <c r="U155" s="56">
        <f t="shared" si="133"/>
        <v>77</v>
      </c>
      <c r="V155" s="56">
        <f t="shared" si="133"/>
        <v>76</v>
      </c>
      <c r="W155" s="56">
        <f t="shared" si="133"/>
        <v>77</v>
      </c>
      <c r="X155" s="56">
        <f t="shared" si="133"/>
        <v>77</v>
      </c>
      <c r="Y155" s="56">
        <f t="shared" si="133"/>
        <v>75</v>
      </c>
      <c r="Z155" s="56">
        <f t="shared" si="133"/>
        <v>77</v>
      </c>
      <c r="AA155" s="56">
        <f t="shared" si="133"/>
        <v>77</v>
      </c>
      <c r="AB155" s="56">
        <f t="shared" si="133"/>
        <v>77</v>
      </c>
      <c r="AC155" s="56">
        <f t="shared" si="133"/>
        <v>76</v>
      </c>
      <c r="AD155" s="56">
        <f t="shared" si="133"/>
        <v>77</v>
      </c>
      <c r="AE155" s="56">
        <f t="shared" si="133"/>
        <v>77</v>
      </c>
      <c r="AF155" s="56">
        <f t="shared" si="133"/>
        <v>77</v>
      </c>
      <c r="AG155" s="56">
        <f t="shared" si="133"/>
        <v>77</v>
      </c>
      <c r="AH155" s="56">
        <f t="shared" si="133"/>
        <v>77</v>
      </c>
      <c r="AI155" s="56">
        <f t="shared" si="133"/>
        <v>77</v>
      </c>
      <c r="AJ155" s="56">
        <f t="shared" si="133"/>
        <v>76</v>
      </c>
      <c r="AK155" s="56">
        <f t="shared" si="133"/>
        <v>0</v>
      </c>
      <c r="AL155" s="56">
        <f t="shared" si="133"/>
        <v>0</v>
      </c>
      <c r="AM155" s="56">
        <f t="shared" si="133"/>
        <v>0</v>
      </c>
      <c r="AN155" s="56">
        <f t="shared" si="133"/>
        <v>0</v>
      </c>
      <c r="AO155" s="56">
        <f t="shared" si="133"/>
        <v>0</v>
      </c>
      <c r="AP155" s="56">
        <f t="shared" si="133"/>
        <v>0</v>
      </c>
      <c r="AQ155" s="56">
        <f t="shared" si="133"/>
        <v>0</v>
      </c>
      <c r="AR155" s="56">
        <f t="shared" si="133"/>
        <v>0</v>
      </c>
      <c r="AS155" s="56">
        <f t="shared" si="133"/>
        <v>0</v>
      </c>
      <c r="AT155" s="56">
        <f t="shared" si="133"/>
        <v>0</v>
      </c>
      <c r="AU155" s="79">
        <f t="shared" si="133"/>
        <v>0</v>
      </c>
      <c r="AV155" s="68">
        <f>SUBTOTAL(9,G155:AU155)</f>
        <v>2317</v>
      </c>
      <c r="AW155" s="76" t="b">
        <f>AV155=BP138</f>
        <v>1</v>
      </c>
    </row>
    <row r="156" spans="2:70" s="80" customFormat="1" ht="15" thickBot="1" x14ac:dyDescent="0.3">
      <c r="C156" s="134"/>
      <c r="F156" s="80" t="s">
        <v>37</v>
      </c>
      <c r="G156" s="88" t="b">
        <f t="shared" ref="G156:AU156" si="134">$D13=G155</f>
        <v>0</v>
      </c>
      <c r="H156" s="88" t="b">
        <f t="shared" si="134"/>
        <v>0</v>
      </c>
      <c r="I156" s="88" t="b">
        <f t="shared" si="134"/>
        <v>0</v>
      </c>
      <c r="J156" s="88" t="b">
        <f t="shared" si="134"/>
        <v>0</v>
      </c>
      <c r="K156" s="88" t="b">
        <f t="shared" si="134"/>
        <v>0</v>
      </c>
      <c r="L156" s="88" t="b">
        <f t="shared" si="134"/>
        <v>0</v>
      </c>
      <c r="M156" s="88" t="b">
        <f t="shared" si="134"/>
        <v>0</v>
      </c>
      <c r="N156" s="88" t="b">
        <f t="shared" si="134"/>
        <v>0</v>
      </c>
      <c r="O156" s="88" t="b">
        <f t="shared" si="134"/>
        <v>0</v>
      </c>
      <c r="P156" s="88" t="b">
        <f t="shared" si="134"/>
        <v>0</v>
      </c>
      <c r="Q156" s="88" t="b">
        <f t="shared" si="134"/>
        <v>0</v>
      </c>
      <c r="R156" s="89" t="b">
        <f t="shared" si="134"/>
        <v>0</v>
      </c>
      <c r="S156" s="89" t="b">
        <f t="shared" si="134"/>
        <v>0</v>
      </c>
      <c r="T156" s="89" t="b">
        <f t="shared" si="134"/>
        <v>0</v>
      </c>
      <c r="U156" s="89" t="b">
        <f t="shared" si="134"/>
        <v>0</v>
      </c>
      <c r="V156" s="89" t="b">
        <f t="shared" si="134"/>
        <v>0</v>
      </c>
      <c r="W156" s="89" t="b">
        <f t="shared" si="134"/>
        <v>0</v>
      </c>
      <c r="X156" s="89" t="b">
        <f t="shared" si="134"/>
        <v>0</v>
      </c>
      <c r="Y156" s="89" t="b">
        <f t="shared" si="134"/>
        <v>0</v>
      </c>
      <c r="Z156" s="89" t="b">
        <f t="shared" si="134"/>
        <v>0</v>
      </c>
      <c r="AA156" s="89" t="b">
        <f t="shared" si="134"/>
        <v>0</v>
      </c>
      <c r="AB156" s="89" t="b">
        <f t="shared" si="134"/>
        <v>0</v>
      </c>
      <c r="AC156" s="89" t="b">
        <f t="shared" si="134"/>
        <v>0</v>
      </c>
      <c r="AD156" s="89" t="b">
        <f t="shared" si="134"/>
        <v>0</v>
      </c>
      <c r="AE156" s="89" t="b">
        <f t="shared" si="134"/>
        <v>0</v>
      </c>
      <c r="AF156" s="89" t="b">
        <f t="shared" si="134"/>
        <v>0</v>
      </c>
      <c r="AG156" s="89" t="b">
        <f t="shared" si="134"/>
        <v>0</v>
      </c>
      <c r="AH156" s="89" t="b">
        <f t="shared" si="134"/>
        <v>0</v>
      </c>
      <c r="AI156" s="89" t="b">
        <f t="shared" si="134"/>
        <v>0</v>
      </c>
      <c r="AJ156" s="89" t="b">
        <f t="shared" si="134"/>
        <v>0</v>
      </c>
      <c r="AK156" s="81" t="b">
        <f t="shared" si="134"/>
        <v>0</v>
      </c>
      <c r="AL156" s="81" t="b">
        <f t="shared" si="134"/>
        <v>0</v>
      </c>
      <c r="AM156" s="81" t="b">
        <f t="shared" si="134"/>
        <v>0</v>
      </c>
      <c r="AN156" s="81" t="b">
        <f t="shared" si="134"/>
        <v>0</v>
      </c>
      <c r="AO156" s="81" t="b">
        <f t="shared" si="134"/>
        <v>0</v>
      </c>
      <c r="AP156" s="81" t="b">
        <f t="shared" si="134"/>
        <v>0</v>
      </c>
      <c r="AQ156" s="81" t="b">
        <f t="shared" si="134"/>
        <v>0</v>
      </c>
      <c r="AR156" s="81" t="b">
        <f t="shared" si="134"/>
        <v>0</v>
      </c>
      <c r="AS156" s="81" t="b">
        <f t="shared" si="134"/>
        <v>0</v>
      </c>
      <c r="AT156" s="81" t="b">
        <f t="shared" si="134"/>
        <v>0</v>
      </c>
      <c r="AU156" s="82" t="b">
        <f t="shared" si="134"/>
        <v>0</v>
      </c>
      <c r="BQ156" s="83"/>
      <c r="BR156" s="83"/>
    </row>
    <row r="157" spans="2:70" ht="15" thickBot="1" x14ac:dyDescent="0.3">
      <c r="F157" s="1" t="s">
        <v>38</v>
      </c>
      <c r="G157" s="84">
        <f>SUM(G143:G149)+(G150/2)</f>
        <v>0</v>
      </c>
      <c r="H157" s="85">
        <f t="shared" ref="H157:J157" si="135">SUM(H143:H149)+(H150/2)</f>
        <v>0</v>
      </c>
      <c r="I157" s="85">
        <f t="shared" si="135"/>
        <v>0</v>
      </c>
      <c r="J157" s="85">
        <f t="shared" si="135"/>
        <v>0</v>
      </c>
      <c r="K157" s="84">
        <f>SUM(K143:K149)+(K150/2)</f>
        <v>0</v>
      </c>
      <c r="L157" s="85">
        <f t="shared" ref="L157:M157" si="136">SUM(L143:L149)+(L150/2)</f>
        <v>0</v>
      </c>
      <c r="M157" s="85">
        <f t="shared" si="136"/>
        <v>0</v>
      </c>
      <c r="N157" s="85">
        <f>SUM(N143:N149)+(N150/2)</f>
        <v>0</v>
      </c>
      <c r="O157" s="85">
        <f t="shared" ref="O157:P157" si="137">SUM(O143:O149)+(O150/2)</f>
        <v>0</v>
      </c>
      <c r="P157" s="85">
        <f t="shared" si="137"/>
        <v>0</v>
      </c>
      <c r="Q157" s="84">
        <f>SUM(Q143:Q149)+(Q150/2)</f>
        <v>0</v>
      </c>
      <c r="R157" s="85">
        <f t="shared" ref="R157:AU157" si="138">SUM(R143:R149)+(R150/2)</f>
        <v>0</v>
      </c>
      <c r="S157" s="85">
        <f t="shared" si="138"/>
        <v>0</v>
      </c>
      <c r="T157" s="85">
        <f t="shared" si="138"/>
        <v>0</v>
      </c>
      <c r="U157" s="85">
        <f t="shared" si="138"/>
        <v>0</v>
      </c>
      <c r="V157" s="85">
        <f t="shared" si="138"/>
        <v>0</v>
      </c>
      <c r="W157" s="85">
        <f t="shared" si="138"/>
        <v>0</v>
      </c>
      <c r="X157" s="85">
        <f t="shared" si="138"/>
        <v>0</v>
      </c>
      <c r="Y157" s="85">
        <f t="shared" si="138"/>
        <v>0</v>
      </c>
      <c r="Z157" s="85">
        <f t="shared" si="138"/>
        <v>0</v>
      </c>
      <c r="AA157" s="85">
        <f t="shared" si="138"/>
        <v>0</v>
      </c>
      <c r="AB157" s="85">
        <f t="shared" si="138"/>
        <v>0</v>
      </c>
      <c r="AC157" s="85">
        <f t="shared" si="138"/>
        <v>0</v>
      </c>
      <c r="AD157" s="85">
        <f t="shared" si="138"/>
        <v>0</v>
      </c>
      <c r="AE157" s="85">
        <f t="shared" si="138"/>
        <v>0</v>
      </c>
      <c r="AF157" s="85">
        <f t="shared" si="138"/>
        <v>0</v>
      </c>
      <c r="AG157" s="85">
        <f t="shared" si="138"/>
        <v>0</v>
      </c>
      <c r="AH157" s="85">
        <f t="shared" si="138"/>
        <v>0</v>
      </c>
      <c r="AI157" s="85">
        <f t="shared" si="138"/>
        <v>0</v>
      </c>
      <c r="AJ157" s="85">
        <f t="shared" si="138"/>
        <v>0</v>
      </c>
      <c r="AK157" s="85">
        <f t="shared" si="138"/>
        <v>0</v>
      </c>
      <c r="AL157" s="85">
        <f t="shared" si="138"/>
        <v>0</v>
      </c>
      <c r="AM157" s="85">
        <f t="shared" si="138"/>
        <v>0</v>
      </c>
      <c r="AN157" s="85">
        <f t="shared" si="138"/>
        <v>0</v>
      </c>
      <c r="AO157" s="85">
        <f t="shared" si="138"/>
        <v>0</v>
      </c>
      <c r="AP157" s="85">
        <f t="shared" si="138"/>
        <v>0</v>
      </c>
      <c r="AQ157" s="85">
        <f t="shared" si="138"/>
        <v>0</v>
      </c>
      <c r="AR157" s="85">
        <f t="shared" si="138"/>
        <v>0</v>
      </c>
      <c r="AS157" s="85">
        <f t="shared" si="138"/>
        <v>0</v>
      </c>
      <c r="AT157" s="85">
        <f t="shared" si="138"/>
        <v>0</v>
      </c>
      <c r="AU157" s="86">
        <f t="shared" si="138"/>
        <v>0</v>
      </c>
      <c r="AV157" s="68">
        <f>SUBTOTAL(9,Q157:AU157)</f>
        <v>0</v>
      </c>
      <c r="AW157" s="76" t="b">
        <f>AV157=BQ138</f>
        <v>1</v>
      </c>
    </row>
    <row r="158" spans="2:70" ht="15" customHeight="1" x14ac:dyDescent="0.25">
      <c r="C158" s="187" t="s">
        <v>143</v>
      </c>
      <c r="D158" s="187"/>
      <c r="G158" s="1">
        <f>+G139+G140+G141</f>
        <v>78</v>
      </c>
      <c r="H158" s="1">
        <f t="shared" ref="H158:AV158" si="139">+H139+H140+H141</f>
        <v>77</v>
      </c>
      <c r="I158" s="1">
        <f t="shared" si="139"/>
        <v>78</v>
      </c>
      <c r="J158" s="1">
        <f t="shared" si="139"/>
        <v>78</v>
      </c>
      <c r="K158" s="1">
        <f t="shared" si="139"/>
        <v>78</v>
      </c>
      <c r="L158" s="1">
        <f t="shared" si="139"/>
        <v>78</v>
      </c>
      <c r="M158" s="1">
        <f t="shared" si="139"/>
        <v>78</v>
      </c>
      <c r="N158" s="1">
        <f t="shared" si="139"/>
        <v>78</v>
      </c>
      <c r="O158" s="1">
        <f t="shared" si="139"/>
        <v>77</v>
      </c>
      <c r="P158" s="111">
        <f t="shared" si="139"/>
        <v>78</v>
      </c>
      <c r="Q158" s="111">
        <f t="shared" si="139"/>
        <v>78</v>
      </c>
      <c r="R158" s="111">
        <f t="shared" si="139"/>
        <v>78</v>
      </c>
      <c r="S158" s="111">
        <f t="shared" si="139"/>
        <v>78</v>
      </c>
      <c r="T158" s="111">
        <f t="shared" si="139"/>
        <v>78</v>
      </c>
      <c r="U158" s="111">
        <f t="shared" si="139"/>
        <v>77</v>
      </c>
      <c r="V158" s="111">
        <f t="shared" si="139"/>
        <v>76</v>
      </c>
      <c r="W158" s="111">
        <f t="shared" si="139"/>
        <v>77</v>
      </c>
      <c r="X158" s="111">
        <f t="shared" si="139"/>
        <v>77</v>
      </c>
      <c r="Y158" s="111">
        <f t="shared" si="139"/>
        <v>75</v>
      </c>
      <c r="Z158" s="111">
        <f t="shared" si="139"/>
        <v>77</v>
      </c>
      <c r="AA158" s="111">
        <f t="shared" si="139"/>
        <v>77</v>
      </c>
      <c r="AB158" s="111">
        <f t="shared" si="139"/>
        <v>77</v>
      </c>
      <c r="AC158" s="111">
        <f t="shared" si="139"/>
        <v>76</v>
      </c>
      <c r="AD158" s="111">
        <f t="shared" si="139"/>
        <v>77</v>
      </c>
      <c r="AE158" s="111">
        <f t="shared" si="139"/>
        <v>77</v>
      </c>
      <c r="AF158" s="111">
        <f t="shared" si="139"/>
        <v>77</v>
      </c>
      <c r="AG158" s="111">
        <f t="shared" si="139"/>
        <v>77</v>
      </c>
      <c r="AH158" s="111">
        <f t="shared" si="139"/>
        <v>77</v>
      </c>
      <c r="AI158" s="111">
        <f t="shared" si="139"/>
        <v>77</v>
      </c>
      <c r="AJ158" s="111">
        <f t="shared" si="139"/>
        <v>76</v>
      </c>
      <c r="AK158" s="111">
        <f t="shared" si="139"/>
        <v>0</v>
      </c>
      <c r="AL158" s="1">
        <f t="shared" si="139"/>
        <v>0</v>
      </c>
      <c r="AM158" s="1">
        <f t="shared" si="139"/>
        <v>0</v>
      </c>
      <c r="AN158" s="1">
        <f t="shared" si="139"/>
        <v>0</v>
      </c>
      <c r="AO158" s="1">
        <f t="shared" si="139"/>
        <v>0</v>
      </c>
      <c r="AP158" s="1">
        <f t="shared" si="139"/>
        <v>0</v>
      </c>
      <c r="AQ158" s="1">
        <f t="shared" si="139"/>
        <v>0</v>
      </c>
      <c r="AR158" s="1">
        <f t="shared" si="139"/>
        <v>0</v>
      </c>
      <c r="AS158" s="1">
        <f t="shared" si="139"/>
        <v>0</v>
      </c>
      <c r="AT158" s="1">
        <f t="shared" si="139"/>
        <v>0</v>
      </c>
      <c r="AU158" s="1">
        <f t="shared" si="139"/>
        <v>0</v>
      </c>
      <c r="AV158" s="1">
        <f t="shared" si="139"/>
        <v>2317</v>
      </c>
    </row>
    <row r="159" spans="2:70" ht="15" customHeight="1" x14ac:dyDescent="0.25">
      <c r="C159" s="187" t="s">
        <v>144</v>
      </c>
      <c r="D159" s="187"/>
      <c r="G159" s="1">
        <v>78</v>
      </c>
      <c r="H159" s="1">
        <v>77</v>
      </c>
      <c r="I159" s="1">
        <v>78</v>
      </c>
      <c r="J159" s="1">
        <v>78</v>
      </c>
      <c r="K159" s="1">
        <v>78</v>
      </c>
      <c r="L159" s="1">
        <v>78</v>
      </c>
      <c r="M159" s="1">
        <v>78</v>
      </c>
      <c r="N159" s="1">
        <v>78</v>
      </c>
      <c r="O159" s="1">
        <v>77</v>
      </c>
      <c r="P159" s="111">
        <v>78</v>
      </c>
      <c r="Q159" s="1">
        <v>78</v>
      </c>
      <c r="R159" s="1">
        <v>78</v>
      </c>
      <c r="S159" s="1">
        <v>78</v>
      </c>
      <c r="T159" s="1">
        <v>78</v>
      </c>
      <c r="U159" s="1">
        <v>77</v>
      </c>
      <c r="V159" s="1">
        <v>76</v>
      </c>
      <c r="W159" s="1">
        <v>77</v>
      </c>
      <c r="X159" s="1">
        <v>77</v>
      </c>
      <c r="Y159" s="1">
        <v>75</v>
      </c>
      <c r="Z159" s="1">
        <v>77</v>
      </c>
      <c r="AA159" s="1">
        <v>77</v>
      </c>
      <c r="AB159" s="1">
        <v>77</v>
      </c>
      <c r="AC159" s="1">
        <v>76</v>
      </c>
      <c r="AD159" s="1">
        <v>77</v>
      </c>
      <c r="AE159" s="1">
        <v>77</v>
      </c>
      <c r="AF159" s="1">
        <v>77</v>
      </c>
      <c r="AG159" s="1">
        <v>77</v>
      </c>
      <c r="AH159" s="1">
        <v>77</v>
      </c>
      <c r="AI159" s="1">
        <v>77</v>
      </c>
      <c r="AJ159" s="1">
        <v>76</v>
      </c>
      <c r="AK159" s="1">
        <v>0</v>
      </c>
    </row>
    <row r="160" spans="2:70" x14ac:dyDescent="0.25">
      <c r="G160" s="1">
        <f>+G158-G159</f>
        <v>0</v>
      </c>
      <c r="H160" s="1">
        <f t="shared" ref="H160:AV160" si="140">+H158-H159</f>
        <v>0</v>
      </c>
      <c r="I160" s="1">
        <f t="shared" si="140"/>
        <v>0</v>
      </c>
      <c r="J160" s="1">
        <f t="shared" si="140"/>
        <v>0</v>
      </c>
      <c r="K160" s="1">
        <f t="shared" si="140"/>
        <v>0</v>
      </c>
      <c r="L160" s="1">
        <f t="shared" si="140"/>
        <v>0</v>
      </c>
      <c r="M160" s="1">
        <f t="shared" si="140"/>
        <v>0</v>
      </c>
      <c r="N160" s="1">
        <f t="shared" si="140"/>
        <v>0</v>
      </c>
      <c r="O160" s="1">
        <f t="shared" si="140"/>
        <v>0</v>
      </c>
      <c r="P160" s="1">
        <f t="shared" si="140"/>
        <v>0</v>
      </c>
      <c r="Q160" s="1">
        <f t="shared" si="140"/>
        <v>0</v>
      </c>
      <c r="R160" s="1">
        <f t="shared" si="140"/>
        <v>0</v>
      </c>
      <c r="S160" s="1">
        <f t="shared" si="140"/>
        <v>0</v>
      </c>
      <c r="T160" s="1">
        <f t="shared" si="140"/>
        <v>0</v>
      </c>
      <c r="U160" s="1">
        <f t="shared" si="140"/>
        <v>0</v>
      </c>
      <c r="V160" s="1">
        <f t="shared" si="140"/>
        <v>0</v>
      </c>
      <c r="W160" s="1">
        <f t="shared" si="140"/>
        <v>0</v>
      </c>
      <c r="X160" s="1">
        <f t="shared" si="140"/>
        <v>0</v>
      </c>
      <c r="Y160" s="1">
        <f t="shared" si="140"/>
        <v>0</v>
      </c>
      <c r="Z160" s="1">
        <f t="shared" si="140"/>
        <v>0</v>
      </c>
      <c r="AA160" s="1">
        <f t="shared" si="140"/>
        <v>0</v>
      </c>
      <c r="AB160" s="1">
        <f t="shared" si="140"/>
        <v>0</v>
      </c>
      <c r="AC160" s="1">
        <f t="shared" si="140"/>
        <v>0</v>
      </c>
      <c r="AD160" s="1">
        <f t="shared" si="140"/>
        <v>0</v>
      </c>
      <c r="AE160" s="1">
        <f t="shared" si="140"/>
        <v>0</v>
      </c>
      <c r="AF160" s="1">
        <f t="shared" si="140"/>
        <v>0</v>
      </c>
      <c r="AG160" s="1">
        <f t="shared" si="140"/>
        <v>0</v>
      </c>
      <c r="AH160" s="1">
        <f t="shared" si="140"/>
        <v>0</v>
      </c>
      <c r="AI160" s="1">
        <f t="shared" si="140"/>
        <v>0</v>
      </c>
      <c r="AJ160" s="1">
        <f t="shared" si="140"/>
        <v>0</v>
      </c>
      <c r="AK160" s="1">
        <f t="shared" si="140"/>
        <v>0</v>
      </c>
      <c r="AL160" s="1">
        <f t="shared" si="140"/>
        <v>0</v>
      </c>
      <c r="AM160" s="1">
        <f t="shared" si="140"/>
        <v>0</v>
      </c>
      <c r="AN160" s="1">
        <f t="shared" si="140"/>
        <v>0</v>
      </c>
      <c r="AO160" s="1">
        <f t="shared" si="140"/>
        <v>0</v>
      </c>
      <c r="AP160" s="1">
        <f t="shared" si="140"/>
        <v>0</v>
      </c>
      <c r="AQ160" s="1">
        <f t="shared" si="140"/>
        <v>0</v>
      </c>
      <c r="AR160" s="1">
        <f t="shared" si="140"/>
        <v>0</v>
      </c>
      <c r="AS160" s="1">
        <f t="shared" si="140"/>
        <v>0</v>
      </c>
      <c r="AT160" s="1">
        <f t="shared" si="140"/>
        <v>0</v>
      </c>
      <c r="AU160" s="1">
        <f t="shared" si="140"/>
        <v>0</v>
      </c>
      <c r="AV160" s="1">
        <f t="shared" si="140"/>
        <v>2317</v>
      </c>
    </row>
  </sheetData>
  <sheetProtection autoFilter="0"/>
  <autoFilter ref="A12:FE137"/>
  <mergeCells count="9">
    <mergeCell ref="C159:D159"/>
    <mergeCell ref="N3:U3"/>
    <mergeCell ref="V3:W3"/>
    <mergeCell ref="Y3:AA3"/>
    <mergeCell ref="AB3:AC3"/>
    <mergeCell ref="S5:Y5"/>
    <mergeCell ref="S6:Y6"/>
    <mergeCell ref="B10:E10"/>
    <mergeCell ref="C158:D158"/>
  </mergeCells>
  <conditionalFormatting sqref="A156:FA156">
    <cfRule type="containsText" dxfId="173" priority="137" operator="containsText" text="False">
      <formula>NOT(ISERROR(SEARCH("False",A156)))</formula>
    </cfRule>
    <cfRule type="containsText" dxfId="172" priority="138" operator="containsText" text="True">
      <formula>NOT(ISERROR(SEARCH("True",A156)))</formula>
    </cfRule>
  </conditionalFormatting>
  <conditionalFormatting sqref="C160:C1048576 C4:C6 C12:C157">
    <cfRule type="duplicateValues" dxfId="171" priority="142"/>
  </conditionalFormatting>
  <conditionalFormatting sqref="G156:P156">
    <cfRule type="containsText" dxfId="170" priority="116" operator="containsText" text="A">
      <formula>NOT(ISERROR(SEARCH("A",G156)))</formula>
    </cfRule>
    <cfRule type="containsText" dxfId="169" priority="117" operator="containsText" text="W/O">
      <formula>NOT(ISERROR(SEARCH("W/O",G156)))</formula>
    </cfRule>
  </conditionalFormatting>
  <conditionalFormatting sqref="AL14:AT136 AU14:AV137 G112:AD137 G19:AD78 AE115:AK136">
    <cfRule type="containsText" dxfId="168" priority="26" operator="containsText" text="A">
      <formula>NOT(ISERROR(SEARCH("A",G14)))</formula>
    </cfRule>
    <cfRule type="containsText" dxfId="167" priority="27" operator="containsText" text="O">
      <formula>NOT(ISERROR(SEARCH("O",G14)))</formula>
    </cfRule>
  </conditionalFormatting>
  <conditionalFormatting sqref="G80:AJ110">
    <cfRule type="containsText" dxfId="166" priority="32" operator="containsText" text="A">
      <formula>NOT(ISERROR(SEARCH("A",G80)))</formula>
    </cfRule>
    <cfRule type="containsText" dxfId="165" priority="33" operator="containsText" text="O">
      <formula>NOT(ISERROR(SEARCH("O",G80)))</formula>
    </cfRule>
  </conditionalFormatting>
  <conditionalFormatting sqref="G14:AK14">
    <cfRule type="containsText" dxfId="164" priority="29" operator="containsText" text="A">
      <formula>NOT(ISERROR(SEARCH("A",G14)))</formula>
    </cfRule>
    <cfRule type="containsText" dxfId="163" priority="30" operator="containsText" text="O">
      <formula>NOT(ISERROR(SEARCH("O",G14)))</formula>
    </cfRule>
  </conditionalFormatting>
  <conditionalFormatting sqref="G79:AK79">
    <cfRule type="containsText" dxfId="162" priority="14" operator="containsText" text="A">
      <formula>NOT(ISERROR(SEARCH("A",G79)))</formula>
    </cfRule>
    <cfRule type="containsText" dxfId="161" priority="15" operator="containsText" text="O">
      <formula>NOT(ISERROR(SEARCH("O",G79)))</formula>
    </cfRule>
  </conditionalFormatting>
  <conditionalFormatting sqref="G111:AK111">
    <cfRule type="containsText" dxfId="160" priority="8" operator="containsText" text="A">
      <formula>NOT(ISERROR(SEARCH("A",G111)))</formula>
    </cfRule>
    <cfRule type="containsText" dxfId="159" priority="9" operator="containsText" text="O">
      <formula>NOT(ISERROR(SEARCH("O",G111)))</formula>
    </cfRule>
  </conditionalFormatting>
  <conditionalFormatting sqref="G138:AU157 AE112:AJ114 AE137:AT137 G158:AV158 G159:AU159 G160:AV160 G161:AU1048576 G15:AJ18 AE19:AJ27">
    <cfRule type="containsText" dxfId="158" priority="133" operator="containsText" text="A">
      <formula>NOT(ISERROR(SEARCH("A",G15)))</formula>
    </cfRule>
    <cfRule type="containsText" dxfId="157" priority="134" operator="containsText" text="O">
      <formula>NOT(ISERROR(SEARCH("O",G15)))</formula>
    </cfRule>
  </conditionalFormatting>
  <conditionalFormatting sqref="I139:AK141 G139:H157 I142:J157">
    <cfRule type="containsText" dxfId="156" priority="122" operator="containsText" text="A">
      <formula>NOT(ISERROR(SEARCH("A",G139)))</formula>
    </cfRule>
    <cfRule type="containsText" dxfId="155" priority="123" operator="containsText" text="W/O">
      <formula>NOT(ISERROR(SEARCH("W/O",G139)))</formula>
    </cfRule>
  </conditionalFormatting>
  <conditionalFormatting sqref="K139:P157">
    <cfRule type="containsText" dxfId="154" priority="118" operator="containsText" text="A">
      <formula>NOT(ISERROR(SEARCH("A",K139)))</formula>
    </cfRule>
    <cfRule type="containsText" dxfId="153" priority="119" operator="containsText" text="W/O">
      <formula>NOT(ISERROR(SEARCH("W/O",K139)))</formula>
    </cfRule>
  </conditionalFormatting>
  <conditionalFormatting sqref="Q138:AU157 Q159:AU159 Q161:AU1048576">
    <cfRule type="containsText" dxfId="152" priority="139" operator="containsText" text="A">
      <formula>NOT(ISERROR(SEARCH("A",Q138)))</formula>
    </cfRule>
    <cfRule type="containsText" dxfId="151" priority="141" operator="containsText" text="W/O">
      <formula>NOT(ISERROR(SEARCH("W/O",Q138)))</formula>
    </cfRule>
  </conditionalFormatting>
  <conditionalFormatting sqref="AE28:AK28 AE29:AJ78">
    <cfRule type="containsText" dxfId="150" priority="110" operator="containsText" text="A">
      <formula>NOT(ISERROR(SEARCH("A",AE28)))</formula>
    </cfRule>
    <cfRule type="containsText" dxfId="149" priority="111" operator="containsText" text="O">
      <formula>NOT(ISERROR(SEARCH("O",AE28)))</formula>
    </cfRule>
  </conditionalFormatting>
  <conditionalFormatting sqref="AK16:AK18">
    <cfRule type="containsText" dxfId="148" priority="83" operator="containsText" text="A">
      <formula>NOT(ISERROR(SEARCH("A",AK16)))</formula>
    </cfRule>
    <cfRule type="containsText" dxfId="147" priority="84" operator="containsText" text="O">
      <formula>NOT(ISERROR(SEARCH("O",AK16)))</formula>
    </cfRule>
  </conditionalFormatting>
  <conditionalFormatting sqref="AK20">
    <cfRule type="containsText" dxfId="146" priority="80" operator="containsText" text="A">
      <formula>NOT(ISERROR(SEARCH("A",AK20)))</formula>
    </cfRule>
    <cfRule type="containsText" dxfId="145" priority="81" operator="containsText" text="O">
      <formula>NOT(ISERROR(SEARCH("O",AK20)))</formula>
    </cfRule>
  </conditionalFormatting>
  <conditionalFormatting sqref="AK24">
    <cfRule type="containsText" dxfId="144" priority="47" operator="containsText" text="A">
      <formula>NOT(ISERROR(SEARCH("A",AK24)))</formula>
    </cfRule>
    <cfRule type="containsText" dxfId="143" priority="48" operator="containsText" text="O">
      <formula>NOT(ISERROR(SEARCH("O",AK24)))</formula>
    </cfRule>
  </conditionalFormatting>
  <conditionalFormatting sqref="AK27">
    <cfRule type="containsText" dxfId="142" priority="23" operator="containsText" text="A">
      <formula>NOT(ISERROR(SEARCH("A",AK27)))</formula>
    </cfRule>
    <cfRule type="containsText" dxfId="141" priority="24" operator="containsText" text="O">
      <formula>NOT(ISERROR(SEARCH("O",AK27)))</formula>
    </cfRule>
  </conditionalFormatting>
  <conditionalFormatting sqref="AK39:AK40">
    <cfRule type="containsText" dxfId="140" priority="77" operator="containsText" text="A">
      <formula>NOT(ISERROR(SEARCH("A",AK39)))</formula>
    </cfRule>
    <cfRule type="containsText" dxfId="139" priority="78" operator="containsText" text="O">
      <formula>NOT(ISERROR(SEARCH("O",AK39)))</formula>
    </cfRule>
  </conditionalFormatting>
  <conditionalFormatting sqref="AK42:AK43">
    <cfRule type="containsText" dxfId="138" priority="41" operator="containsText" text="A">
      <formula>NOT(ISERROR(SEARCH("A",AK42)))</formula>
    </cfRule>
    <cfRule type="containsText" dxfId="137" priority="42" operator="containsText" text="O">
      <formula>NOT(ISERROR(SEARCH("O",AK42)))</formula>
    </cfRule>
  </conditionalFormatting>
  <conditionalFormatting sqref="AK51">
    <cfRule type="containsText" dxfId="136" priority="20" operator="containsText" text="A">
      <formula>NOT(ISERROR(SEARCH("A",AK51)))</formula>
    </cfRule>
    <cfRule type="containsText" dxfId="135" priority="21" operator="containsText" text="O">
      <formula>NOT(ISERROR(SEARCH("O",AK51)))</formula>
    </cfRule>
  </conditionalFormatting>
  <conditionalFormatting sqref="AK63:AK64">
    <cfRule type="containsText" dxfId="134" priority="17" operator="containsText" text="A">
      <formula>NOT(ISERROR(SEARCH("A",AK63)))</formula>
    </cfRule>
    <cfRule type="containsText" dxfId="133" priority="18" operator="containsText" text="O">
      <formula>NOT(ISERROR(SEARCH("O",AK63)))</formula>
    </cfRule>
  </conditionalFormatting>
  <conditionalFormatting sqref="AK71:AK72">
    <cfRule type="containsText" dxfId="132" priority="38" operator="containsText" text="A">
      <formula>NOT(ISERROR(SEARCH("A",AK71)))</formula>
    </cfRule>
    <cfRule type="containsText" dxfId="131" priority="39" operator="containsText" text="O">
      <formula>NOT(ISERROR(SEARCH("O",AK71)))</formula>
    </cfRule>
  </conditionalFormatting>
  <conditionalFormatting sqref="AK80:AK81">
    <cfRule type="containsText" dxfId="130" priority="68" operator="containsText" text="A">
      <formula>NOT(ISERROR(SEARCH("A",AK80)))</formula>
    </cfRule>
    <cfRule type="containsText" dxfId="129" priority="69" operator="containsText" text="O">
      <formula>NOT(ISERROR(SEARCH("O",AK80)))</formula>
    </cfRule>
  </conditionalFormatting>
  <conditionalFormatting sqref="AK85">
    <cfRule type="containsText" dxfId="128" priority="101" operator="containsText" text="A">
      <formula>NOT(ISERROR(SEARCH("A",AK85)))</formula>
    </cfRule>
    <cfRule type="containsText" dxfId="127" priority="102" operator="containsText" text="O">
      <formula>NOT(ISERROR(SEARCH("O",AK85)))</formula>
    </cfRule>
  </conditionalFormatting>
  <conditionalFormatting sqref="AK88:AK89">
    <cfRule type="containsText" dxfId="126" priority="2" operator="containsText" text="A">
      <formula>NOT(ISERROR(SEARCH("A",AK88)))</formula>
    </cfRule>
    <cfRule type="containsText" dxfId="125" priority="3" operator="containsText" text="O">
      <formula>NOT(ISERROR(SEARCH("O",AK88)))</formula>
    </cfRule>
  </conditionalFormatting>
  <conditionalFormatting sqref="AK91:AK93">
    <cfRule type="containsText" dxfId="124" priority="11" operator="containsText" text="A">
      <formula>NOT(ISERROR(SEARCH("A",AK91)))</formula>
    </cfRule>
    <cfRule type="containsText" dxfId="123" priority="12" operator="containsText" text="O">
      <formula>NOT(ISERROR(SEARCH("O",AK91)))</formula>
    </cfRule>
  </conditionalFormatting>
  <conditionalFormatting sqref="AK95">
    <cfRule type="containsText" dxfId="122" priority="44" operator="containsText" text="A">
      <formula>NOT(ISERROR(SEARCH("A",AK95)))</formula>
    </cfRule>
    <cfRule type="containsText" dxfId="121" priority="45" operator="containsText" text="O">
      <formula>NOT(ISERROR(SEARCH("O",AK95)))</formula>
    </cfRule>
  </conditionalFormatting>
  <conditionalFormatting sqref="AK97">
    <cfRule type="containsText" dxfId="120" priority="56" operator="containsText" text="A">
      <formula>NOT(ISERROR(SEARCH("A",AK97)))</formula>
    </cfRule>
    <cfRule type="containsText" dxfId="119" priority="57" operator="containsText" text="O">
      <formula>NOT(ISERROR(SEARCH("O",AK97)))</formula>
    </cfRule>
  </conditionalFormatting>
  <conditionalFormatting sqref="AK102:AK104">
    <cfRule type="containsText" dxfId="118" priority="50" operator="containsText" text="A">
      <formula>NOT(ISERROR(SEARCH("A",AK102)))</formula>
    </cfRule>
    <cfRule type="containsText" dxfId="117" priority="51" operator="containsText" text="O">
      <formula>NOT(ISERROR(SEARCH("O",AK102)))</formula>
    </cfRule>
  </conditionalFormatting>
  <conditionalFormatting sqref="AK109:AK110">
    <cfRule type="containsText" dxfId="116" priority="95" operator="containsText" text="A">
      <formula>NOT(ISERROR(SEARCH("A",AK109)))</formula>
    </cfRule>
    <cfRule type="containsText" dxfId="115" priority="96" operator="containsText" text="O">
      <formula>NOT(ISERROR(SEARCH("O",AK109)))</formula>
    </cfRule>
  </conditionalFormatting>
  <conditionalFormatting sqref="AK114">
    <cfRule type="containsText" dxfId="114" priority="5" operator="containsText" text="A">
      <formula>NOT(ISERROR(SEARCH("A",AK114)))</formula>
    </cfRule>
    <cfRule type="containsText" dxfId="113" priority="6" operator="containsText" text="O">
      <formula>NOT(ISERROR(SEARCH("O",AK114)))</formula>
    </cfRule>
  </conditionalFormatting>
  <conditionalFormatting sqref="FA14:FB137">
    <cfRule type="containsText" dxfId="112" priority="125" operator="containsText" text="Compliance">
      <formula>NOT(ISERROR(SEARCH("Compliance",FA14)))</formula>
    </cfRule>
  </conditionalFormatting>
  <conditionalFormatting sqref="FA138:FB1048576 FA1:FA137 FB2:FB137">
    <cfRule type="containsText" dxfId="111" priority="135" operator="containsText" text="Non Compliance">
      <formula>NOT(ISERROR(SEARCH("Non Compliance",FA1)))</formula>
    </cfRule>
  </conditionalFormatting>
  <conditionalFormatting sqref="FB156:XFD156">
    <cfRule type="containsText" dxfId="110" priority="131" operator="containsText" text="False">
      <formula>NOT(ISERROR(SEARCH("False",FB156)))</formula>
    </cfRule>
    <cfRule type="containsText" dxfId="109" priority="132" operator="containsText" text="True">
      <formula>NOT(ISERROR(SEARCH("True",FB156)))</formula>
    </cfRule>
  </conditionalFormatting>
  <conditionalFormatting sqref="FC12">
    <cfRule type="containsText" dxfId="108" priority="128" operator="containsText" text="Non Compliance">
      <formula>NOT(ISERROR(SEARCH("Non Compliance",FC12)))</formula>
    </cfRule>
  </conditionalFormatting>
  <conditionalFormatting sqref="FC14:FC137">
    <cfRule type="containsText" dxfId="107" priority="126" operator="containsText" text="Non-Compliance">
      <formula>NOT(ISERROR(SEARCH("Non-Compliance",FC14)))</formula>
    </cfRule>
    <cfRule type="containsText" dxfId="106" priority="127" operator="containsText" text="Compliance">
      <formula>NOT(ISERROR(SEARCH("Compliance",FC14)))</formula>
    </cfRule>
  </conditionalFormatting>
  <conditionalFormatting sqref="C1:C1048576">
    <cfRule type="duplicateValues" dxfId="105" priority="1"/>
  </conditionalFormatting>
  <dataValidations count="2">
    <dataValidation type="list" allowBlank="1" showInputMessage="1" showErrorMessage="1" sqref="BJ13:BL13">
      <formula1>#REF!</formula1>
    </dataValidation>
    <dataValidation type="list" allowBlank="1" showInputMessage="1" showErrorMessage="1" sqref="AK16:AK18 R28:AH33 AK71:AK72 AJ24:AK24 AK85 AK79:AK81 AK102:AK104 AJ109:AK109 AK27:AK28 AK95 AK20 AK39:AK40 G115:AU137 AK51 AJ97:AK97 AK42:AK43 U62:U79 AK63:AK64 N14:Q33 AK88:AK89 AK91:AK93 AI28:AJ78 V62:AH78 H86:AH112 G14:M85 AK110:AK111 AK114 N47:T79 AL14:AU114 G86:G114 R14:R27 S14:AK14 AJ98:AJ108 U47:AH61 N80:AH85 V79:AJ79 AJ110:AJ112 H113:AJ114 N34:AH46 AI80:AI112 AJ80:AJ96 S15:AI27 AJ15:AJ23 AJ25:AJ27">
      <formula1>"M,E,N,G,M+E,E+N,N+M,M+N,M+H,NH,M+G,G+E,G+N,W/O,N/O,A,LWP"</formula1>
    </dataValidation>
  </dataValidations>
  <pageMargins left="0.17" right="0.17" top="0.36" bottom="0.33" header="0.31496062992126" footer="0.31496062992126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Spinner 1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pinner 2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58B93E83-8E8C-4138-A6E6-91F6EC914D65}">
            <xm:f>NOT(ISERROR(SEARCH("+",G14)))</xm:f>
            <xm:f>"+"</xm:f>
            <x14:dxf>
              <fill>
                <patternFill>
                  <bgColor rgb="FFFFC000"/>
                </patternFill>
              </fill>
            </x14:dxf>
          </x14:cfRule>
          <xm:sqref>AL14:AT136 AU14:AV137 G112:AD137 G19:AD78 AE115:AK136</xm:sqref>
        </x14:conditionalFormatting>
        <x14:conditionalFormatting xmlns:xm="http://schemas.microsoft.com/office/excel/2006/main">
          <x14:cfRule type="containsText" priority="34" operator="containsText" id="{405E6D1B-8EB0-4C86-A2AA-EE1C165504B4}">
            <xm:f>NOT(ISERROR(SEARCH("+",G80)))</xm:f>
            <xm:f>"+"</xm:f>
            <x14:dxf>
              <fill>
                <patternFill>
                  <bgColor rgb="FFFFC000"/>
                </patternFill>
              </fill>
            </x14:dxf>
          </x14:cfRule>
          <xm:sqref>G80:AJ110</xm:sqref>
        </x14:conditionalFormatting>
        <x14:conditionalFormatting xmlns:xm="http://schemas.microsoft.com/office/excel/2006/main">
          <x14:cfRule type="containsText" priority="31" operator="containsText" id="{2D4677AC-F27B-4C0D-9A06-0B2BAE1056DD}">
            <xm:f>NOT(ISERROR(SEARCH("+",G14)))</xm:f>
            <xm:f>"+"</xm:f>
            <x14:dxf>
              <fill>
                <patternFill>
                  <bgColor rgb="FFFFC000"/>
                </patternFill>
              </fill>
            </x14:dxf>
          </x14:cfRule>
          <xm:sqref>G14:AK14</xm:sqref>
        </x14:conditionalFormatting>
        <x14:conditionalFormatting xmlns:xm="http://schemas.microsoft.com/office/excel/2006/main">
          <x14:cfRule type="containsText" priority="16" operator="containsText" id="{5C2695B2-2C7F-4C71-BEF1-B9084CA9541A}">
            <xm:f>NOT(ISERROR(SEARCH("+",G79)))</xm:f>
            <xm:f>"+"</xm:f>
            <x14:dxf>
              <fill>
                <patternFill>
                  <bgColor rgb="FFFFC000"/>
                </patternFill>
              </fill>
            </x14:dxf>
          </x14:cfRule>
          <xm:sqref>G79:AK79</xm:sqref>
        </x14:conditionalFormatting>
        <x14:conditionalFormatting xmlns:xm="http://schemas.microsoft.com/office/excel/2006/main">
          <x14:cfRule type="containsText" priority="10" operator="containsText" id="{11F1F473-E281-4EDB-B648-16E1DC25A1A3}">
            <xm:f>NOT(ISERROR(SEARCH("+",G111)))</xm:f>
            <xm:f>"+"</xm:f>
            <x14:dxf>
              <fill>
                <patternFill>
                  <bgColor rgb="FFFFC000"/>
                </patternFill>
              </fill>
            </x14:dxf>
          </x14:cfRule>
          <xm:sqref>G111:AK111</xm:sqref>
        </x14:conditionalFormatting>
        <x14:conditionalFormatting xmlns:xm="http://schemas.microsoft.com/office/excel/2006/main">
          <x14:cfRule type="containsText" priority="140" operator="containsText" id="{42B975D1-AE9B-40ED-BDE3-97DCF50E3A84}">
            <xm:f>NOT(ISERROR(SEARCH("+",G15)))</xm:f>
            <xm:f>"+"</xm:f>
            <x14:dxf>
              <fill>
                <patternFill>
                  <bgColor rgb="FFFFC000"/>
                </patternFill>
              </fill>
            </x14:dxf>
          </x14:cfRule>
          <xm:sqref>G138:AU157 G159:AU159 G161:AU1048576 AE112:AJ114 AE137:AT137 G158:AV158 G160:AV160 G15:AJ18 AE19:AJ27</xm:sqref>
        </x14:conditionalFormatting>
        <x14:conditionalFormatting xmlns:xm="http://schemas.microsoft.com/office/excel/2006/main">
          <x14:cfRule type="containsText" priority="112" operator="containsText" id="{353F100A-7457-4D13-90B8-5D23FB7CD9BC}">
            <xm:f>NOT(ISERROR(SEARCH("+",AE28)))</xm:f>
            <xm:f>"+"</xm:f>
            <x14:dxf>
              <fill>
                <patternFill>
                  <bgColor rgb="FFFFC000"/>
                </patternFill>
              </fill>
            </x14:dxf>
          </x14:cfRule>
          <xm:sqref>AE28:AK28 AE29:AJ78</xm:sqref>
        </x14:conditionalFormatting>
        <x14:conditionalFormatting xmlns:xm="http://schemas.microsoft.com/office/excel/2006/main">
          <x14:cfRule type="containsText" priority="85" operator="containsText" id="{4967EFC5-903B-4109-B0AE-687345B76597}">
            <xm:f>NOT(ISERROR(SEARCH("+",AK16)))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AK16:AK18</xm:sqref>
        </x14:conditionalFormatting>
        <x14:conditionalFormatting xmlns:xm="http://schemas.microsoft.com/office/excel/2006/main">
          <x14:cfRule type="containsText" priority="82" operator="containsText" id="{4486E5F7-3C5B-42B0-AD28-9D9195FBA4B6}">
            <xm:f>NOT(ISERROR(SEARCH("+",AK20)))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AK20</xm:sqref>
        </x14:conditionalFormatting>
        <x14:conditionalFormatting xmlns:xm="http://schemas.microsoft.com/office/excel/2006/main">
          <x14:cfRule type="containsText" priority="49" operator="containsText" id="{BAE96741-4636-4FA4-A5AE-874DC4FFCFEE}">
            <xm:f>NOT(ISERROR(SEARCH("+",AK24)))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AK24</xm:sqref>
        </x14:conditionalFormatting>
        <x14:conditionalFormatting xmlns:xm="http://schemas.microsoft.com/office/excel/2006/main">
          <x14:cfRule type="containsText" priority="25" operator="containsText" id="{34C8477B-84B0-4882-807B-ECBD2ABF566F}">
            <xm:f>NOT(ISERROR(SEARCH("+",AK27)))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AK27</xm:sqref>
        </x14:conditionalFormatting>
        <x14:conditionalFormatting xmlns:xm="http://schemas.microsoft.com/office/excel/2006/main">
          <x14:cfRule type="containsText" priority="79" operator="containsText" id="{3B402ECB-73A3-47DE-A74C-93DB8EEA828E}">
            <xm:f>NOT(ISERROR(SEARCH("+",AK39)))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AK39:AK40</xm:sqref>
        </x14:conditionalFormatting>
        <x14:conditionalFormatting xmlns:xm="http://schemas.microsoft.com/office/excel/2006/main">
          <x14:cfRule type="containsText" priority="43" operator="containsText" id="{F7D3CAA1-F2AF-4F67-B6AF-0E5CB7817A44}">
            <xm:f>NOT(ISERROR(SEARCH("+",AK42)))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AK42:AK43</xm:sqref>
        </x14:conditionalFormatting>
        <x14:conditionalFormatting xmlns:xm="http://schemas.microsoft.com/office/excel/2006/main">
          <x14:cfRule type="containsText" priority="22" operator="containsText" id="{19EFA6F9-7DA7-412E-8E87-73DBFF5B9BE5}">
            <xm:f>NOT(ISERROR(SEARCH("+",AK51)))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AK51</xm:sqref>
        </x14:conditionalFormatting>
        <x14:conditionalFormatting xmlns:xm="http://schemas.microsoft.com/office/excel/2006/main">
          <x14:cfRule type="containsText" priority="19" operator="containsText" id="{EF87FCDF-2AFF-4680-83B0-612BEB3AADE5}">
            <xm:f>NOT(ISERROR(SEARCH("+",AK63)))</xm:f>
            <xm:f>"+"</xm:f>
            <x14:dxf>
              <fill>
                <patternFill>
                  <bgColor rgb="FFFFC000"/>
                </patternFill>
              </fill>
            </x14:dxf>
          </x14:cfRule>
          <xm:sqref>AK63:AK64</xm:sqref>
        </x14:conditionalFormatting>
        <x14:conditionalFormatting xmlns:xm="http://schemas.microsoft.com/office/excel/2006/main">
          <x14:cfRule type="containsText" priority="40" operator="containsText" id="{5681695E-9D25-48EA-8E3A-4785D702FDEC}">
            <xm:f>NOT(ISERROR(SEARCH("+",AK71)))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AK71:AK72</xm:sqref>
        </x14:conditionalFormatting>
        <x14:conditionalFormatting xmlns:xm="http://schemas.microsoft.com/office/excel/2006/main">
          <x14:cfRule type="containsText" priority="70" operator="containsText" id="{C8511C36-5B22-4C02-8B24-E159D8D106C2}">
            <xm:f>NOT(ISERROR(SEARCH("+",AK80)))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AK80:AK81</xm:sqref>
        </x14:conditionalFormatting>
        <x14:conditionalFormatting xmlns:xm="http://schemas.microsoft.com/office/excel/2006/main">
          <x14:cfRule type="containsText" priority="103" operator="containsText" id="{3CE755AA-86CF-412B-8BE5-E5493E54AC8D}">
            <xm:f>NOT(ISERROR(SEARCH("+",AK85)))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AK85</xm:sqref>
        </x14:conditionalFormatting>
        <x14:conditionalFormatting xmlns:xm="http://schemas.microsoft.com/office/excel/2006/main">
          <x14:cfRule type="containsText" priority="4" operator="containsText" id="{E2EC4E43-D9C1-47DB-AB26-89C21B77B5AE}">
            <xm:f>NOT(ISERROR(SEARCH("+",AK88)))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AK88:AK89</xm:sqref>
        </x14:conditionalFormatting>
        <x14:conditionalFormatting xmlns:xm="http://schemas.microsoft.com/office/excel/2006/main">
          <x14:cfRule type="containsText" priority="13" operator="containsText" id="{E2504E55-82B7-49FA-8C33-F92AA991B7A7}">
            <xm:f>NOT(ISERROR(SEARCH("+",AK91)))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AK91:AK93</xm:sqref>
        </x14:conditionalFormatting>
        <x14:conditionalFormatting xmlns:xm="http://schemas.microsoft.com/office/excel/2006/main">
          <x14:cfRule type="containsText" priority="46" operator="containsText" id="{DCB8C021-98D2-440D-9975-9974B4A2A069}">
            <xm:f>NOT(ISERROR(SEARCH("+",AK95)))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AK95</xm:sqref>
        </x14:conditionalFormatting>
        <x14:conditionalFormatting xmlns:xm="http://schemas.microsoft.com/office/excel/2006/main">
          <x14:cfRule type="containsText" priority="58" operator="containsText" id="{DA9C56C4-B433-4749-8C2B-55C20576553C}">
            <xm:f>NOT(ISERROR(SEARCH("+",AK97)))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AK97</xm:sqref>
        </x14:conditionalFormatting>
        <x14:conditionalFormatting xmlns:xm="http://schemas.microsoft.com/office/excel/2006/main">
          <x14:cfRule type="containsText" priority="52" operator="containsText" id="{C1A46840-DC8F-49E9-9591-267653435B37}">
            <xm:f>NOT(ISERROR(SEARCH("+",AK102)))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AK102:AK104</xm:sqref>
        </x14:conditionalFormatting>
        <x14:conditionalFormatting xmlns:xm="http://schemas.microsoft.com/office/excel/2006/main">
          <x14:cfRule type="containsText" priority="97" operator="containsText" id="{233DA760-E6C3-4868-8081-1259C99DBB1A}">
            <xm:f>NOT(ISERROR(SEARCH("+",AK109)))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AK109:AK110</xm:sqref>
        </x14:conditionalFormatting>
        <x14:conditionalFormatting xmlns:xm="http://schemas.microsoft.com/office/excel/2006/main">
          <x14:cfRule type="containsText" priority="7" operator="containsText" id="{3B2FBADE-A22C-4CF7-91AE-8E486CED62A0}">
            <xm:f>NOT(ISERROR(SEARCH("+",AK114)))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'[2]Designation with Pershift Cost'!#REF!</xm:f>
          </x14:formula1>
          <xm:sqref>E14:E1048576</xm:sqref>
        </x14:dataValidation>
        <x14:dataValidation type="list" allowBlank="1" showInputMessage="1" showErrorMessage="1">
          <x14:formula1>
            <xm:f>'[2]Designation with Pershift Cost'!#REF!</xm:f>
          </x14:formula1>
          <xm:sqref>F14:F137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49"/>
  <sheetViews>
    <sheetView showGridLines="0" tabSelected="1" topLeftCell="U1" zoomScale="85" zoomScaleNormal="85" workbookViewId="0">
      <pane ySplit="12" topLeftCell="A117" activePane="bottomLeft" state="frozen"/>
      <selection pane="bottomLeft" activeCell="AB123" sqref="AB123"/>
    </sheetView>
  </sheetViews>
  <sheetFormatPr defaultColWidth="9.140625" defaultRowHeight="14.25" x14ac:dyDescent="0.25"/>
  <cols>
    <col min="1" max="1" width="4.42578125" style="1" customWidth="1"/>
    <col min="2" max="2" width="5.140625" style="1" customWidth="1"/>
    <col min="3" max="3" width="10.140625" style="119" customWidth="1"/>
    <col min="4" max="4" width="26.42578125" style="1" customWidth="1"/>
    <col min="5" max="5" width="25.28515625" style="1" customWidth="1"/>
    <col min="6" max="6" width="12.85546875" style="1" hidden="1" customWidth="1"/>
    <col min="7" max="15" width="8.140625" style="1" customWidth="1"/>
    <col min="16" max="16" width="5.85546875" style="1" customWidth="1"/>
    <col min="17" max="18" width="5.5703125" style="1" customWidth="1"/>
    <col min="19" max="19" width="6" style="1" customWidth="1"/>
    <col min="20" max="20" width="5.85546875" style="1" customWidth="1"/>
    <col min="21" max="28" width="6" style="1" customWidth="1"/>
    <col min="29" max="31" width="5.85546875" style="1" customWidth="1"/>
    <col min="32" max="35" width="6" style="1" customWidth="1"/>
    <col min="36" max="36" width="5.5703125" style="1" customWidth="1"/>
    <col min="37" max="46" width="5.5703125" style="1" hidden="1" customWidth="1"/>
    <col min="47" max="47" width="5.85546875" style="1" hidden="1" customWidth="1"/>
    <col min="48" max="48" width="2" style="1" hidden="1" customWidth="1"/>
    <col min="49" max="49" width="6.28515625" style="1" customWidth="1"/>
    <col min="50" max="51" width="5.85546875" style="1" customWidth="1"/>
    <col min="52" max="61" width="5.85546875" style="1" hidden="1" customWidth="1"/>
    <col min="62" max="64" width="4.140625" style="1" hidden="1" customWidth="1"/>
    <col min="65" max="66" width="9.5703125" style="1" customWidth="1"/>
    <col min="67" max="68" width="8.28515625" style="1" customWidth="1"/>
    <col min="69" max="70" width="5.85546875" style="144" customWidth="1"/>
    <col min="71" max="71" width="5.140625" style="1" customWidth="1"/>
    <col min="72" max="72" width="2.5703125" style="1" hidden="1" customWidth="1"/>
    <col min="73" max="83" width="7.85546875" style="1" hidden="1" customWidth="1"/>
    <col min="84" max="155" width="9.140625" style="1" hidden="1" customWidth="1"/>
    <col min="156" max="156" width="3.140625" style="1" hidden="1" customWidth="1"/>
    <col min="157" max="158" width="16.28515625" style="1" customWidth="1"/>
    <col min="159" max="159" width="16.140625" style="1" customWidth="1"/>
    <col min="160" max="161" width="9.140625" style="1" customWidth="1"/>
    <col min="162" max="16384" width="9.140625" style="1"/>
  </cols>
  <sheetData>
    <row r="1" spans="1:161" ht="15" thickBot="1" x14ac:dyDescent="0.3"/>
    <row r="2" spans="1:161" ht="11.25" customHeight="1" x14ac:dyDescent="0.25">
      <c r="B2" s="3" t="s">
        <v>155</v>
      </c>
      <c r="C2" s="12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5"/>
      <c r="BR2" s="5"/>
      <c r="BS2" s="6"/>
    </row>
    <row r="3" spans="1:161" ht="19.5" customHeight="1" x14ac:dyDescent="0.25">
      <c r="B3" s="7"/>
      <c r="N3" s="188" t="s">
        <v>0</v>
      </c>
      <c r="O3" s="188"/>
      <c r="P3" s="188"/>
      <c r="Q3" s="188"/>
      <c r="R3" s="188"/>
      <c r="S3" s="188"/>
      <c r="T3" s="188"/>
      <c r="U3" s="188"/>
      <c r="V3" s="187">
        <v>4</v>
      </c>
      <c r="W3" s="187"/>
      <c r="Y3" s="188" t="s">
        <v>1</v>
      </c>
      <c r="Z3" s="188"/>
      <c r="AA3" s="188"/>
      <c r="AB3" s="187">
        <v>2023</v>
      </c>
      <c r="AC3" s="187"/>
      <c r="BS3" s="8"/>
    </row>
    <row r="4" spans="1:161" x14ac:dyDescent="0.25">
      <c r="B4" s="7"/>
      <c r="BS4" s="8"/>
    </row>
    <row r="5" spans="1:161" x14ac:dyDescent="0.25">
      <c r="A5" s="9"/>
      <c r="B5" s="7"/>
      <c r="S5" s="188" t="s">
        <v>2</v>
      </c>
      <c r="T5" s="188"/>
      <c r="U5" s="188"/>
      <c r="V5" s="188"/>
      <c r="W5" s="188"/>
      <c r="X5" s="188"/>
      <c r="Y5" s="188"/>
      <c r="BS5" s="8"/>
    </row>
    <row r="6" spans="1:161" x14ac:dyDescent="0.25">
      <c r="B6" s="7"/>
      <c r="S6" s="188" t="s">
        <v>3</v>
      </c>
      <c r="T6" s="188"/>
      <c r="U6" s="188"/>
      <c r="V6" s="188"/>
      <c r="W6" s="188"/>
      <c r="X6" s="188"/>
      <c r="Y6" s="188"/>
      <c r="Z6" s="10"/>
      <c r="BS6" s="8"/>
    </row>
    <row r="7" spans="1:161" x14ac:dyDescent="0.25">
      <c r="B7" s="11" t="s">
        <v>145</v>
      </c>
      <c r="C7" s="121"/>
      <c r="D7" s="12"/>
      <c r="E7" s="12"/>
      <c r="F7" s="12"/>
      <c r="G7" s="12"/>
      <c r="BS7" s="8"/>
    </row>
    <row r="8" spans="1:161" x14ac:dyDescent="0.25">
      <c r="B8" s="11" t="s">
        <v>4</v>
      </c>
      <c r="C8" s="121"/>
      <c r="D8" s="12"/>
      <c r="E8" s="12"/>
      <c r="F8" s="13"/>
      <c r="G8" s="13"/>
      <c r="H8" s="13"/>
      <c r="I8" s="13"/>
      <c r="J8" s="13"/>
      <c r="K8" s="13"/>
      <c r="BS8" s="8"/>
    </row>
    <row r="9" spans="1:161" x14ac:dyDescent="0.25">
      <c r="B9" s="142" t="s">
        <v>146</v>
      </c>
      <c r="C9" s="122"/>
      <c r="D9" s="143"/>
      <c r="E9" s="143"/>
      <c r="F9" s="16"/>
      <c r="G9" s="16"/>
      <c r="H9" s="16"/>
      <c r="I9" s="16"/>
      <c r="BS9" s="8"/>
    </row>
    <row r="10" spans="1:161" x14ac:dyDescent="0.25">
      <c r="B10" s="189" t="s">
        <v>160</v>
      </c>
      <c r="C10" s="190"/>
      <c r="D10" s="190"/>
      <c r="E10" s="190"/>
      <c r="BS10" s="8"/>
    </row>
    <row r="11" spans="1:161" ht="6.75" customHeight="1" thickBot="1" x14ac:dyDescent="0.3">
      <c r="B11" s="7"/>
      <c r="BS11" s="8"/>
    </row>
    <row r="12" spans="1:161" ht="90" customHeight="1" thickBot="1" x14ac:dyDescent="0.3">
      <c r="B12" s="17" t="s">
        <v>5</v>
      </c>
      <c r="C12" s="123" t="s">
        <v>6</v>
      </c>
      <c r="D12" s="18" t="s">
        <v>7</v>
      </c>
      <c r="E12" s="19" t="s">
        <v>8</v>
      </c>
      <c r="F12" s="19" t="s">
        <v>9</v>
      </c>
      <c r="G12" s="20">
        <v>45017</v>
      </c>
      <c r="H12" s="20">
        <v>45018</v>
      </c>
      <c r="I12" s="20">
        <v>45019</v>
      </c>
      <c r="J12" s="20">
        <v>45020</v>
      </c>
      <c r="K12" s="20">
        <v>45021</v>
      </c>
      <c r="L12" s="20">
        <v>45022</v>
      </c>
      <c r="M12" s="20">
        <v>45023</v>
      </c>
      <c r="N12" s="20">
        <v>45024</v>
      </c>
      <c r="O12" s="20">
        <v>45025</v>
      </c>
      <c r="P12" s="20">
        <v>45026</v>
      </c>
      <c r="Q12" s="20">
        <v>45027</v>
      </c>
      <c r="R12" s="20">
        <v>45028</v>
      </c>
      <c r="S12" s="20">
        <v>45029</v>
      </c>
      <c r="T12" s="20">
        <v>45030</v>
      </c>
      <c r="U12" s="20">
        <v>45031</v>
      </c>
      <c r="V12" s="20">
        <v>45032</v>
      </c>
      <c r="W12" s="20">
        <v>45033</v>
      </c>
      <c r="X12" s="20">
        <v>45034</v>
      </c>
      <c r="Y12" s="20">
        <v>45035</v>
      </c>
      <c r="Z12" s="20">
        <v>45036</v>
      </c>
      <c r="AA12" s="20">
        <v>45037</v>
      </c>
      <c r="AB12" s="20">
        <v>45038</v>
      </c>
      <c r="AC12" s="20">
        <v>45039</v>
      </c>
      <c r="AD12" s="20">
        <v>45040</v>
      </c>
      <c r="AE12" s="20">
        <v>45041</v>
      </c>
      <c r="AF12" s="20">
        <v>45042</v>
      </c>
      <c r="AG12" s="20">
        <v>45043</v>
      </c>
      <c r="AH12" s="20">
        <v>45044</v>
      </c>
      <c r="AI12" s="20">
        <v>45045</v>
      </c>
      <c r="AJ12" s="20">
        <v>45046</v>
      </c>
      <c r="AK12" s="20">
        <v>45016</v>
      </c>
      <c r="AL12" s="20">
        <v>44927</v>
      </c>
      <c r="AM12" s="20">
        <v>44928</v>
      </c>
      <c r="AN12" s="20">
        <v>44929</v>
      </c>
      <c r="AO12" s="20">
        <v>44930</v>
      </c>
      <c r="AP12" s="20">
        <v>44931</v>
      </c>
      <c r="AQ12" s="20">
        <v>44932</v>
      </c>
      <c r="AR12" s="20">
        <v>44933</v>
      </c>
      <c r="AS12" s="20">
        <v>44934</v>
      </c>
      <c r="AT12" s="20">
        <v>44935</v>
      </c>
      <c r="AU12" s="20">
        <v>44936</v>
      </c>
      <c r="AV12" s="20"/>
      <c r="AW12" s="21" t="s">
        <v>10</v>
      </c>
      <c r="AX12" s="21" t="s">
        <v>11</v>
      </c>
      <c r="AY12" s="21" t="s">
        <v>12</v>
      </c>
      <c r="AZ12" s="21" t="s">
        <v>13</v>
      </c>
      <c r="BA12" s="21" t="s">
        <v>14</v>
      </c>
      <c r="BB12" s="21" t="s">
        <v>15</v>
      </c>
      <c r="BC12" s="21" t="s">
        <v>16</v>
      </c>
      <c r="BD12" s="21" t="s">
        <v>17</v>
      </c>
      <c r="BE12" s="21" t="s">
        <v>18</v>
      </c>
      <c r="BF12" s="21" t="s">
        <v>19</v>
      </c>
      <c r="BG12" s="21" t="s">
        <v>20</v>
      </c>
      <c r="BH12" s="21" t="s">
        <v>21</v>
      </c>
      <c r="BI12" s="21" t="s">
        <v>22</v>
      </c>
      <c r="BJ12" s="21" t="s">
        <v>23</v>
      </c>
      <c r="BK12" s="21" t="s">
        <v>24</v>
      </c>
      <c r="BL12" s="21" t="s">
        <v>25</v>
      </c>
      <c r="BM12" s="22" t="s">
        <v>26</v>
      </c>
      <c r="BN12" s="22" t="s">
        <v>27</v>
      </c>
      <c r="BO12" s="22" t="s">
        <v>28</v>
      </c>
      <c r="BP12" s="22" t="s">
        <v>29</v>
      </c>
      <c r="BQ12" s="21" t="s">
        <v>30</v>
      </c>
      <c r="BR12" s="21" t="s">
        <v>31</v>
      </c>
      <c r="BS12" s="23" t="s">
        <v>32</v>
      </c>
      <c r="BU12" s="24">
        <f t="shared" ref="BU12:DI12" si="0">G12</f>
        <v>45017</v>
      </c>
      <c r="BV12" s="24">
        <f t="shared" si="0"/>
        <v>45018</v>
      </c>
      <c r="BW12" s="24">
        <f t="shared" si="0"/>
        <v>45019</v>
      </c>
      <c r="BX12" s="24">
        <f t="shared" si="0"/>
        <v>45020</v>
      </c>
      <c r="BY12" s="24">
        <f t="shared" si="0"/>
        <v>45021</v>
      </c>
      <c r="BZ12" s="24">
        <f t="shared" si="0"/>
        <v>45022</v>
      </c>
      <c r="CA12" s="24">
        <f t="shared" si="0"/>
        <v>45023</v>
      </c>
      <c r="CB12" s="24">
        <f t="shared" si="0"/>
        <v>45024</v>
      </c>
      <c r="CC12" s="24">
        <f t="shared" si="0"/>
        <v>45025</v>
      </c>
      <c r="CD12" s="24">
        <f t="shared" si="0"/>
        <v>45026</v>
      </c>
      <c r="CE12" s="24">
        <f t="shared" si="0"/>
        <v>45027</v>
      </c>
      <c r="CF12" s="24">
        <f t="shared" si="0"/>
        <v>45028</v>
      </c>
      <c r="CG12" s="24">
        <f t="shared" si="0"/>
        <v>45029</v>
      </c>
      <c r="CH12" s="24">
        <f t="shared" si="0"/>
        <v>45030</v>
      </c>
      <c r="CI12" s="24">
        <f t="shared" si="0"/>
        <v>45031</v>
      </c>
      <c r="CJ12" s="24">
        <f t="shared" si="0"/>
        <v>45032</v>
      </c>
      <c r="CK12" s="24">
        <f t="shared" si="0"/>
        <v>45033</v>
      </c>
      <c r="CL12" s="24">
        <f t="shared" si="0"/>
        <v>45034</v>
      </c>
      <c r="CM12" s="24">
        <f t="shared" si="0"/>
        <v>45035</v>
      </c>
      <c r="CN12" s="24">
        <f t="shared" si="0"/>
        <v>45036</v>
      </c>
      <c r="CO12" s="24">
        <f t="shared" si="0"/>
        <v>45037</v>
      </c>
      <c r="CP12" s="24">
        <f t="shared" si="0"/>
        <v>45038</v>
      </c>
      <c r="CQ12" s="24">
        <f t="shared" si="0"/>
        <v>45039</v>
      </c>
      <c r="CR12" s="24">
        <f t="shared" si="0"/>
        <v>45040</v>
      </c>
      <c r="CS12" s="24">
        <f t="shared" si="0"/>
        <v>45041</v>
      </c>
      <c r="CT12" s="24">
        <f t="shared" si="0"/>
        <v>45042</v>
      </c>
      <c r="CU12" s="24">
        <f t="shared" si="0"/>
        <v>45043</v>
      </c>
      <c r="CV12" s="24">
        <f t="shared" si="0"/>
        <v>45044</v>
      </c>
      <c r="CW12" s="24">
        <f t="shared" si="0"/>
        <v>45045</v>
      </c>
      <c r="CX12" s="24">
        <f t="shared" si="0"/>
        <v>45046</v>
      </c>
      <c r="CY12" s="24">
        <f t="shared" si="0"/>
        <v>45016</v>
      </c>
      <c r="CZ12" s="24">
        <f t="shared" si="0"/>
        <v>44927</v>
      </c>
      <c r="DA12" s="24">
        <f t="shared" si="0"/>
        <v>44928</v>
      </c>
      <c r="DB12" s="24">
        <f t="shared" si="0"/>
        <v>44929</v>
      </c>
      <c r="DC12" s="24">
        <f t="shared" si="0"/>
        <v>44930</v>
      </c>
      <c r="DD12" s="24">
        <f t="shared" si="0"/>
        <v>44931</v>
      </c>
      <c r="DE12" s="24">
        <f t="shared" si="0"/>
        <v>44932</v>
      </c>
      <c r="DF12" s="24">
        <f t="shared" si="0"/>
        <v>44933</v>
      </c>
      <c r="DG12" s="24">
        <f t="shared" si="0"/>
        <v>44934</v>
      </c>
      <c r="DH12" s="24">
        <f t="shared" si="0"/>
        <v>44935</v>
      </c>
      <c r="DI12" s="24">
        <f t="shared" si="0"/>
        <v>44936</v>
      </c>
      <c r="DJ12" s="25"/>
      <c r="DK12" s="24">
        <f>BU12</f>
        <v>45017</v>
      </c>
      <c r="DL12" s="26">
        <f t="shared" ref="DL12:EY12" si="1">BV12</f>
        <v>45018</v>
      </c>
      <c r="DM12" s="26">
        <f t="shared" si="1"/>
        <v>45019</v>
      </c>
      <c r="DN12" s="26">
        <f t="shared" si="1"/>
        <v>45020</v>
      </c>
      <c r="DO12" s="26">
        <f t="shared" si="1"/>
        <v>45021</v>
      </c>
      <c r="DP12" s="26">
        <f t="shared" si="1"/>
        <v>45022</v>
      </c>
      <c r="DQ12" s="26">
        <f t="shared" si="1"/>
        <v>45023</v>
      </c>
      <c r="DR12" s="26">
        <f t="shared" si="1"/>
        <v>45024</v>
      </c>
      <c r="DS12" s="26">
        <f t="shared" si="1"/>
        <v>45025</v>
      </c>
      <c r="DT12" s="26">
        <f t="shared" si="1"/>
        <v>45026</v>
      </c>
      <c r="DU12" s="26">
        <f t="shared" si="1"/>
        <v>45027</v>
      </c>
      <c r="DV12" s="26">
        <f t="shared" si="1"/>
        <v>45028</v>
      </c>
      <c r="DW12" s="26">
        <f t="shared" si="1"/>
        <v>45029</v>
      </c>
      <c r="DX12" s="26">
        <f t="shared" si="1"/>
        <v>45030</v>
      </c>
      <c r="DY12" s="26">
        <f t="shared" si="1"/>
        <v>45031</v>
      </c>
      <c r="DZ12" s="26">
        <f t="shared" si="1"/>
        <v>45032</v>
      </c>
      <c r="EA12" s="26">
        <f t="shared" si="1"/>
        <v>45033</v>
      </c>
      <c r="EB12" s="26">
        <f t="shared" si="1"/>
        <v>45034</v>
      </c>
      <c r="EC12" s="26">
        <f t="shared" si="1"/>
        <v>45035</v>
      </c>
      <c r="ED12" s="26">
        <f t="shared" si="1"/>
        <v>45036</v>
      </c>
      <c r="EE12" s="26">
        <f t="shared" si="1"/>
        <v>45037</v>
      </c>
      <c r="EF12" s="26">
        <f t="shared" si="1"/>
        <v>45038</v>
      </c>
      <c r="EG12" s="26">
        <f t="shared" si="1"/>
        <v>45039</v>
      </c>
      <c r="EH12" s="26">
        <f t="shared" si="1"/>
        <v>45040</v>
      </c>
      <c r="EI12" s="26">
        <f t="shared" si="1"/>
        <v>45041</v>
      </c>
      <c r="EJ12" s="26">
        <f t="shared" si="1"/>
        <v>45042</v>
      </c>
      <c r="EK12" s="26">
        <f t="shared" si="1"/>
        <v>45043</v>
      </c>
      <c r="EL12" s="26">
        <f t="shared" si="1"/>
        <v>45044</v>
      </c>
      <c r="EM12" s="26">
        <f t="shared" si="1"/>
        <v>45045</v>
      </c>
      <c r="EN12" s="26">
        <f t="shared" si="1"/>
        <v>45046</v>
      </c>
      <c r="EO12" s="26">
        <f t="shared" si="1"/>
        <v>45016</v>
      </c>
      <c r="EP12" s="26">
        <f t="shared" si="1"/>
        <v>44927</v>
      </c>
      <c r="EQ12" s="26">
        <f t="shared" si="1"/>
        <v>44928</v>
      </c>
      <c r="ER12" s="26">
        <f t="shared" si="1"/>
        <v>44929</v>
      </c>
      <c r="ES12" s="26">
        <f t="shared" si="1"/>
        <v>44930</v>
      </c>
      <c r="ET12" s="26">
        <f t="shared" si="1"/>
        <v>44931</v>
      </c>
      <c r="EU12" s="26">
        <f t="shared" si="1"/>
        <v>44932</v>
      </c>
      <c r="EV12" s="26">
        <f t="shared" si="1"/>
        <v>44933</v>
      </c>
      <c r="EW12" s="26">
        <f t="shared" si="1"/>
        <v>44934</v>
      </c>
      <c r="EX12" s="26">
        <f t="shared" si="1"/>
        <v>44935</v>
      </c>
      <c r="EY12" s="27">
        <f t="shared" si="1"/>
        <v>44936</v>
      </c>
      <c r="EZ12" s="25"/>
      <c r="FA12" s="28" t="s">
        <v>33</v>
      </c>
      <c r="FB12" s="28" t="s">
        <v>34</v>
      </c>
      <c r="FC12" s="28" t="s">
        <v>35</v>
      </c>
    </row>
    <row r="13" spans="1:161" ht="20.100000000000001" customHeight="1" thickBot="1" x14ac:dyDescent="0.3">
      <c r="B13" s="29"/>
      <c r="C13" s="124"/>
      <c r="D13" s="31">
        <f>COUNTA(D14:D126)</f>
        <v>113</v>
      </c>
      <c r="E13" s="31">
        <f>COUNTIFS(E14:E126,'[1]Summary '!$B$5)</f>
        <v>0</v>
      </c>
      <c r="F13" s="30" t="s">
        <v>5</v>
      </c>
      <c r="G13" s="31" t="str">
        <f>TEXT(G12,"DDD")</f>
        <v>Sat</v>
      </c>
      <c r="H13" s="31" t="str">
        <f t="shared" ref="H13:AU13" si="2">TEXT(H12,"DDD")</f>
        <v>Sun</v>
      </c>
      <c r="I13" s="31" t="str">
        <f t="shared" si="2"/>
        <v>Mon</v>
      </c>
      <c r="J13" s="31" t="str">
        <f t="shared" si="2"/>
        <v>Tue</v>
      </c>
      <c r="K13" s="31" t="str">
        <f t="shared" si="2"/>
        <v>Wed</v>
      </c>
      <c r="L13" s="31" t="str">
        <f t="shared" si="2"/>
        <v>Thu</v>
      </c>
      <c r="M13" s="31" t="str">
        <f t="shared" si="2"/>
        <v>Fri</v>
      </c>
      <c r="N13" s="31" t="str">
        <f t="shared" si="2"/>
        <v>Sat</v>
      </c>
      <c r="O13" s="31" t="str">
        <f t="shared" si="2"/>
        <v>Sun</v>
      </c>
      <c r="P13" s="31" t="str">
        <f t="shared" si="2"/>
        <v>Mon</v>
      </c>
      <c r="Q13" s="31" t="str">
        <f t="shared" si="2"/>
        <v>Tue</v>
      </c>
      <c r="R13" s="31" t="str">
        <f t="shared" si="2"/>
        <v>Wed</v>
      </c>
      <c r="S13" s="31" t="str">
        <f t="shared" si="2"/>
        <v>Thu</v>
      </c>
      <c r="T13" s="31" t="str">
        <f t="shared" si="2"/>
        <v>Fri</v>
      </c>
      <c r="U13" s="31" t="str">
        <f t="shared" si="2"/>
        <v>Sat</v>
      </c>
      <c r="V13" s="31" t="str">
        <f t="shared" si="2"/>
        <v>Sun</v>
      </c>
      <c r="W13" s="31" t="str">
        <f t="shared" si="2"/>
        <v>Mon</v>
      </c>
      <c r="X13" s="31" t="str">
        <f t="shared" si="2"/>
        <v>Tue</v>
      </c>
      <c r="Y13" s="31" t="str">
        <f t="shared" si="2"/>
        <v>Wed</v>
      </c>
      <c r="Z13" s="31" t="str">
        <f t="shared" si="2"/>
        <v>Thu</v>
      </c>
      <c r="AA13" s="31" t="str">
        <f t="shared" si="2"/>
        <v>Fri</v>
      </c>
      <c r="AB13" s="31" t="str">
        <f t="shared" si="2"/>
        <v>Sat</v>
      </c>
      <c r="AC13" s="31" t="str">
        <f t="shared" si="2"/>
        <v>Sun</v>
      </c>
      <c r="AD13" s="31" t="str">
        <f t="shared" si="2"/>
        <v>Mon</v>
      </c>
      <c r="AE13" s="31" t="str">
        <f t="shared" si="2"/>
        <v>Tue</v>
      </c>
      <c r="AF13" s="31" t="str">
        <f t="shared" si="2"/>
        <v>Wed</v>
      </c>
      <c r="AG13" s="31" t="str">
        <f t="shared" si="2"/>
        <v>Thu</v>
      </c>
      <c r="AH13" s="31" t="str">
        <f t="shared" si="2"/>
        <v>Fri</v>
      </c>
      <c r="AI13" s="31" t="str">
        <f t="shared" si="2"/>
        <v>Sat</v>
      </c>
      <c r="AJ13" s="31" t="str">
        <f t="shared" si="2"/>
        <v>Sun</v>
      </c>
      <c r="AK13" s="31" t="str">
        <f t="shared" si="2"/>
        <v>Fri</v>
      </c>
      <c r="AL13" s="31" t="str">
        <f t="shared" si="2"/>
        <v>Sun</v>
      </c>
      <c r="AM13" s="31" t="str">
        <f t="shared" si="2"/>
        <v>Mon</v>
      </c>
      <c r="AN13" s="31" t="str">
        <f t="shared" si="2"/>
        <v>Tue</v>
      </c>
      <c r="AO13" s="31" t="str">
        <f t="shared" si="2"/>
        <v>Wed</v>
      </c>
      <c r="AP13" s="31" t="str">
        <f t="shared" si="2"/>
        <v>Thu</v>
      </c>
      <c r="AQ13" s="31" t="str">
        <f t="shared" si="2"/>
        <v>Fri</v>
      </c>
      <c r="AR13" s="31" t="str">
        <f t="shared" si="2"/>
        <v>Sat</v>
      </c>
      <c r="AS13" s="31" t="str">
        <f t="shared" si="2"/>
        <v>Sun</v>
      </c>
      <c r="AT13" s="31" t="str">
        <f t="shared" si="2"/>
        <v>Mon</v>
      </c>
      <c r="AU13" s="31" t="str">
        <f t="shared" si="2"/>
        <v>Tue</v>
      </c>
      <c r="AV13" s="31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0"/>
      <c r="BK13" s="30"/>
      <c r="BL13" s="30"/>
      <c r="BM13" s="32"/>
      <c r="BN13" s="32"/>
      <c r="BO13" s="33"/>
      <c r="BP13" s="33"/>
      <c r="BQ13" s="34">
        <f>SUM(BQ14:BQ126)</f>
        <v>0</v>
      </c>
      <c r="BR13" s="35"/>
      <c r="BS13" s="36"/>
      <c r="BU13" s="37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9"/>
      <c r="DK13" s="37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9"/>
      <c r="FA13" s="40"/>
      <c r="FB13" s="40"/>
      <c r="FC13" s="40"/>
    </row>
    <row r="14" spans="1:161" s="164" customFormat="1" ht="20.100000000000001" customHeight="1" thickBot="1" x14ac:dyDescent="0.3">
      <c r="B14" s="159">
        <v>1</v>
      </c>
      <c r="C14" s="172">
        <v>5848</v>
      </c>
      <c r="D14" s="173" t="s">
        <v>40</v>
      </c>
      <c r="E14" s="174" t="s">
        <v>135</v>
      </c>
      <c r="F14" s="41" t="str">
        <f>IFERROR(VLOOKUP(E14,'[1]Designation with Pershift Cost'!$B$3:$C$25,2,0),"")</f>
        <v/>
      </c>
      <c r="G14" s="151" t="s">
        <v>26</v>
      </c>
      <c r="H14" s="151" t="s">
        <v>10</v>
      </c>
      <c r="I14" s="151" t="s">
        <v>27</v>
      </c>
      <c r="J14" s="151" t="s">
        <v>10</v>
      </c>
      <c r="K14" s="151" t="s">
        <v>10</v>
      </c>
      <c r="L14" s="151" t="s">
        <v>12</v>
      </c>
      <c r="M14" s="151" t="s">
        <v>12</v>
      </c>
      <c r="N14" s="151" t="s">
        <v>12</v>
      </c>
      <c r="O14" s="151" t="s">
        <v>12</v>
      </c>
      <c r="P14" s="151" t="s">
        <v>26</v>
      </c>
      <c r="Q14" s="152" t="s">
        <v>27</v>
      </c>
      <c r="R14" s="152" t="s">
        <v>12</v>
      </c>
      <c r="S14" s="151" t="s">
        <v>12</v>
      </c>
      <c r="T14" s="151" t="s">
        <v>12</v>
      </c>
      <c r="U14" s="152" t="s">
        <v>12</v>
      </c>
      <c r="V14" s="152" t="s">
        <v>12</v>
      </c>
      <c r="W14" s="152" t="s">
        <v>27</v>
      </c>
      <c r="X14" s="152" t="s">
        <v>10</v>
      </c>
      <c r="Y14" s="152" t="s">
        <v>10</v>
      </c>
      <c r="Z14" s="152" t="s">
        <v>26</v>
      </c>
      <c r="AA14" s="152" t="s">
        <v>10</v>
      </c>
      <c r="AB14" s="152" t="s">
        <v>10</v>
      </c>
      <c r="AC14" s="152" t="s">
        <v>10</v>
      </c>
      <c r="AD14" s="152" t="s">
        <v>27</v>
      </c>
      <c r="AE14" s="152" t="s">
        <v>10</v>
      </c>
      <c r="AF14" s="152" t="s">
        <v>10</v>
      </c>
      <c r="AG14" s="152" t="s">
        <v>10</v>
      </c>
      <c r="AH14" s="151" t="s">
        <v>10</v>
      </c>
      <c r="AI14" s="152" t="s">
        <v>10</v>
      </c>
      <c r="AJ14" s="152" t="s">
        <v>27</v>
      </c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3">
        <f t="shared" ref="AW14:AW75" si="3">COUNTIF($G14:$AU14,"M")</f>
        <v>13</v>
      </c>
      <c r="AX14" s="153">
        <f t="shared" ref="AX14:AX75" si="4">COUNTIF($G14:$AU14,"E")</f>
        <v>0</v>
      </c>
      <c r="AY14" s="153">
        <f t="shared" ref="AY14:AY75" si="5">COUNTIF($G14:$AU14,"N")</f>
        <v>9</v>
      </c>
      <c r="AZ14" s="153">
        <f t="shared" ref="AZ14:AZ75" si="6">COUNTIF($G14:$AU14,"G")</f>
        <v>0</v>
      </c>
      <c r="BA14" s="153">
        <f t="shared" ref="BA14:BA75" si="7">COUNTIF($G14:$AU14,"M+E")</f>
        <v>0</v>
      </c>
      <c r="BB14" s="153">
        <f t="shared" ref="BB14:BB75" si="8">COUNTIF($G14:$AU14,"E+N")</f>
        <v>0</v>
      </c>
      <c r="BC14" s="153">
        <f t="shared" ref="BC14:BC75" si="9">COUNTIF($Q14:$AU14,"N+M")</f>
        <v>0</v>
      </c>
      <c r="BD14" s="153">
        <f t="shared" ref="BD14:BD75" si="10">COUNTIF($Q14:$AU14,"M+N")</f>
        <v>0</v>
      </c>
      <c r="BE14" s="153">
        <f t="shared" ref="BE14:BE75" si="11">COUNTIF($Q14:$AU14,"M+G")</f>
        <v>0</v>
      </c>
      <c r="BF14" s="153">
        <f t="shared" ref="BF14:BF75" si="12">COUNTIF($Q14:$AU14,"G+E")</f>
        <v>0</v>
      </c>
      <c r="BG14" s="153">
        <f t="shared" ref="BG14:BG75" si="13">COUNTIF($Q14:$AU14,"G+N")</f>
        <v>0</v>
      </c>
      <c r="BH14" s="153">
        <f t="shared" ref="BH14:BH75" si="14">COUNTIF($Q14:$AU14,"M+H")</f>
        <v>0</v>
      </c>
      <c r="BI14" s="153">
        <f t="shared" ref="BI14:BI75" si="15">COUNTIF($Q14:$AU14,"N/O")</f>
        <v>0</v>
      </c>
      <c r="BJ14" s="153">
        <f t="shared" ref="BJ14:BJ75" si="16">COUNTIF($Q14:$AU14,"NH")</f>
        <v>0</v>
      </c>
      <c r="BK14" s="152"/>
      <c r="BL14" s="152"/>
      <c r="BM14" s="153">
        <f t="shared" ref="BM14:BM75" si="17">COUNTIF($G14:$AU14,"W/O")</f>
        <v>3</v>
      </c>
      <c r="BN14" s="153">
        <f t="shared" ref="BN14:BN75" si="18">COUNTIF($G14:$AU14,"A")+COUNTIF($Q14:$AU14,"LWP")</f>
        <v>5</v>
      </c>
      <c r="BO14" s="145">
        <f t="shared" ref="BO14:BO75" si="19">SUM(AW14:BI14)</f>
        <v>22</v>
      </c>
      <c r="BP14" s="147">
        <f t="shared" ref="BP14:BP75" si="20">BO14+BM14+BN14+BJ14</f>
        <v>30</v>
      </c>
      <c r="BQ14" s="146">
        <f t="shared" ref="BQ14:BQ69" si="21">SUM(BA14:BG14)+SUM(BH14/2)</f>
        <v>0</v>
      </c>
      <c r="BR14" s="146">
        <f t="shared" ref="BR14:BR75" si="22">BQ14*8</f>
        <v>0</v>
      </c>
      <c r="BS14" s="175"/>
      <c r="BU14" s="165">
        <f t="shared" ref="BU14:CJ29" si="23">IF(OR(COUNTIFS(G14:M14,"W/O")&gt;0,COUNTIFS(G14:M14,"")&gt;0),0,1)</f>
        <v>0</v>
      </c>
      <c r="BV14" s="166">
        <f t="shared" si="23"/>
        <v>1</v>
      </c>
      <c r="BW14" s="166">
        <f t="shared" si="23"/>
        <v>1</v>
      </c>
      <c r="BX14" s="166">
        <f t="shared" si="23"/>
        <v>0</v>
      </c>
      <c r="BY14" s="166">
        <f t="shared" si="23"/>
        <v>0</v>
      </c>
      <c r="BZ14" s="166">
        <f t="shared" si="23"/>
        <v>0</v>
      </c>
      <c r="CA14" s="166">
        <f t="shared" si="23"/>
        <v>0</v>
      </c>
      <c r="CB14" s="166">
        <f t="shared" si="23"/>
        <v>0</v>
      </c>
      <c r="CC14" s="166">
        <f t="shared" si="23"/>
        <v>0</v>
      </c>
      <c r="CD14" s="166">
        <f t="shared" si="23"/>
        <v>0</v>
      </c>
      <c r="CE14" s="166">
        <f t="shared" si="23"/>
        <v>1</v>
      </c>
      <c r="CF14" s="166">
        <f t="shared" si="23"/>
        <v>1</v>
      </c>
      <c r="CG14" s="166">
        <f t="shared" si="23"/>
        <v>1</v>
      </c>
      <c r="CH14" s="166">
        <f t="shared" si="23"/>
        <v>0</v>
      </c>
      <c r="CI14" s="166">
        <f t="shared" si="23"/>
        <v>0</v>
      </c>
      <c r="CJ14" s="166">
        <f t="shared" si="23"/>
        <v>0</v>
      </c>
      <c r="CK14" s="166">
        <f t="shared" ref="CK14:CZ29" si="24">IF(OR(COUNTIFS(W14:AC14,"W/O")&gt;0,COUNTIFS(W14:AC14,"")&gt;0),0,1)</f>
        <v>0</v>
      </c>
      <c r="CL14" s="166">
        <f t="shared" si="24"/>
        <v>0</v>
      </c>
      <c r="CM14" s="166">
        <f t="shared" si="24"/>
        <v>0</v>
      </c>
      <c r="CN14" s="166">
        <f t="shared" si="24"/>
        <v>0</v>
      </c>
      <c r="CO14" s="166">
        <f t="shared" si="24"/>
        <v>1</v>
      </c>
      <c r="CP14" s="166">
        <f t="shared" si="24"/>
        <v>1</v>
      </c>
      <c r="CQ14" s="166">
        <f t="shared" si="24"/>
        <v>1</v>
      </c>
      <c r="CR14" s="166">
        <f t="shared" si="24"/>
        <v>1</v>
      </c>
      <c r="CS14" s="166">
        <f t="shared" si="24"/>
        <v>0</v>
      </c>
      <c r="CT14" s="166">
        <f t="shared" si="24"/>
        <v>0</v>
      </c>
      <c r="CU14" s="166">
        <f t="shared" si="24"/>
        <v>0</v>
      </c>
      <c r="CV14" s="166">
        <f t="shared" si="24"/>
        <v>0</v>
      </c>
      <c r="CW14" s="166">
        <f t="shared" si="24"/>
        <v>0</v>
      </c>
      <c r="CX14" s="166">
        <f t="shared" si="24"/>
        <v>0</v>
      </c>
      <c r="CY14" s="166">
        <f t="shared" si="24"/>
        <v>0</v>
      </c>
      <c r="CZ14" s="166">
        <f t="shared" si="24"/>
        <v>0</v>
      </c>
      <c r="DA14" s="166">
        <f t="shared" ref="DA14:DI37" si="25">IF(OR(COUNTIFS(AM14:AS14,"W/O")&gt;0,COUNTIFS(AM14:AS14,"")&gt;0),0,1)</f>
        <v>0</v>
      </c>
      <c r="DB14" s="166">
        <f t="shared" si="25"/>
        <v>0</v>
      </c>
      <c r="DC14" s="166">
        <f t="shared" si="25"/>
        <v>0</v>
      </c>
      <c r="DD14" s="166">
        <f t="shared" si="25"/>
        <v>0</v>
      </c>
      <c r="DE14" s="166">
        <f t="shared" si="25"/>
        <v>0</v>
      </c>
      <c r="DF14" s="166">
        <f t="shared" si="25"/>
        <v>0</v>
      </c>
      <c r="DG14" s="166">
        <f t="shared" si="25"/>
        <v>0</v>
      </c>
      <c r="DH14" s="166">
        <f t="shared" si="25"/>
        <v>0</v>
      </c>
      <c r="DI14" s="167">
        <f t="shared" si="25"/>
        <v>0</v>
      </c>
      <c r="DK14" s="165">
        <f t="shared" ref="DK14:DZ29" si="26">IF(OR(COUNTIFS(G14:P14,"W/O")&gt;0,COUNTIFS(G14:P14,"A")&gt;0,COUNTIFS(G14:P14,"")&gt;0,COUNTIF(G14:P14,"N/O")),0,1)</f>
        <v>0</v>
      </c>
      <c r="DL14" s="166">
        <f t="shared" si="26"/>
        <v>0</v>
      </c>
      <c r="DM14" s="166">
        <f t="shared" si="26"/>
        <v>0</v>
      </c>
      <c r="DN14" s="166">
        <f t="shared" si="26"/>
        <v>0</v>
      </c>
      <c r="DO14" s="166">
        <f t="shared" si="26"/>
        <v>0</v>
      </c>
      <c r="DP14" s="166">
        <f t="shared" si="26"/>
        <v>0</v>
      </c>
      <c r="DQ14" s="166">
        <f t="shared" si="26"/>
        <v>0</v>
      </c>
      <c r="DR14" s="166">
        <f t="shared" si="26"/>
        <v>0</v>
      </c>
      <c r="DS14" s="166">
        <f t="shared" si="26"/>
        <v>0</v>
      </c>
      <c r="DT14" s="166">
        <f t="shared" si="26"/>
        <v>0</v>
      </c>
      <c r="DU14" s="166">
        <f t="shared" si="26"/>
        <v>0</v>
      </c>
      <c r="DV14" s="166">
        <f t="shared" si="26"/>
        <v>0</v>
      </c>
      <c r="DW14" s="166">
        <f t="shared" si="26"/>
        <v>0</v>
      </c>
      <c r="DX14" s="166">
        <f t="shared" si="26"/>
        <v>0</v>
      </c>
      <c r="DY14" s="166">
        <f t="shared" si="26"/>
        <v>0</v>
      </c>
      <c r="DZ14" s="166">
        <f t="shared" si="26"/>
        <v>0</v>
      </c>
      <c r="EA14" s="166">
        <f t="shared" ref="EA14:EP29" si="27">IF(OR(COUNTIFS(W14:AF14,"W/O")&gt;0,COUNTIFS(W14:AF14,"A")&gt;0,COUNTIFS(W14:AF14,"")&gt;0,COUNTIF(W14:AF14,"N/O")),0,1)</f>
        <v>0</v>
      </c>
      <c r="EB14" s="166">
        <f t="shared" si="27"/>
        <v>0</v>
      </c>
      <c r="EC14" s="166">
        <f t="shared" si="27"/>
        <v>0</v>
      </c>
      <c r="ED14" s="166">
        <f t="shared" si="27"/>
        <v>0</v>
      </c>
      <c r="EE14" s="166">
        <f t="shared" si="27"/>
        <v>0</v>
      </c>
      <c r="EF14" s="166">
        <f t="shared" si="27"/>
        <v>0</v>
      </c>
      <c r="EG14" s="166">
        <f t="shared" si="27"/>
        <v>0</v>
      </c>
      <c r="EH14" s="166">
        <f t="shared" si="27"/>
        <v>0</v>
      </c>
      <c r="EI14" s="166">
        <f t="shared" si="27"/>
        <v>0</v>
      </c>
      <c r="EJ14" s="166">
        <f t="shared" si="27"/>
        <v>0</v>
      </c>
      <c r="EK14" s="166">
        <f t="shared" si="27"/>
        <v>0</v>
      </c>
      <c r="EL14" s="166">
        <f t="shared" si="27"/>
        <v>0</v>
      </c>
      <c r="EM14" s="166">
        <f t="shared" si="27"/>
        <v>0</v>
      </c>
      <c r="EN14" s="166">
        <f t="shared" si="27"/>
        <v>0</v>
      </c>
      <c r="EO14" s="166">
        <f t="shared" si="27"/>
        <v>0</v>
      </c>
      <c r="EP14" s="166">
        <f t="shared" si="27"/>
        <v>0</v>
      </c>
      <c r="EQ14" s="166">
        <f t="shared" ref="EQ14:EY37" si="28">IF(OR(COUNTIFS(AM14:AV14,"W/O")&gt;0,COUNTIFS(AM14:AV14,"A")&gt;0,COUNTIFS(AM14:AV14,"")&gt;0,COUNTIF(AM14:AV14,"N/O")),0,1)</f>
        <v>0</v>
      </c>
      <c r="ER14" s="166">
        <f t="shared" si="28"/>
        <v>0</v>
      </c>
      <c r="ES14" s="166">
        <f t="shared" si="28"/>
        <v>0</v>
      </c>
      <c r="ET14" s="166">
        <f t="shared" si="28"/>
        <v>0</v>
      </c>
      <c r="EU14" s="166">
        <f t="shared" si="28"/>
        <v>0</v>
      </c>
      <c r="EV14" s="166">
        <f t="shared" si="28"/>
        <v>0</v>
      </c>
      <c r="EW14" s="166">
        <f t="shared" si="28"/>
        <v>0</v>
      </c>
      <c r="EX14" s="166">
        <f t="shared" si="28"/>
        <v>0</v>
      </c>
      <c r="EY14" s="167">
        <f t="shared" si="28"/>
        <v>0</v>
      </c>
      <c r="FA14" s="171" t="str">
        <f t="shared" ref="FA14:FA74" si="29">IF(SUM(BU14:DI14)&gt;0,"Non Compliance","Compliance")</f>
        <v>Non Compliance</v>
      </c>
      <c r="FB14" s="171" t="str">
        <f t="shared" ref="FB14:FB75" si="30">IF(SUM(DK14:EY14)&gt;0,"Non Compliance","Compliance")</f>
        <v>Compliance</v>
      </c>
      <c r="FC14" s="171" t="str">
        <f t="shared" ref="FC14:FC75" si="31">IF(BR14&gt;12.5,"Non-Compliance","Compliance")</f>
        <v>Compliance</v>
      </c>
      <c r="FD14" s="164">
        <f>VLOOKUP(C14,'[3]AS PER ATT '!$B$9:$H$121,7,0)</f>
        <v>22</v>
      </c>
      <c r="FE14" s="186">
        <f>FD14-BO14</f>
        <v>0</v>
      </c>
    </row>
    <row r="15" spans="1:161" s="164" customFormat="1" ht="20.100000000000001" customHeight="1" thickBot="1" x14ac:dyDescent="0.3">
      <c r="B15" s="159">
        <v>2</v>
      </c>
      <c r="C15" s="172">
        <v>5511</v>
      </c>
      <c r="D15" s="173" t="s">
        <v>41</v>
      </c>
      <c r="E15" s="174" t="s">
        <v>135</v>
      </c>
      <c r="F15" s="41" t="str">
        <f>IFERROR(VLOOKUP(E15,'[1]Designation with Pershift Cost'!$B$3:$C$25,2,0),"")</f>
        <v/>
      </c>
      <c r="G15" s="151" t="s">
        <v>27</v>
      </c>
      <c r="H15" s="151" t="s">
        <v>27</v>
      </c>
      <c r="I15" s="151" t="s">
        <v>12</v>
      </c>
      <c r="J15" s="151" t="s">
        <v>27</v>
      </c>
      <c r="K15" s="151" t="s">
        <v>27</v>
      </c>
      <c r="L15" s="151" t="s">
        <v>27</v>
      </c>
      <c r="M15" s="151" t="s">
        <v>11</v>
      </c>
      <c r="N15" s="151" t="s">
        <v>27</v>
      </c>
      <c r="O15" s="151" t="s">
        <v>27</v>
      </c>
      <c r="P15" s="151" t="s">
        <v>11</v>
      </c>
      <c r="Q15" s="152" t="s">
        <v>11</v>
      </c>
      <c r="R15" s="152" t="s">
        <v>11</v>
      </c>
      <c r="S15" s="151" t="s">
        <v>11</v>
      </c>
      <c r="T15" s="151" t="s">
        <v>27</v>
      </c>
      <c r="U15" s="152" t="s">
        <v>27</v>
      </c>
      <c r="V15" s="152" t="s">
        <v>27</v>
      </c>
      <c r="W15" s="152" t="s">
        <v>27</v>
      </c>
      <c r="X15" s="152" t="s">
        <v>27</v>
      </c>
      <c r="Y15" s="152" t="s">
        <v>27</v>
      </c>
      <c r="Z15" s="152" t="s">
        <v>27</v>
      </c>
      <c r="AA15" s="151" t="s">
        <v>27</v>
      </c>
      <c r="AB15" s="152" t="s">
        <v>27</v>
      </c>
      <c r="AC15" s="152" t="s">
        <v>27</v>
      </c>
      <c r="AD15" s="152" t="s">
        <v>27</v>
      </c>
      <c r="AE15" s="152" t="s">
        <v>27</v>
      </c>
      <c r="AF15" s="152" t="s">
        <v>27</v>
      </c>
      <c r="AG15" s="152" t="s">
        <v>27</v>
      </c>
      <c r="AH15" s="152" t="s">
        <v>27</v>
      </c>
      <c r="AI15" s="152" t="s">
        <v>27</v>
      </c>
      <c r="AJ15" s="152" t="s">
        <v>27</v>
      </c>
      <c r="AK15" s="151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3">
        <f t="shared" si="3"/>
        <v>0</v>
      </c>
      <c r="AX15" s="153">
        <f t="shared" si="4"/>
        <v>5</v>
      </c>
      <c r="AY15" s="153">
        <f t="shared" si="5"/>
        <v>1</v>
      </c>
      <c r="AZ15" s="153">
        <f t="shared" si="6"/>
        <v>0</v>
      </c>
      <c r="BA15" s="153">
        <f t="shared" si="7"/>
        <v>0</v>
      </c>
      <c r="BB15" s="153">
        <f t="shared" si="8"/>
        <v>0</v>
      </c>
      <c r="BC15" s="153">
        <f t="shared" si="9"/>
        <v>0</v>
      </c>
      <c r="BD15" s="153">
        <f t="shared" si="10"/>
        <v>0</v>
      </c>
      <c r="BE15" s="153">
        <f t="shared" si="11"/>
        <v>0</v>
      </c>
      <c r="BF15" s="153">
        <f t="shared" si="12"/>
        <v>0</v>
      </c>
      <c r="BG15" s="153">
        <f t="shared" si="13"/>
        <v>0</v>
      </c>
      <c r="BH15" s="153">
        <f t="shared" si="14"/>
        <v>0</v>
      </c>
      <c r="BI15" s="153">
        <f t="shared" si="15"/>
        <v>0</v>
      </c>
      <c r="BJ15" s="153">
        <f t="shared" si="16"/>
        <v>0</v>
      </c>
      <c r="BK15" s="152"/>
      <c r="BL15" s="152"/>
      <c r="BM15" s="153">
        <f t="shared" si="17"/>
        <v>0</v>
      </c>
      <c r="BN15" s="153">
        <f t="shared" si="18"/>
        <v>24</v>
      </c>
      <c r="BO15" s="145">
        <f t="shared" si="19"/>
        <v>6</v>
      </c>
      <c r="BP15" s="147">
        <f t="shared" si="20"/>
        <v>30</v>
      </c>
      <c r="BQ15" s="146">
        <f t="shared" si="21"/>
        <v>0</v>
      </c>
      <c r="BR15" s="146">
        <f t="shared" si="22"/>
        <v>0</v>
      </c>
      <c r="BS15" s="175"/>
      <c r="BU15" s="165">
        <f t="shared" si="23"/>
        <v>1</v>
      </c>
      <c r="BV15" s="166">
        <f t="shared" si="23"/>
        <v>1</v>
      </c>
      <c r="BW15" s="166">
        <f t="shared" si="23"/>
        <v>1</v>
      </c>
      <c r="BX15" s="166">
        <f t="shared" si="23"/>
        <v>1</v>
      </c>
      <c r="BY15" s="166">
        <f t="shared" si="23"/>
        <v>1</v>
      </c>
      <c r="BZ15" s="166">
        <f t="shared" si="23"/>
        <v>1</v>
      </c>
      <c r="CA15" s="166">
        <f t="shared" si="23"/>
        <v>1</v>
      </c>
      <c r="CB15" s="166">
        <f t="shared" si="23"/>
        <v>1</v>
      </c>
      <c r="CC15" s="166">
        <f t="shared" si="23"/>
        <v>1</v>
      </c>
      <c r="CD15" s="166">
        <f t="shared" si="23"/>
        <v>1</v>
      </c>
      <c r="CE15" s="166">
        <f t="shared" si="23"/>
        <v>1</v>
      </c>
      <c r="CF15" s="166">
        <f t="shared" si="23"/>
        <v>1</v>
      </c>
      <c r="CG15" s="166">
        <f t="shared" si="23"/>
        <v>1</v>
      </c>
      <c r="CH15" s="166">
        <f t="shared" si="23"/>
        <v>1</v>
      </c>
      <c r="CI15" s="166">
        <f t="shared" si="23"/>
        <v>1</v>
      </c>
      <c r="CJ15" s="166">
        <f t="shared" si="23"/>
        <v>1</v>
      </c>
      <c r="CK15" s="166">
        <f t="shared" si="24"/>
        <v>1</v>
      </c>
      <c r="CL15" s="166">
        <f t="shared" si="24"/>
        <v>1</v>
      </c>
      <c r="CM15" s="166">
        <f t="shared" si="24"/>
        <v>1</v>
      </c>
      <c r="CN15" s="166">
        <f t="shared" si="24"/>
        <v>1</v>
      </c>
      <c r="CO15" s="166">
        <f t="shared" si="24"/>
        <v>1</v>
      </c>
      <c r="CP15" s="166">
        <f t="shared" si="24"/>
        <v>1</v>
      </c>
      <c r="CQ15" s="166">
        <f t="shared" si="24"/>
        <v>1</v>
      </c>
      <c r="CR15" s="166">
        <f t="shared" si="24"/>
        <v>1</v>
      </c>
      <c r="CS15" s="166">
        <f t="shared" si="24"/>
        <v>0</v>
      </c>
      <c r="CT15" s="166">
        <f t="shared" si="24"/>
        <v>0</v>
      </c>
      <c r="CU15" s="166">
        <f t="shared" si="24"/>
        <v>0</v>
      </c>
      <c r="CV15" s="166">
        <f t="shared" si="24"/>
        <v>0</v>
      </c>
      <c r="CW15" s="166">
        <f t="shared" si="24"/>
        <v>0</v>
      </c>
      <c r="CX15" s="166">
        <f t="shared" si="24"/>
        <v>0</v>
      </c>
      <c r="CY15" s="166">
        <f t="shared" si="24"/>
        <v>0</v>
      </c>
      <c r="CZ15" s="166">
        <f t="shared" si="24"/>
        <v>0</v>
      </c>
      <c r="DA15" s="166">
        <f t="shared" si="25"/>
        <v>0</v>
      </c>
      <c r="DB15" s="166">
        <f t="shared" si="25"/>
        <v>0</v>
      </c>
      <c r="DC15" s="166">
        <f t="shared" si="25"/>
        <v>0</v>
      </c>
      <c r="DD15" s="166">
        <f t="shared" si="25"/>
        <v>0</v>
      </c>
      <c r="DE15" s="166">
        <f t="shared" si="25"/>
        <v>0</v>
      </c>
      <c r="DF15" s="166">
        <f t="shared" si="25"/>
        <v>0</v>
      </c>
      <c r="DG15" s="166">
        <f t="shared" si="25"/>
        <v>0</v>
      </c>
      <c r="DH15" s="166">
        <f t="shared" si="25"/>
        <v>0</v>
      </c>
      <c r="DI15" s="167">
        <f t="shared" si="25"/>
        <v>0</v>
      </c>
      <c r="DK15" s="165">
        <f t="shared" si="26"/>
        <v>0</v>
      </c>
      <c r="DL15" s="166">
        <f t="shared" si="26"/>
        <v>0</v>
      </c>
      <c r="DM15" s="166">
        <f t="shared" si="26"/>
        <v>0</v>
      </c>
      <c r="DN15" s="166">
        <f t="shared" si="26"/>
        <v>0</v>
      </c>
      <c r="DO15" s="166">
        <f t="shared" si="26"/>
        <v>0</v>
      </c>
      <c r="DP15" s="166">
        <f t="shared" si="26"/>
        <v>0</v>
      </c>
      <c r="DQ15" s="166">
        <f t="shared" si="26"/>
        <v>0</v>
      </c>
      <c r="DR15" s="166">
        <f t="shared" si="26"/>
        <v>0</v>
      </c>
      <c r="DS15" s="166">
        <f t="shared" si="26"/>
        <v>0</v>
      </c>
      <c r="DT15" s="166">
        <f t="shared" si="26"/>
        <v>0</v>
      </c>
      <c r="DU15" s="166">
        <f t="shared" si="26"/>
        <v>0</v>
      </c>
      <c r="DV15" s="166">
        <f t="shared" si="26"/>
        <v>0</v>
      </c>
      <c r="DW15" s="166">
        <f t="shared" si="26"/>
        <v>0</v>
      </c>
      <c r="DX15" s="166">
        <f t="shared" si="26"/>
        <v>0</v>
      </c>
      <c r="DY15" s="166">
        <f t="shared" si="26"/>
        <v>0</v>
      </c>
      <c r="DZ15" s="166">
        <f t="shared" si="26"/>
        <v>0</v>
      </c>
      <c r="EA15" s="166">
        <f t="shared" si="27"/>
        <v>0</v>
      </c>
      <c r="EB15" s="166">
        <f t="shared" si="27"/>
        <v>0</v>
      </c>
      <c r="EC15" s="166">
        <f t="shared" si="27"/>
        <v>0</v>
      </c>
      <c r="ED15" s="166">
        <f t="shared" si="27"/>
        <v>0</v>
      </c>
      <c r="EE15" s="166">
        <f t="shared" si="27"/>
        <v>0</v>
      </c>
      <c r="EF15" s="166">
        <f t="shared" si="27"/>
        <v>0</v>
      </c>
      <c r="EG15" s="166">
        <f t="shared" si="27"/>
        <v>0</v>
      </c>
      <c r="EH15" s="166">
        <f t="shared" si="27"/>
        <v>0</v>
      </c>
      <c r="EI15" s="166">
        <f t="shared" si="27"/>
        <v>0</v>
      </c>
      <c r="EJ15" s="166">
        <f t="shared" si="27"/>
        <v>0</v>
      </c>
      <c r="EK15" s="166">
        <f t="shared" si="27"/>
        <v>0</v>
      </c>
      <c r="EL15" s="166">
        <f t="shared" si="27"/>
        <v>0</v>
      </c>
      <c r="EM15" s="166">
        <f t="shared" si="27"/>
        <v>0</v>
      </c>
      <c r="EN15" s="166">
        <f t="shared" si="27"/>
        <v>0</v>
      </c>
      <c r="EO15" s="166">
        <f t="shared" si="27"/>
        <v>0</v>
      </c>
      <c r="EP15" s="166">
        <f t="shared" si="27"/>
        <v>0</v>
      </c>
      <c r="EQ15" s="166">
        <f t="shared" si="28"/>
        <v>0</v>
      </c>
      <c r="ER15" s="166">
        <f t="shared" si="28"/>
        <v>0</v>
      </c>
      <c r="ES15" s="166">
        <f t="shared" si="28"/>
        <v>0</v>
      </c>
      <c r="ET15" s="166">
        <f t="shared" si="28"/>
        <v>0</v>
      </c>
      <c r="EU15" s="166">
        <f t="shared" si="28"/>
        <v>0</v>
      </c>
      <c r="EV15" s="166">
        <f t="shared" si="28"/>
        <v>0</v>
      </c>
      <c r="EW15" s="166">
        <f t="shared" si="28"/>
        <v>0</v>
      </c>
      <c r="EX15" s="166">
        <f t="shared" si="28"/>
        <v>0</v>
      </c>
      <c r="EY15" s="167">
        <f t="shared" si="28"/>
        <v>0</v>
      </c>
      <c r="FA15" s="171" t="str">
        <f t="shared" si="29"/>
        <v>Non Compliance</v>
      </c>
      <c r="FB15" s="171" t="str">
        <f t="shared" si="30"/>
        <v>Compliance</v>
      </c>
      <c r="FC15" s="171" t="str">
        <f t="shared" si="31"/>
        <v>Compliance</v>
      </c>
      <c r="FD15" s="164">
        <f>VLOOKUP(C15,'[3]AS PER ATT '!$B$9:$H$121,7,0)</f>
        <v>6</v>
      </c>
      <c r="FE15" s="186">
        <f t="shared" ref="FE15:FE78" si="32">FD15-BO15</f>
        <v>0</v>
      </c>
    </row>
    <row r="16" spans="1:161" s="164" customFormat="1" ht="20.100000000000001" customHeight="1" thickBot="1" x14ac:dyDescent="0.3">
      <c r="B16" s="159">
        <v>3</v>
      </c>
      <c r="C16" s="172">
        <v>5430</v>
      </c>
      <c r="D16" s="173" t="s">
        <v>42</v>
      </c>
      <c r="E16" s="174" t="s">
        <v>136</v>
      </c>
      <c r="F16" s="41" t="str">
        <f>IFERROR(VLOOKUP(E16,'[1]Designation with Pershift Cost'!$B$3:$C$25,2,0),"")</f>
        <v/>
      </c>
      <c r="G16" s="151" t="s">
        <v>10</v>
      </c>
      <c r="H16" s="151" t="s">
        <v>10</v>
      </c>
      <c r="I16" s="151" t="s">
        <v>10</v>
      </c>
      <c r="J16" s="151" t="s">
        <v>10</v>
      </c>
      <c r="K16" s="151" t="s">
        <v>26</v>
      </c>
      <c r="L16" s="151" t="s">
        <v>12</v>
      </c>
      <c r="M16" s="151" t="s">
        <v>12</v>
      </c>
      <c r="N16" s="151" t="s">
        <v>12</v>
      </c>
      <c r="O16" s="151" t="s">
        <v>12</v>
      </c>
      <c r="P16" s="151" t="s">
        <v>12</v>
      </c>
      <c r="Q16" s="152" t="s">
        <v>12</v>
      </c>
      <c r="R16" s="152" t="s">
        <v>12</v>
      </c>
      <c r="S16" s="151" t="s">
        <v>12</v>
      </c>
      <c r="T16" s="151" t="s">
        <v>12</v>
      </c>
      <c r="U16" s="151" t="s">
        <v>26</v>
      </c>
      <c r="V16" s="152" t="s">
        <v>10</v>
      </c>
      <c r="W16" s="152" t="s">
        <v>10</v>
      </c>
      <c r="X16" s="152" t="s">
        <v>10</v>
      </c>
      <c r="Y16" s="152" t="s">
        <v>10</v>
      </c>
      <c r="Z16" s="152" t="s">
        <v>10</v>
      </c>
      <c r="AA16" s="151" t="s">
        <v>10</v>
      </c>
      <c r="AB16" s="151" t="s">
        <v>10</v>
      </c>
      <c r="AC16" s="152" t="s">
        <v>10</v>
      </c>
      <c r="AD16" s="152" t="s">
        <v>26</v>
      </c>
      <c r="AE16" s="152" t="s">
        <v>10</v>
      </c>
      <c r="AF16" s="152" t="s">
        <v>10</v>
      </c>
      <c r="AG16" s="152" t="s">
        <v>10</v>
      </c>
      <c r="AH16" s="152" t="s">
        <v>26</v>
      </c>
      <c r="AI16" s="152" t="s">
        <v>10</v>
      </c>
      <c r="AJ16" s="151" t="s">
        <v>10</v>
      </c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3">
        <f t="shared" si="3"/>
        <v>17</v>
      </c>
      <c r="AX16" s="153">
        <f t="shared" si="4"/>
        <v>0</v>
      </c>
      <c r="AY16" s="153">
        <f t="shared" si="5"/>
        <v>9</v>
      </c>
      <c r="AZ16" s="153">
        <f t="shared" si="6"/>
        <v>0</v>
      </c>
      <c r="BA16" s="153">
        <f t="shared" si="7"/>
        <v>0</v>
      </c>
      <c r="BB16" s="153">
        <f t="shared" si="8"/>
        <v>0</v>
      </c>
      <c r="BC16" s="153">
        <f t="shared" si="9"/>
        <v>0</v>
      </c>
      <c r="BD16" s="153">
        <f t="shared" si="10"/>
        <v>0</v>
      </c>
      <c r="BE16" s="153">
        <f t="shared" si="11"/>
        <v>0</v>
      </c>
      <c r="BF16" s="153">
        <f t="shared" si="12"/>
        <v>0</v>
      </c>
      <c r="BG16" s="153">
        <f t="shared" si="13"/>
        <v>0</v>
      </c>
      <c r="BH16" s="153">
        <f t="shared" si="14"/>
        <v>0</v>
      </c>
      <c r="BI16" s="153">
        <f t="shared" si="15"/>
        <v>0</v>
      </c>
      <c r="BJ16" s="153">
        <f t="shared" si="16"/>
        <v>0</v>
      </c>
      <c r="BK16" s="152"/>
      <c r="BL16" s="152"/>
      <c r="BM16" s="153">
        <f t="shared" si="17"/>
        <v>4</v>
      </c>
      <c r="BN16" s="153">
        <f t="shared" si="18"/>
        <v>0</v>
      </c>
      <c r="BO16" s="145">
        <f t="shared" si="19"/>
        <v>26</v>
      </c>
      <c r="BP16" s="147">
        <f t="shared" si="20"/>
        <v>30</v>
      </c>
      <c r="BQ16" s="146">
        <f t="shared" si="21"/>
        <v>0</v>
      </c>
      <c r="BR16" s="146">
        <f t="shared" si="22"/>
        <v>0</v>
      </c>
      <c r="BS16" s="175"/>
      <c r="BU16" s="165">
        <f t="shared" si="23"/>
        <v>0</v>
      </c>
      <c r="BV16" s="166">
        <f t="shared" si="23"/>
        <v>0</v>
      </c>
      <c r="BW16" s="166">
        <f t="shared" si="23"/>
        <v>0</v>
      </c>
      <c r="BX16" s="166">
        <f t="shared" si="23"/>
        <v>0</v>
      </c>
      <c r="BY16" s="166">
        <f t="shared" si="23"/>
        <v>0</v>
      </c>
      <c r="BZ16" s="166">
        <f t="shared" si="23"/>
        <v>1</v>
      </c>
      <c r="CA16" s="166">
        <f t="shared" si="23"/>
        <v>1</v>
      </c>
      <c r="CB16" s="166">
        <f t="shared" si="23"/>
        <v>1</v>
      </c>
      <c r="CC16" s="166">
        <f t="shared" si="23"/>
        <v>0</v>
      </c>
      <c r="CD16" s="166">
        <f t="shared" si="23"/>
        <v>0</v>
      </c>
      <c r="CE16" s="166">
        <f t="shared" si="23"/>
        <v>0</v>
      </c>
      <c r="CF16" s="166">
        <f t="shared" si="23"/>
        <v>0</v>
      </c>
      <c r="CG16" s="166">
        <f t="shared" si="23"/>
        <v>0</v>
      </c>
      <c r="CH16" s="166">
        <f t="shared" si="23"/>
        <v>0</v>
      </c>
      <c r="CI16" s="166">
        <f t="shared" si="23"/>
        <v>0</v>
      </c>
      <c r="CJ16" s="166">
        <f t="shared" si="23"/>
        <v>1</v>
      </c>
      <c r="CK16" s="166">
        <f t="shared" si="24"/>
        <v>1</v>
      </c>
      <c r="CL16" s="166">
        <f t="shared" si="24"/>
        <v>0</v>
      </c>
      <c r="CM16" s="166">
        <f t="shared" si="24"/>
        <v>0</v>
      </c>
      <c r="CN16" s="166">
        <f t="shared" si="24"/>
        <v>0</v>
      </c>
      <c r="CO16" s="166">
        <f t="shared" si="24"/>
        <v>0</v>
      </c>
      <c r="CP16" s="166">
        <f t="shared" si="24"/>
        <v>0</v>
      </c>
      <c r="CQ16" s="166">
        <f t="shared" si="24"/>
        <v>0</v>
      </c>
      <c r="CR16" s="166">
        <f t="shared" si="24"/>
        <v>0</v>
      </c>
      <c r="CS16" s="166">
        <f t="shared" si="24"/>
        <v>0</v>
      </c>
      <c r="CT16" s="166">
        <f t="shared" si="24"/>
        <v>0</v>
      </c>
      <c r="CU16" s="166">
        <f t="shared" si="24"/>
        <v>0</v>
      </c>
      <c r="CV16" s="166">
        <f t="shared" si="24"/>
        <v>0</v>
      </c>
      <c r="CW16" s="166">
        <f t="shared" si="24"/>
        <v>0</v>
      </c>
      <c r="CX16" s="166">
        <f t="shared" si="24"/>
        <v>0</v>
      </c>
      <c r="CY16" s="166">
        <f t="shared" si="24"/>
        <v>0</v>
      </c>
      <c r="CZ16" s="166">
        <f t="shared" si="24"/>
        <v>0</v>
      </c>
      <c r="DA16" s="166">
        <f t="shared" si="25"/>
        <v>0</v>
      </c>
      <c r="DB16" s="166">
        <f t="shared" si="25"/>
        <v>0</v>
      </c>
      <c r="DC16" s="166">
        <f t="shared" si="25"/>
        <v>0</v>
      </c>
      <c r="DD16" s="166">
        <f t="shared" si="25"/>
        <v>0</v>
      </c>
      <c r="DE16" s="166">
        <f t="shared" si="25"/>
        <v>0</v>
      </c>
      <c r="DF16" s="166">
        <f t="shared" si="25"/>
        <v>0</v>
      </c>
      <c r="DG16" s="166">
        <f t="shared" si="25"/>
        <v>0</v>
      </c>
      <c r="DH16" s="166">
        <f t="shared" si="25"/>
        <v>0</v>
      </c>
      <c r="DI16" s="167">
        <f t="shared" si="25"/>
        <v>0</v>
      </c>
      <c r="DK16" s="165">
        <f t="shared" si="26"/>
        <v>0</v>
      </c>
      <c r="DL16" s="166">
        <f t="shared" si="26"/>
        <v>0</v>
      </c>
      <c r="DM16" s="166">
        <f t="shared" si="26"/>
        <v>0</v>
      </c>
      <c r="DN16" s="166">
        <f t="shared" si="26"/>
        <v>0</v>
      </c>
      <c r="DO16" s="166">
        <f t="shared" si="26"/>
        <v>0</v>
      </c>
      <c r="DP16" s="166">
        <f t="shared" si="26"/>
        <v>0</v>
      </c>
      <c r="DQ16" s="166">
        <f t="shared" si="26"/>
        <v>0</v>
      </c>
      <c r="DR16" s="166">
        <f t="shared" si="26"/>
        <v>0</v>
      </c>
      <c r="DS16" s="166">
        <f t="shared" si="26"/>
        <v>0</v>
      </c>
      <c r="DT16" s="166">
        <f t="shared" si="26"/>
        <v>0</v>
      </c>
      <c r="DU16" s="166">
        <f t="shared" si="26"/>
        <v>0</v>
      </c>
      <c r="DV16" s="166">
        <f t="shared" si="26"/>
        <v>0</v>
      </c>
      <c r="DW16" s="166">
        <f t="shared" si="26"/>
        <v>0</v>
      </c>
      <c r="DX16" s="166">
        <f t="shared" si="26"/>
        <v>0</v>
      </c>
      <c r="DY16" s="166">
        <f t="shared" si="26"/>
        <v>0</v>
      </c>
      <c r="DZ16" s="166">
        <f t="shared" si="26"/>
        <v>0</v>
      </c>
      <c r="EA16" s="166">
        <f t="shared" si="27"/>
        <v>0</v>
      </c>
      <c r="EB16" s="166">
        <f t="shared" si="27"/>
        <v>0</v>
      </c>
      <c r="EC16" s="166">
        <f t="shared" si="27"/>
        <v>0</v>
      </c>
      <c r="ED16" s="166">
        <f t="shared" si="27"/>
        <v>0</v>
      </c>
      <c r="EE16" s="166">
        <f t="shared" si="27"/>
        <v>0</v>
      </c>
      <c r="EF16" s="166">
        <f t="shared" si="27"/>
        <v>0</v>
      </c>
      <c r="EG16" s="166">
        <f t="shared" si="27"/>
        <v>0</v>
      </c>
      <c r="EH16" s="166">
        <f t="shared" si="27"/>
        <v>0</v>
      </c>
      <c r="EI16" s="166">
        <f t="shared" si="27"/>
        <v>0</v>
      </c>
      <c r="EJ16" s="166">
        <f t="shared" si="27"/>
        <v>0</v>
      </c>
      <c r="EK16" s="166">
        <f t="shared" si="27"/>
        <v>0</v>
      </c>
      <c r="EL16" s="166">
        <f t="shared" si="27"/>
        <v>0</v>
      </c>
      <c r="EM16" s="166">
        <f t="shared" si="27"/>
        <v>0</v>
      </c>
      <c r="EN16" s="166">
        <f t="shared" si="27"/>
        <v>0</v>
      </c>
      <c r="EO16" s="166">
        <f t="shared" si="27"/>
        <v>0</v>
      </c>
      <c r="EP16" s="166">
        <f t="shared" si="27"/>
        <v>0</v>
      </c>
      <c r="EQ16" s="166">
        <f t="shared" si="28"/>
        <v>0</v>
      </c>
      <c r="ER16" s="166">
        <f t="shared" si="28"/>
        <v>0</v>
      </c>
      <c r="ES16" s="166">
        <f t="shared" si="28"/>
        <v>0</v>
      </c>
      <c r="ET16" s="166">
        <f t="shared" si="28"/>
        <v>0</v>
      </c>
      <c r="EU16" s="166">
        <f t="shared" si="28"/>
        <v>0</v>
      </c>
      <c r="EV16" s="166">
        <f t="shared" si="28"/>
        <v>0</v>
      </c>
      <c r="EW16" s="166">
        <f t="shared" si="28"/>
        <v>0</v>
      </c>
      <c r="EX16" s="166">
        <f t="shared" si="28"/>
        <v>0</v>
      </c>
      <c r="EY16" s="167">
        <f t="shared" si="28"/>
        <v>0</v>
      </c>
      <c r="FA16" s="171" t="str">
        <f t="shared" si="29"/>
        <v>Non Compliance</v>
      </c>
      <c r="FB16" s="171" t="str">
        <f t="shared" si="30"/>
        <v>Compliance</v>
      </c>
      <c r="FC16" s="171" t="str">
        <f t="shared" si="31"/>
        <v>Compliance</v>
      </c>
      <c r="FD16" s="164">
        <f>VLOOKUP(C16,'[3]AS PER ATT '!$B$9:$H$121,7,0)</f>
        <v>26</v>
      </c>
      <c r="FE16" s="186">
        <f t="shared" si="32"/>
        <v>0</v>
      </c>
    </row>
    <row r="17" spans="2:161" s="164" customFormat="1" ht="20.100000000000001" customHeight="1" thickBot="1" x14ac:dyDescent="0.3">
      <c r="B17" s="159">
        <v>4</v>
      </c>
      <c r="C17" s="172">
        <v>5310</v>
      </c>
      <c r="D17" s="173" t="s">
        <v>43</v>
      </c>
      <c r="E17" s="174" t="s">
        <v>135</v>
      </c>
      <c r="F17" s="41" t="str">
        <f>IFERROR(VLOOKUP(E17,'[1]Designation with Pershift Cost'!$B$3:$C$25,2,0),"")</f>
        <v/>
      </c>
      <c r="G17" s="151" t="s">
        <v>10</v>
      </c>
      <c r="H17" s="151" t="s">
        <v>10</v>
      </c>
      <c r="I17" s="151" t="s">
        <v>10</v>
      </c>
      <c r="J17" s="151" t="s">
        <v>26</v>
      </c>
      <c r="K17" s="151" t="s">
        <v>10</v>
      </c>
      <c r="L17" s="151" t="s">
        <v>10</v>
      </c>
      <c r="M17" s="151" t="s">
        <v>10</v>
      </c>
      <c r="N17" s="151" t="s">
        <v>10</v>
      </c>
      <c r="O17" s="151" t="s">
        <v>10</v>
      </c>
      <c r="P17" s="151" t="s">
        <v>10</v>
      </c>
      <c r="Q17" s="151" t="s">
        <v>26</v>
      </c>
      <c r="R17" s="152" t="s">
        <v>10</v>
      </c>
      <c r="S17" s="152" t="s">
        <v>10</v>
      </c>
      <c r="T17" s="152" t="s">
        <v>10</v>
      </c>
      <c r="U17" s="152" t="s">
        <v>10</v>
      </c>
      <c r="V17" s="151" t="s">
        <v>26</v>
      </c>
      <c r="W17" s="152" t="s">
        <v>10</v>
      </c>
      <c r="X17" s="152" t="s">
        <v>10</v>
      </c>
      <c r="Y17" s="152" t="s">
        <v>10</v>
      </c>
      <c r="Z17" s="151" t="s">
        <v>10</v>
      </c>
      <c r="AA17" s="152" t="s">
        <v>10</v>
      </c>
      <c r="AB17" s="151" t="s">
        <v>10</v>
      </c>
      <c r="AC17" s="152" t="s">
        <v>10</v>
      </c>
      <c r="AD17" s="152" t="s">
        <v>10</v>
      </c>
      <c r="AE17" s="152" t="s">
        <v>10</v>
      </c>
      <c r="AF17" s="151" t="s">
        <v>26</v>
      </c>
      <c r="AG17" s="152" t="s">
        <v>10</v>
      </c>
      <c r="AH17" s="152" t="s">
        <v>10</v>
      </c>
      <c r="AI17" s="152" t="s">
        <v>10</v>
      </c>
      <c r="AJ17" s="151" t="s">
        <v>10</v>
      </c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3">
        <f t="shared" si="3"/>
        <v>26</v>
      </c>
      <c r="AX17" s="153">
        <f t="shared" si="4"/>
        <v>0</v>
      </c>
      <c r="AY17" s="153">
        <f t="shared" si="5"/>
        <v>0</v>
      </c>
      <c r="AZ17" s="153">
        <f t="shared" si="6"/>
        <v>0</v>
      </c>
      <c r="BA17" s="153">
        <f t="shared" si="7"/>
        <v>0</v>
      </c>
      <c r="BB17" s="153">
        <f t="shared" si="8"/>
        <v>0</v>
      </c>
      <c r="BC17" s="153">
        <f t="shared" si="9"/>
        <v>0</v>
      </c>
      <c r="BD17" s="153">
        <f t="shared" si="10"/>
        <v>0</v>
      </c>
      <c r="BE17" s="153">
        <f t="shared" si="11"/>
        <v>0</v>
      </c>
      <c r="BF17" s="153">
        <f t="shared" si="12"/>
        <v>0</v>
      </c>
      <c r="BG17" s="153">
        <f t="shared" si="13"/>
        <v>0</v>
      </c>
      <c r="BH17" s="153">
        <f t="shared" si="14"/>
        <v>0</v>
      </c>
      <c r="BI17" s="153">
        <f t="shared" si="15"/>
        <v>0</v>
      </c>
      <c r="BJ17" s="153">
        <f t="shared" si="16"/>
        <v>0</v>
      </c>
      <c r="BK17" s="152"/>
      <c r="BL17" s="152"/>
      <c r="BM17" s="153">
        <f t="shared" si="17"/>
        <v>4</v>
      </c>
      <c r="BN17" s="153">
        <f t="shared" si="18"/>
        <v>0</v>
      </c>
      <c r="BO17" s="145">
        <f t="shared" si="19"/>
        <v>26</v>
      </c>
      <c r="BP17" s="147">
        <f t="shared" si="20"/>
        <v>30</v>
      </c>
      <c r="BQ17" s="146">
        <f t="shared" si="21"/>
        <v>0</v>
      </c>
      <c r="BR17" s="146">
        <f t="shared" si="22"/>
        <v>0</v>
      </c>
      <c r="BS17" s="175"/>
      <c r="BU17" s="165">
        <f t="shared" si="23"/>
        <v>0</v>
      </c>
      <c r="BV17" s="166">
        <f t="shared" si="23"/>
        <v>0</v>
      </c>
      <c r="BW17" s="166">
        <f t="shared" si="23"/>
        <v>0</v>
      </c>
      <c r="BX17" s="166">
        <f t="shared" si="23"/>
        <v>0</v>
      </c>
      <c r="BY17" s="166">
        <f t="shared" si="23"/>
        <v>0</v>
      </c>
      <c r="BZ17" s="166">
        <f t="shared" si="23"/>
        <v>0</v>
      </c>
      <c r="CA17" s="166">
        <f t="shared" si="23"/>
        <v>0</v>
      </c>
      <c r="CB17" s="166">
        <f t="shared" si="23"/>
        <v>0</v>
      </c>
      <c r="CC17" s="166">
        <f t="shared" si="23"/>
        <v>0</v>
      </c>
      <c r="CD17" s="166">
        <f t="shared" si="23"/>
        <v>0</v>
      </c>
      <c r="CE17" s="166">
        <f t="shared" si="23"/>
        <v>0</v>
      </c>
      <c r="CF17" s="166">
        <f t="shared" si="23"/>
        <v>0</v>
      </c>
      <c r="CG17" s="166">
        <f t="shared" si="23"/>
        <v>0</v>
      </c>
      <c r="CH17" s="166">
        <f t="shared" si="23"/>
        <v>0</v>
      </c>
      <c r="CI17" s="166">
        <f t="shared" si="23"/>
        <v>0</v>
      </c>
      <c r="CJ17" s="166">
        <f t="shared" si="23"/>
        <v>0</v>
      </c>
      <c r="CK17" s="166">
        <f t="shared" si="24"/>
        <v>1</v>
      </c>
      <c r="CL17" s="166">
        <f t="shared" si="24"/>
        <v>1</v>
      </c>
      <c r="CM17" s="166">
        <f t="shared" si="24"/>
        <v>1</v>
      </c>
      <c r="CN17" s="166">
        <f t="shared" si="24"/>
        <v>0</v>
      </c>
      <c r="CO17" s="166">
        <f t="shared" si="24"/>
        <v>0</v>
      </c>
      <c r="CP17" s="166">
        <f t="shared" si="24"/>
        <v>0</v>
      </c>
      <c r="CQ17" s="166">
        <f t="shared" si="24"/>
        <v>0</v>
      </c>
      <c r="CR17" s="166">
        <f t="shared" si="24"/>
        <v>0</v>
      </c>
      <c r="CS17" s="166">
        <f t="shared" si="24"/>
        <v>0</v>
      </c>
      <c r="CT17" s="166">
        <f t="shared" si="24"/>
        <v>0</v>
      </c>
      <c r="CU17" s="166">
        <f t="shared" si="24"/>
        <v>0</v>
      </c>
      <c r="CV17" s="166">
        <f t="shared" si="24"/>
        <v>0</v>
      </c>
      <c r="CW17" s="166">
        <f t="shared" si="24"/>
        <v>0</v>
      </c>
      <c r="CX17" s="166">
        <f t="shared" si="24"/>
        <v>0</v>
      </c>
      <c r="CY17" s="166">
        <f t="shared" si="24"/>
        <v>0</v>
      </c>
      <c r="CZ17" s="166">
        <f t="shared" si="24"/>
        <v>0</v>
      </c>
      <c r="DA17" s="166">
        <f t="shared" si="25"/>
        <v>0</v>
      </c>
      <c r="DB17" s="166">
        <f t="shared" si="25"/>
        <v>0</v>
      </c>
      <c r="DC17" s="166">
        <f t="shared" si="25"/>
        <v>0</v>
      </c>
      <c r="DD17" s="166">
        <f t="shared" si="25"/>
        <v>0</v>
      </c>
      <c r="DE17" s="166">
        <f t="shared" si="25"/>
        <v>0</v>
      </c>
      <c r="DF17" s="166">
        <f t="shared" si="25"/>
        <v>0</v>
      </c>
      <c r="DG17" s="166">
        <f t="shared" si="25"/>
        <v>0</v>
      </c>
      <c r="DH17" s="166">
        <f t="shared" si="25"/>
        <v>0</v>
      </c>
      <c r="DI17" s="167">
        <f t="shared" si="25"/>
        <v>0</v>
      </c>
      <c r="DK17" s="165">
        <f t="shared" si="26"/>
        <v>0</v>
      </c>
      <c r="DL17" s="166">
        <f t="shared" si="26"/>
        <v>0</v>
      </c>
      <c r="DM17" s="166">
        <f t="shared" si="26"/>
        <v>0</v>
      </c>
      <c r="DN17" s="166">
        <f t="shared" si="26"/>
        <v>0</v>
      </c>
      <c r="DO17" s="166">
        <f t="shared" si="26"/>
        <v>0</v>
      </c>
      <c r="DP17" s="166">
        <f t="shared" si="26"/>
        <v>0</v>
      </c>
      <c r="DQ17" s="166">
        <f t="shared" si="26"/>
        <v>0</v>
      </c>
      <c r="DR17" s="166">
        <f t="shared" si="26"/>
        <v>0</v>
      </c>
      <c r="DS17" s="166">
        <f t="shared" si="26"/>
        <v>0</v>
      </c>
      <c r="DT17" s="166">
        <f t="shared" si="26"/>
        <v>0</v>
      </c>
      <c r="DU17" s="166">
        <f t="shared" si="26"/>
        <v>0</v>
      </c>
      <c r="DV17" s="166">
        <f t="shared" si="26"/>
        <v>0</v>
      </c>
      <c r="DW17" s="166">
        <f t="shared" si="26"/>
        <v>0</v>
      </c>
      <c r="DX17" s="166">
        <f t="shared" si="26"/>
        <v>0</v>
      </c>
      <c r="DY17" s="166">
        <f t="shared" si="26"/>
        <v>0</v>
      </c>
      <c r="DZ17" s="166">
        <f t="shared" si="26"/>
        <v>0</v>
      </c>
      <c r="EA17" s="166">
        <f t="shared" si="27"/>
        <v>0</v>
      </c>
      <c r="EB17" s="166">
        <f t="shared" si="27"/>
        <v>0</v>
      </c>
      <c r="EC17" s="166">
        <f t="shared" si="27"/>
        <v>0</v>
      </c>
      <c r="ED17" s="166">
        <f t="shared" si="27"/>
        <v>0</v>
      </c>
      <c r="EE17" s="166">
        <f t="shared" si="27"/>
        <v>0</v>
      </c>
      <c r="EF17" s="166">
        <f t="shared" si="27"/>
        <v>0</v>
      </c>
      <c r="EG17" s="166">
        <f t="shared" si="27"/>
        <v>0</v>
      </c>
      <c r="EH17" s="166">
        <f t="shared" si="27"/>
        <v>0</v>
      </c>
      <c r="EI17" s="166">
        <f t="shared" si="27"/>
        <v>0</v>
      </c>
      <c r="EJ17" s="166">
        <f t="shared" si="27"/>
        <v>0</v>
      </c>
      <c r="EK17" s="166">
        <f t="shared" si="27"/>
        <v>0</v>
      </c>
      <c r="EL17" s="166">
        <f t="shared" si="27"/>
        <v>0</v>
      </c>
      <c r="EM17" s="166">
        <f t="shared" si="27"/>
        <v>0</v>
      </c>
      <c r="EN17" s="166">
        <f t="shared" si="27"/>
        <v>0</v>
      </c>
      <c r="EO17" s="166">
        <f t="shared" si="27"/>
        <v>0</v>
      </c>
      <c r="EP17" s="166">
        <f t="shared" si="27"/>
        <v>0</v>
      </c>
      <c r="EQ17" s="166">
        <f t="shared" si="28"/>
        <v>0</v>
      </c>
      <c r="ER17" s="166">
        <f t="shared" si="28"/>
        <v>0</v>
      </c>
      <c r="ES17" s="166">
        <f t="shared" si="28"/>
        <v>0</v>
      </c>
      <c r="ET17" s="166">
        <f t="shared" si="28"/>
        <v>0</v>
      </c>
      <c r="EU17" s="166">
        <f t="shared" si="28"/>
        <v>0</v>
      </c>
      <c r="EV17" s="166">
        <f t="shared" si="28"/>
        <v>0</v>
      </c>
      <c r="EW17" s="166">
        <f t="shared" si="28"/>
        <v>0</v>
      </c>
      <c r="EX17" s="166">
        <f t="shared" si="28"/>
        <v>0</v>
      </c>
      <c r="EY17" s="167">
        <f t="shared" si="28"/>
        <v>0</v>
      </c>
      <c r="FA17" s="171" t="str">
        <f t="shared" si="29"/>
        <v>Non Compliance</v>
      </c>
      <c r="FB17" s="171" t="str">
        <f t="shared" si="30"/>
        <v>Compliance</v>
      </c>
      <c r="FC17" s="171" t="str">
        <f t="shared" si="31"/>
        <v>Compliance</v>
      </c>
      <c r="FD17" s="164">
        <f>VLOOKUP(C17,'[3]AS PER ATT '!$B$9:$H$121,7,0)</f>
        <v>26</v>
      </c>
      <c r="FE17" s="186">
        <f t="shared" si="32"/>
        <v>0</v>
      </c>
    </row>
    <row r="18" spans="2:161" s="164" customFormat="1" ht="20.100000000000001" customHeight="1" thickBot="1" x14ac:dyDescent="0.3">
      <c r="B18" s="159">
        <v>5</v>
      </c>
      <c r="C18" s="172">
        <v>5335</v>
      </c>
      <c r="D18" s="173" t="s">
        <v>44</v>
      </c>
      <c r="E18" s="174" t="s">
        <v>135</v>
      </c>
      <c r="F18" s="41" t="str">
        <f>IFERROR(VLOOKUP(E18,'[1]Designation with Pershift Cost'!$B$3:$C$25,2,0),"")</f>
        <v/>
      </c>
      <c r="G18" s="151" t="s">
        <v>27</v>
      </c>
      <c r="H18" s="151" t="s">
        <v>11</v>
      </c>
      <c r="I18" s="151" t="s">
        <v>27</v>
      </c>
      <c r="J18" s="151" t="s">
        <v>11</v>
      </c>
      <c r="K18" s="151" t="s">
        <v>27</v>
      </c>
      <c r="L18" s="151" t="s">
        <v>11</v>
      </c>
      <c r="M18" s="151" t="s">
        <v>11</v>
      </c>
      <c r="N18" s="151" t="s">
        <v>11</v>
      </c>
      <c r="O18" s="151" t="s">
        <v>27</v>
      </c>
      <c r="P18" s="151" t="s">
        <v>11</v>
      </c>
      <c r="Q18" s="152" t="s">
        <v>27</v>
      </c>
      <c r="R18" s="152" t="s">
        <v>27</v>
      </c>
      <c r="S18" s="152" t="s">
        <v>11</v>
      </c>
      <c r="T18" s="152" t="s">
        <v>27</v>
      </c>
      <c r="U18" s="152" t="s">
        <v>27</v>
      </c>
      <c r="V18" s="152" t="s">
        <v>27</v>
      </c>
      <c r="W18" s="152" t="s">
        <v>27</v>
      </c>
      <c r="X18" s="152" t="s">
        <v>27</v>
      </c>
      <c r="Y18" s="152" t="s">
        <v>27</v>
      </c>
      <c r="Z18" s="152" t="s">
        <v>27</v>
      </c>
      <c r="AA18" s="152" t="s">
        <v>27</v>
      </c>
      <c r="AB18" s="152" t="s">
        <v>27</v>
      </c>
      <c r="AC18" s="152" t="s">
        <v>27</v>
      </c>
      <c r="AD18" s="152" t="s">
        <v>27</v>
      </c>
      <c r="AE18" s="152" t="s">
        <v>27</v>
      </c>
      <c r="AF18" s="152" t="s">
        <v>27</v>
      </c>
      <c r="AG18" s="152" t="s">
        <v>27</v>
      </c>
      <c r="AH18" s="152" t="s">
        <v>27</v>
      </c>
      <c r="AI18" s="152" t="s">
        <v>27</v>
      </c>
      <c r="AJ18" s="152" t="s">
        <v>27</v>
      </c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3">
        <f t="shared" si="3"/>
        <v>0</v>
      </c>
      <c r="AX18" s="153">
        <f t="shared" si="4"/>
        <v>7</v>
      </c>
      <c r="AY18" s="153">
        <f t="shared" si="5"/>
        <v>0</v>
      </c>
      <c r="AZ18" s="153">
        <f t="shared" si="6"/>
        <v>0</v>
      </c>
      <c r="BA18" s="153">
        <f t="shared" si="7"/>
        <v>0</v>
      </c>
      <c r="BB18" s="153">
        <f t="shared" si="8"/>
        <v>0</v>
      </c>
      <c r="BC18" s="153">
        <f t="shared" si="9"/>
        <v>0</v>
      </c>
      <c r="BD18" s="153">
        <f t="shared" si="10"/>
        <v>0</v>
      </c>
      <c r="BE18" s="153">
        <f t="shared" si="11"/>
        <v>0</v>
      </c>
      <c r="BF18" s="153">
        <f t="shared" si="12"/>
        <v>0</v>
      </c>
      <c r="BG18" s="153">
        <f t="shared" si="13"/>
        <v>0</v>
      </c>
      <c r="BH18" s="153">
        <f t="shared" si="14"/>
        <v>0</v>
      </c>
      <c r="BI18" s="153">
        <f t="shared" si="15"/>
        <v>0</v>
      </c>
      <c r="BJ18" s="153">
        <f t="shared" si="16"/>
        <v>0</v>
      </c>
      <c r="BK18" s="152"/>
      <c r="BL18" s="152"/>
      <c r="BM18" s="153">
        <f t="shared" si="17"/>
        <v>0</v>
      </c>
      <c r="BN18" s="153">
        <f t="shared" si="18"/>
        <v>23</v>
      </c>
      <c r="BO18" s="145">
        <f t="shared" si="19"/>
        <v>7</v>
      </c>
      <c r="BP18" s="147">
        <f t="shared" si="20"/>
        <v>30</v>
      </c>
      <c r="BQ18" s="146">
        <f t="shared" si="21"/>
        <v>0</v>
      </c>
      <c r="BR18" s="146">
        <f t="shared" si="22"/>
        <v>0</v>
      </c>
      <c r="BS18" s="175"/>
      <c r="BU18" s="165">
        <f t="shared" si="23"/>
        <v>1</v>
      </c>
      <c r="BV18" s="166">
        <f t="shared" si="23"/>
        <v>1</v>
      </c>
      <c r="BW18" s="166">
        <f t="shared" si="23"/>
        <v>1</v>
      </c>
      <c r="BX18" s="166">
        <f t="shared" si="23"/>
        <v>1</v>
      </c>
      <c r="BY18" s="166">
        <f t="shared" si="23"/>
        <v>1</v>
      </c>
      <c r="BZ18" s="166">
        <f t="shared" si="23"/>
        <v>1</v>
      </c>
      <c r="CA18" s="166">
        <f t="shared" si="23"/>
        <v>1</v>
      </c>
      <c r="CB18" s="166">
        <f t="shared" si="23"/>
        <v>1</v>
      </c>
      <c r="CC18" s="166">
        <f t="shared" si="23"/>
        <v>1</v>
      </c>
      <c r="CD18" s="166">
        <f t="shared" si="23"/>
        <v>1</v>
      </c>
      <c r="CE18" s="166">
        <f t="shared" si="23"/>
        <v>1</v>
      </c>
      <c r="CF18" s="166">
        <f t="shared" si="23"/>
        <v>1</v>
      </c>
      <c r="CG18" s="166">
        <f t="shared" si="23"/>
        <v>1</v>
      </c>
      <c r="CH18" s="166">
        <f t="shared" si="23"/>
        <v>1</v>
      </c>
      <c r="CI18" s="166">
        <f t="shared" si="23"/>
        <v>1</v>
      </c>
      <c r="CJ18" s="166">
        <f t="shared" si="23"/>
        <v>1</v>
      </c>
      <c r="CK18" s="166">
        <f t="shared" si="24"/>
        <v>1</v>
      </c>
      <c r="CL18" s="166">
        <f t="shared" si="24"/>
        <v>1</v>
      </c>
      <c r="CM18" s="166">
        <f t="shared" si="24"/>
        <v>1</v>
      </c>
      <c r="CN18" s="166">
        <f t="shared" si="24"/>
        <v>1</v>
      </c>
      <c r="CO18" s="166">
        <f t="shared" si="24"/>
        <v>1</v>
      </c>
      <c r="CP18" s="166">
        <f t="shared" si="24"/>
        <v>1</v>
      </c>
      <c r="CQ18" s="166">
        <f t="shared" si="24"/>
        <v>1</v>
      </c>
      <c r="CR18" s="166">
        <f t="shared" si="24"/>
        <v>1</v>
      </c>
      <c r="CS18" s="166">
        <f t="shared" si="24"/>
        <v>0</v>
      </c>
      <c r="CT18" s="166">
        <f t="shared" si="24"/>
        <v>0</v>
      </c>
      <c r="CU18" s="166">
        <f t="shared" si="24"/>
        <v>0</v>
      </c>
      <c r="CV18" s="166">
        <f t="shared" si="24"/>
        <v>0</v>
      </c>
      <c r="CW18" s="166">
        <f t="shared" si="24"/>
        <v>0</v>
      </c>
      <c r="CX18" s="166">
        <f t="shared" si="24"/>
        <v>0</v>
      </c>
      <c r="CY18" s="166">
        <f t="shared" si="24"/>
        <v>0</v>
      </c>
      <c r="CZ18" s="166">
        <f t="shared" si="24"/>
        <v>0</v>
      </c>
      <c r="DA18" s="166">
        <f t="shared" si="25"/>
        <v>0</v>
      </c>
      <c r="DB18" s="166">
        <f t="shared" si="25"/>
        <v>0</v>
      </c>
      <c r="DC18" s="166">
        <f t="shared" si="25"/>
        <v>0</v>
      </c>
      <c r="DD18" s="166">
        <f t="shared" si="25"/>
        <v>0</v>
      </c>
      <c r="DE18" s="166">
        <f t="shared" si="25"/>
        <v>0</v>
      </c>
      <c r="DF18" s="166">
        <f t="shared" si="25"/>
        <v>0</v>
      </c>
      <c r="DG18" s="166">
        <f t="shared" si="25"/>
        <v>0</v>
      </c>
      <c r="DH18" s="166">
        <f t="shared" si="25"/>
        <v>0</v>
      </c>
      <c r="DI18" s="167">
        <f t="shared" si="25"/>
        <v>0</v>
      </c>
      <c r="DK18" s="165">
        <f t="shared" si="26"/>
        <v>0</v>
      </c>
      <c r="DL18" s="166">
        <f t="shared" si="26"/>
        <v>0</v>
      </c>
      <c r="DM18" s="166">
        <f t="shared" si="26"/>
        <v>0</v>
      </c>
      <c r="DN18" s="166">
        <f t="shared" si="26"/>
        <v>0</v>
      </c>
      <c r="DO18" s="166">
        <f t="shared" si="26"/>
        <v>0</v>
      </c>
      <c r="DP18" s="166">
        <f t="shared" si="26"/>
        <v>0</v>
      </c>
      <c r="DQ18" s="166">
        <f t="shared" si="26"/>
        <v>0</v>
      </c>
      <c r="DR18" s="166">
        <f t="shared" si="26"/>
        <v>0</v>
      </c>
      <c r="DS18" s="166">
        <f t="shared" si="26"/>
        <v>0</v>
      </c>
      <c r="DT18" s="166">
        <f t="shared" si="26"/>
        <v>0</v>
      </c>
      <c r="DU18" s="166">
        <f t="shared" si="26"/>
        <v>0</v>
      </c>
      <c r="DV18" s="166">
        <f t="shared" si="26"/>
        <v>0</v>
      </c>
      <c r="DW18" s="166">
        <f t="shared" si="26"/>
        <v>0</v>
      </c>
      <c r="DX18" s="166">
        <f t="shared" si="26"/>
        <v>0</v>
      </c>
      <c r="DY18" s="166">
        <f t="shared" si="26"/>
        <v>0</v>
      </c>
      <c r="DZ18" s="166">
        <f t="shared" si="26"/>
        <v>0</v>
      </c>
      <c r="EA18" s="166">
        <f t="shared" si="27"/>
        <v>0</v>
      </c>
      <c r="EB18" s="166">
        <f t="shared" si="27"/>
        <v>0</v>
      </c>
      <c r="EC18" s="166">
        <f t="shared" si="27"/>
        <v>0</v>
      </c>
      <c r="ED18" s="166">
        <f t="shared" si="27"/>
        <v>0</v>
      </c>
      <c r="EE18" s="166">
        <f t="shared" si="27"/>
        <v>0</v>
      </c>
      <c r="EF18" s="166">
        <f t="shared" si="27"/>
        <v>0</v>
      </c>
      <c r="EG18" s="166">
        <f t="shared" si="27"/>
        <v>0</v>
      </c>
      <c r="EH18" s="166">
        <f t="shared" si="27"/>
        <v>0</v>
      </c>
      <c r="EI18" s="166">
        <f t="shared" si="27"/>
        <v>0</v>
      </c>
      <c r="EJ18" s="166">
        <f t="shared" si="27"/>
        <v>0</v>
      </c>
      <c r="EK18" s="166">
        <f t="shared" si="27"/>
        <v>0</v>
      </c>
      <c r="EL18" s="166">
        <f t="shared" si="27"/>
        <v>0</v>
      </c>
      <c r="EM18" s="166">
        <f t="shared" si="27"/>
        <v>0</v>
      </c>
      <c r="EN18" s="166">
        <f t="shared" si="27"/>
        <v>0</v>
      </c>
      <c r="EO18" s="166">
        <f t="shared" si="27"/>
        <v>0</v>
      </c>
      <c r="EP18" s="166">
        <f t="shared" si="27"/>
        <v>0</v>
      </c>
      <c r="EQ18" s="166">
        <f t="shared" si="28"/>
        <v>0</v>
      </c>
      <c r="ER18" s="166">
        <f t="shared" si="28"/>
        <v>0</v>
      </c>
      <c r="ES18" s="166">
        <f t="shared" si="28"/>
        <v>0</v>
      </c>
      <c r="ET18" s="166">
        <f t="shared" si="28"/>
        <v>0</v>
      </c>
      <c r="EU18" s="166">
        <f t="shared" si="28"/>
        <v>0</v>
      </c>
      <c r="EV18" s="166">
        <f t="shared" si="28"/>
        <v>0</v>
      </c>
      <c r="EW18" s="166">
        <f t="shared" si="28"/>
        <v>0</v>
      </c>
      <c r="EX18" s="166">
        <f t="shared" si="28"/>
        <v>0</v>
      </c>
      <c r="EY18" s="167">
        <f t="shared" si="28"/>
        <v>0</v>
      </c>
      <c r="FA18" s="171" t="str">
        <f t="shared" si="29"/>
        <v>Non Compliance</v>
      </c>
      <c r="FB18" s="171" t="str">
        <f t="shared" si="30"/>
        <v>Compliance</v>
      </c>
      <c r="FC18" s="171" t="str">
        <f t="shared" si="31"/>
        <v>Compliance</v>
      </c>
      <c r="FD18" s="164">
        <f>VLOOKUP(C18,'[3]AS PER ATT '!$B$9:$H$121,7,0)</f>
        <v>7</v>
      </c>
      <c r="FE18" s="186">
        <f t="shared" si="32"/>
        <v>0</v>
      </c>
    </row>
    <row r="19" spans="2:161" s="164" customFormat="1" ht="20.100000000000001" customHeight="1" thickBot="1" x14ac:dyDescent="0.3">
      <c r="B19" s="159">
        <v>6</v>
      </c>
      <c r="C19" s="172">
        <v>5337</v>
      </c>
      <c r="D19" s="173" t="s">
        <v>45</v>
      </c>
      <c r="E19" s="174" t="s">
        <v>135</v>
      </c>
      <c r="F19" s="41" t="str">
        <f>IFERROR(VLOOKUP(E19,'[1]Designation with Pershift Cost'!$B$3:$C$25,2,0),"")</f>
        <v/>
      </c>
      <c r="G19" s="151" t="s">
        <v>11</v>
      </c>
      <c r="H19" s="151" t="s">
        <v>11</v>
      </c>
      <c r="I19" s="151" t="s">
        <v>11</v>
      </c>
      <c r="J19" s="151" t="s">
        <v>26</v>
      </c>
      <c r="K19" s="151" t="s">
        <v>11</v>
      </c>
      <c r="L19" s="151" t="s">
        <v>11</v>
      </c>
      <c r="M19" s="151" t="s">
        <v>11</v>
      </c>
      <c r="N19" s="151" t="s">
        <v>11</v>
      </c>
      <c r="O19" s="151" t="s">
        <v>11</v>
      </c>
      <c r="P19" s="151" t="s">
        <v>11</v>
      </c>
      <c r="Q19" s="152" t="s">
        <v>26</v>
      </c>
      <c r="R19" s="152" t="s">
        <v>11</v>
      </c>
      <c r="S19" s="151" t="s">
        <v>11</v>
      </c>
      <c r="T19" s="152" t="s">
        <v>11</v>
      </c>
      <c r="U19" s="152" t="s">
        <v>11</v>
      </c>
      <c r="V19" s="152" t="s">
        <v>10</v>
      </c>
      <c r="W19" s="151" t="s">
        <v>10</v>
      </c>
      <c r="X19" s="152" t="s">
        <v>26</v>
      </c>
      <c r="Y19" s="152" t="s">
        <v>10</v>
      </c>
      <c r="Z19" s="152" t="s">
        <v>10</v>
      </c>
      <c r="AA19" s="152" t="s">
        <v>10</v>
      </c>
      <c r="AB19" s="152" t="s">
        <v>10</v>
      </c>
      <c r="AC19" s="152" t="s">
        <v>10</v>
      </c>
      <c r="AD19" s="152" t="s">
        <v>10</v>
      </c>
      <c r="AE19" s="152" t="s">
        <v>26</v>
      </c>
      <c r="AF19" s="152" t="s">
        <v>11</v>
      </c>
      <c r="AG19" s="151" t="s">
        <v>11</v>
      </c>
      <c r="AH19" s="152" t="s">
        <v>11</v>
      </c>
      <c r="AI19" s="152" t="s">
        <v>27</v>
      </c>
      <c r="AJ19" s="152" t="s">
        <v>11</v>
      </c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3">
        <f t="shared" si="3"/>
        <v>8</v>
      </c>
      <c r="AX19" s="153">
        <f t="shared" si="4"/>
        <v>17</v>
      </c>
      <c r="AY19" s="153">
        <f t="shared" si="5"/>
        <v>0</v>
      </c>
      <c r="AZ19" s="153">
        <f t="shared" si="6"/>
        <v>0</v>
      </c>
      <c r="BA19" s="153">
        <f t="shared" si="7"/>
        <v>0</v>
      </c>
      <c r="BB19" s="153">
        <f t="shared" si="8"/>
        <v>0</v>
      </c>
      <c r="BC19" s="153">
        <f t="shared" si="9"/>
        <v>0</v>
      </c>
      <c r="BD19" s="153">
        <f t="shared" si="10"/>
        <v>0</v>
      </c>
      <c r="BE19" s="153">
        <f t="shared" si="11"/>
        <v>0</v>
      </c>
      <c r="BF19" s="153">
        <f t="shared" si="12"/>
        <v>0</v>
      </c>
      <c r="BG19" s="153">
        <f t="shared" si="13"/>
        <v>0</v>
      </c>
      <c r="BH19" s="153">
        <f t="shared" si="14"/>
        <v>0</v>
      </c>
      <c r="BI19" s="153">
        <f t="shared" si="15"/>
        <v>0</v>
      </c>
      <c r="BJ19" s="153">
        <f t="shared" si="16"/>
        <v>0</v>
      </c>
      <c r="BK19" s="152"/>
      <c r="BL19" s="152"/>
      <c r="BM19" s="153">
        <f t="shared" si="17"/>
        <v>4</v>
      </c>
      <c r="BN19" s="153">
        <f t="shared" si="18"/>
        <v>1</v>
      </c>
      <c r="BO19" s="145">
        <f t="shared" si="19"/>
        <v>25</v>
      </c>
      <c r="BP19" s="147">
        <f t="shared" si="20"/>
        <v>30</v>
      </c>
      <c r="BQ19" s="146">
        <f t="shared" si="21"/>
        <v>0</v>
      </c>
      <c r="BR19" s="146">
        <f t="shared" si="22"/>
        <v>0</v>
      </c>
      <c r="BS19" s="175"/>
      <c r="BU19" s="165">
        <f t="shared" si="23"/>
        <v>0</v>
      </c>
      <c r="BV19" s="166">
        <f t="shared" si="23"/>
        <v>0</v>
      </c>
      <c r="BW19" s="166">
        <f t="shared" si="23"/>
        <v>0</v>
      </c>
      <c r="BX19" s="166">
        <f t="shared" si="23"/>
        <v>0</v>
      </c>
      <c r="BY19" s="166">
        <f t="shared" si="23"/>
        <v>0</v>
      </c>
      <c r="BZ19" s="166">
        <f t="shared" si="23"/>
        <v>0</v>
      </c>
      <c r="CA19" s="166">
        <f t="shared" si="23"/>
        <v>0</v>
      </c>
      <c r="CB19" s="166">
        <f t="shared" si="23"/>
        <v>0</v>
      </c>
      <c r="CC19" s="166">
        <f t="shared" si="23"/>
        <v>0</v>
      </c>
      <c r="CD19" s="166">
        <f t="shared" si="23"/>
        <v>0</v>
      </c>
      <c r="CE19" s="166">
        <f t="shared" si="23"/>
        <v>0</v>
      </c>
      <c r="CF19" s="166">
        <f t="shared" si="23"/>
        <v>0</v>
      </c>
      <c r="CG19" s="166">
        <f t="shared" si="23"/>
        <v>0</v>
      </c>
      <c r="CH19" s="166">
        <f t="shared" si="23"/>
        <v>0</v>
      </c>
      <c r="CI19" s="166">
        <f t="shared" si="23"/>
        <v>0</v>
      </c>
      <c r="CJ19" s="166">
        <f t="shared" si="23"/>
        <v>0</v>
      </c>
      <c r="CK19" s="166">
        <f t="shared" si="24"/>
        <v>0</v>
      </c>
      <c r="CL19" s="166">
        <f t="shared" si="24"/>
        <v>0</v>
      </c>
      <c r="CM19" s="166">
        <f t="shared" si="24"/>
        <v>0</v>
      </c>
      <c r="CN19" s="166">
        <f t="shared" si="24"/>
        <v>0</v>
      </c>
      <c r="CO19" s="166">
        <f t="shared" si="24"/>
        <v>0</v>
      </c>
      <c r="CP19" s="166">
        <f t="shared" si="24"/>
        <v>0</v>
      </c>
      <c r="CQ19" s="166">
        <f t="shared" si="24"/>
        <v>0</v>
      </c>
      <c r="CR19" s="166">
        <f t="shared" si="24"/>
        <v>0</v>
      </c>
      <c r="CS19" s="166">
        <f t="shared" si="24"/>
        <v>0</v>
      </c>
      <c r="CT19" s="166">
        <f t="shared" si="24"/>
        <v>0</v>
      </c>
      <c r="CU19" s="166">
        <f t="shared" si="24"/>
        <v>0</v>
      </c>
      <c r="CV19" s="166">
        <f t="shared" si="24"/>
        <v>0</v>
      </c>
      <c r="CW19" s="166">
        <f t="shared" si="24"/>
        <v>0</v>
      </c>
      <c r="CX19" s="166">
        <f t="shared" si="24"/>
        <v>0</v>
      </c>
      <c r="CY19" s="166">
        <f t="shared" si="24"/>
        <v>0</v>
      </c>
      <c r="CZ19" s="166">
        <f t="shared" si="24"/>
        <v>0</v>
      </c>
      <c r="DA19" s="166">
        <f t="shared" si="25"/>
        <v>0</v>
      </c>
      <c r="DB19" s="166">
        <f t="shared" si="25"/>
        <v>0</v>
      </c>
      <c r="DC19" s="166">
        <f t="shared" si="25"/>
        <v>0</v>
      </c>
      <c r="DD19" s="166">
        <f t="shared" si="25"/>
        <v>0</v>
      </c>
      <c r="DE19" s="166">
        <f t="shared" si="25"/>
        <v>0</v>
      </c>
      <c r="DF19" s="166">
        <f t="shared" si="25"/>
        <v>0</v>
      </c>
      <c r="DG19" s="166">
        <f t="shared" si="25"/>
        <v>0</v>
      </c>
      <c r="DH19" s="166">
        <f t="shared" si="25"/>
        <v>0</v>
      </c>
      <c r="DI19" s="167">
        <f t="shared" si="25"/>
        <v>0</v>
      </c>
      <c r="DK19" s="165">
        <f t="shared" si="26"/>
        <v>0</v>
      </c>
      <c r="DL19" s="166">
        <f t="shared" si="26"/>
        <v>0</v>
      </c>
      <c r="DM19" s="166">
        <f t="shared" si="26"/>
        <v>0</v>
      </c>
      <c r="DN19" s="166">
        <f t="shared" si="26"/>
        <v>0</v>
      </c>
      <c r="DO19" s="166">
        <f t="shared" si="26"/>
        <v>0</v>
      </c>
      <c r="DP19" s="166">
        <f t="shared" si="26"/>
        <v>0</v>
      </c>
      <c r="DQ19" s="166">
        <f t="shared" si="26"/>
        <v>0</v>
      </c>
      <c r="DR19" s="166">
        <f t="shared" si="26"/>
        <v>0</v>
      </c>
      <c r="DS19" s="166">
        <f t="shared" si="26"/>
        <v>0</v>
      </c>
      <c r="DT19" s="166">
        <f t="shared" si="26"/>
        <v>0</v>
      </c>
      <c r="DU19" s="166">
        <f t="shared" si="26"/>
        <v>0</v>
      </c>
      <c r="DV19" s="166">
        <f t="shared" si="26"/>
        <v>0</v>
      </c>
      <c r="DW19" s="166">
        <f t="shared" si="26"/>
        <v>0</v>
      </c>
      <c r="DX19" s="166">
        <f t="shared" si="26"/>
        <v>0</v>
      </c>
      <c r="DY19" s="166">
        <f t="shared" si="26"/>
        <v>0</v>
      </c>
      <c r="DZ19" s="166">
        <f t="shared" si="26"/>
        <v>0</v>
      </c>
      <c r="EA19" s="166">
        <f t="shared" si="27"/>
        <v>0</v>
      </c>
      <c r="EB19" s="166">
        <f t="shared" si="27"/>
        <v>0</v>
      </c>
      <c r="EC19" s="166">
        <f t="shared" si="27"/>
        <v>0</v>
      </c>
      <c r="ED19" s="166">
        <f t="shared" si="27"/>
        <v>0</v>
      </c>
      <c r="EE19" s="166">
        <f t="shared" si="27"/>
        <v>0</v>
      </c>
      <c r="EF19" s="166">
        <f t="shared" si="27"/>
        <v>0</v>
      </c>
      <c r="EG19" s="166">
        <f t="shared" si="27"/>
        <v>0</v>
      </c>
      <c r="EH19" s="166">
        <f t="shared" si="27"/>
        <v>0</v>
      </c>
      <c r="EI19" s="166">
        <f t="shared" si="27"/>
        <v>0</v>
      </c>
      <c r="EJ19" s="166">
        <f t="shared" si="27"/>
        <v>0</v>
      </c>
      <c r="EK19" s="166">
        <f t="shared" si="27"/>
        <v>0</v>
      </c>
      <c r="EL19" s="166">
        <f t="shared" si="27"/>
        <v>0</v>
      </c>
      <c r="EM19" s="166">
        <f t="shared" si="27"/>
        <v>0</v>
      </c>
      <c r="EN19" s="166">
        <f t="shared" si="27"/>
        <v>0</v>
      </c>
      <c r="EO19" s="166">
        <f t="shared" si="27"/>
        <v>0</v>
      </c>
      <c r="EP19" s="166">
        <f t="shared" si="27"/>
        <v>0</v>
      </c>
      <c r="EQ19" s="166">
        <f t="shared" si="28"/>
        <v>0</v>
      </c>
      <c r="ER19" s="166">
        <f t="shared" si="28"/>
        <v>0</v>
      </c>
      <c r="ES19" s="166">
        <f t="shared" si="28"/>
        <v>0</v>
      </c>
      <c r="ET19" s="166">
        <f t="shared" si="28"/>
        <v>0</v>
      </c>
      <c r="EU19" s="166">
        <f t="shared" si="28"/>
        <v>0</v>
      </c>
      <c r="EV19" s="166">
        <f t="shared" si="28"/>
        <v>0</v>
      </c>
      <c r="EW19" s="166">
        <f t="shared" si="28"/>
        <v>0</v>
      </c>
      <c r="EX19" s="166">
        <f t="shared" si="28"/>
        <v>0</v>
      </c>
      <c r="EY19" s="167">
        <f t="shared" si="28"/>
        <v>0</v>
      </c>
      <c r="FA19" s="171" t="str">
        <f t="shared" si="29"/>
        <v>Compliance</v>
      </c>
      <c r="FB19" s="171" t="str">
        <f t="shared" si="30"/>
        <v>Compliance</v>
      </c>
      <c r="FC19" s="171" t="str">
        <f t="shared" si="31"/>
        <v>Compliance</v>
      </c>
      <c r="FD19" s="164">
        <f>VLOOKUP(C19,'[3]AS PER ATT '!$B$9:$H$121,7,0)</f>
        <v>25</v>
      </c>
      <c r="FE19" s="186">
        <f t="shared" si="32"/>
        <v>0</v>
      </c>
    </row>
    <row r="20" spans="2:161" s="164" customFormat="1" ht="20.100000000000001" customHeight="1" thickBot="1" x14ac:dyDescent="0.3">
      <c r="B20" s="159">
        <v>7</v>
      </c>
      <c r="C20" s="172">
        <v>5326</v>
      </c>
      <c r="D20" s="173" t="s">
        <v>46</v>
      </c>
      <c r="E20" s="174" t="s">
        <v>135</v>
      </c>
      <c r="F20" s="41" t="str">
        <f>IFERROR(VLOOKUP(E20,'[1]Designation with Pershift Cost'!$B$3:$C$25,2,0),"")</f>
        <v/>
      </c>
      <c r="G20" s="151" t="s">
        <v>12</v>
      </c>
      <c r="H20" s="151" t="s">
        <v>12</v>
      </c>
      <c r="I20" s="151" t="s">
        <v>26</v>
      </c>
      <c r="J20" s="151" t="s">
        <v>12</v>
      </c>
      <c r="K20" s="151" t="s">
        <v>12</v>
      </c>
      <c r="L20" s="151" t="s">
        <v>11</v>
      </c>
      <c r="M20" s="151" t="s">
        <v>11</v>
      </c>
      <c r="N20" s="151" t="s">
        <v>11</v>
      </c>
      <c r="O20" s="151" t="s">
        <v>11</v>
      </c>
      <c r="P20" s="151" t="s">
        <v>26</v>
      </c>
      <c r="Q20" s="151" t="s">
        <v>11</v>
      </c>
      <c r="R20" s="152" t="s">
        <v>11</v>
      </c>
      <c r="S20" s="152" t="s">
        <v>27</v>
      </c>
      <c r="T20" s="152" t="s">
        <v>27</v>
      </c>
      <c r="U20" s="151" t="s">
        <v>27</v>
      </c>
      <c r="V20" s="152" t="s">
        <v>11</v>
      </c>
      <c r="W20" s="151" t="s">
        <v>10</v>
      </c>
      <c r="X20" s="152" t="s">
        <v>10</v>
      </c>
      <c r="Y20" s="152" t="s">
        <v>26</v>
      </c>
      <c r="Z20" s="152" t="s">
        <v>10</v>
      </c>
      <c r="AA20" s="152" t="s">
        <v>10</v>
      </c>
      <c r="AB20" s="152" t="s">
        <v>10</v>
      </c>
      <c r="AC20" s="152" t="s">
        <v>10</v>
      </c>
      <c r="AD20" s="152" t="s">
        <v>26</v>
      </c>
      <c r="AE20" s="151" t="s">
        <v>10</v>
      </c>
      <c r="AF20" s="152" t="s">
        <v>11</v>
      </c>
      <c r="AG20" s="152" t="s">
        <v>11</v>
      </c>
      <c r="AH20" s="152" t="s">
        <v>11</v>
      </c>
      <c r="AI20" s="152" t="s">
        <v>11</v>
      </c>
      <c r="AJ20" s="152" t="s">
        <v>11</v>
      </c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3">
        <f t="shared" si="3"/>
        <v>7</v>
      </c>
      <c r="AX20" s="153">
        <f t="shared" si="4"/>
        <v>12</v>
      </c>
      <c r="AY20" s="153">
        <f t="shared" si="5"/>
        <v>4</v>
      </c>
      <c r="AZ20" s="153">
        <f t="shared" si="6"/>
        <v>0</v>
      </c>
      <c r="BA20" s="153">
        <f t="shared" si="7"/>
        <v>0</v>
      </c>
      <c r="BB20" s="153">
        <f t="shared" si="8"/>
        <v>0</v>
      </c>
      <c r="BC20" s="153">
        <f t="shared" si="9"/>
        <v>0</v>
      </c>
      <c r="BD20" s="153">
        <f t="shared" si="10"/>
        <v>0</v>
      </c>
      <c r="BE20" s="153">
        <f t="shared" si="11"/>
        <v>0</v>
      </c>
      <c r="BF20" s="153">
        <f t="shared" si="12"/>
        <v>0</v>
      </c>
      <c r="BG20" s="153">
        <f t="shared" si="13"/>
        <v>0</v>
      </c>
      <c r="BH20" s="153">
        <f t="shared" si="14"/>
        <v>0</v>
      </c>
      <c r="BI20" s="153">
        <f t="shared" si="15"/>
        <v>0</v>
      </c>
      <c r="BJ20" s="153">
        <f t="shared" si="16"/>
        <v>0</v>
      </c>
      <c r="BK20" s="152"/>
      <c r="BL20" s="152"/>
      <c r="BM20" s="153">
        <f t="shared" si="17"/>
        <v>4</v>
      </c>
      <c r="BN20" s="153">
        <f t="shared" si="18"/>
        <v>3</v>
      </c>
      <c r="BO20" s="145">
        <f t="shared" si="19"/>
        <v>23</v>
      </c>
      <c r="BP20" s="147">
        <f t="shared" si="20"/>
        <v>30</v>
      </c>
      <c r="BQ20" s="146">
        <f t="shared" si="21"/>
        <v>0</v>
      </c>
      <c r="BR20" s="146">
        <f t="shared" si="22"/>
        <v>0</v>
      </c>
      <c r="BS20" s="175"/>
      <c r="BU20" s="165">
        <f t="shared" si="23"/>
        <v>0</v>
      </c>
      <c r="BV20" s="166">
        <f t="shared" si="23"/>
        <v>0</v>
      </c>
      <c r="BW20" s="166">
        <f t="shared" si="23"/>
        <v>0</v>
      </c>
      <c r="BX20" s="166">
        <f t="shared" si="23"/>
        <v>0</v>
      </c>
      <c r="BY20" s="166">
        <f t="shared" si="23"/>
        <v>0</v>
      </c>
      <c r="BZ20" s="166">
        <f t="shared" si="23"/>
        <v>0</v>
      </c>
      <c r="CA20" s="166">
        <f t="shared" si="23"/>
        <v>0</v>
      </c>
      <c r="CB20" s="166">
        <f t="shared" si="23"/>
        <v>0</v>
      </c>
      <c r="CC20" s="166">
        <f t="shared" si="23"/>
        <v>0</v>
      </c>
      <c r="CD20" s="166">
        <f t="shared" si="23"/>
        <v>0</v>
      </c>
      <c r="CE20" s="166">
        <f t="shared" si="23"/>
        <v>1</v>
      </c>
      <c r="CF20" s="166">
        <f t="shared" si="23"/>
        <v>1</v>
      </c>
      <c r="CG20" s="166">
        <f t="shared" si="23"/>
        <v>0</v>
      </c>
      <c r="CH20" s="166">
        <f t="shared" si="23"/>
        <v>0</v>
      </c>
      <c r="CI20" s="166">
        <f t="shared" si="23"/>
        <v>0</v>
      </c>
      <c r="CJ20" s="166">
        <f t="shared" si="23"/>
        <v>0</v>
      </c>
      <c r="CK20" s="166">
        <f t="shared" si="24"/>
        <v>0</v>
      </c>
      <c r="CL20" s="166">
        <f t="shared" si="24"/>
        <v>0</v>
      </c>
      <c r="CM20" s="166">
        <f t="shared" si="24"/>
        <v>0</v>
      </c>
      <c r="CN20" s="166">
        <f t="shared" si="24"/>
        <v>0</v>
      </c>
      <c r="CO20" s="166">
        <f t="shared" si="24"/>
        <v>0</v>
      </c>
      <c r="CP20" s="166">
        <f t="shared" si="24"/>
        <v>0</v>
      </c>
      <c r="CQ20" s="166">
        <f t="shared" si="24"/>
        <v>0</v>
      </c>
      <c r="CR20" s="166">
        <f t="shared" si="24"/>
        <v>0</v>
      </c>
      <c r="CS20" s="166">
        <f t="shared" si="24"/>
        <v>0</v>
      </c>
      <c r="CT20" s="166">
        <f t="shared" si="24"/>
        <v>0</v>
      </c>
      <c r="CU20" s="166">
        <f t="shared" si="24"/>
        <v>0</v>
      </c>
      <c r="CV20" s="166">
        <f t="shared" si="24"/>
        <v>0</v>
      </c>
      <c r="CW20" s="166">
        <f t="shared" si="24"/>
        <v>0</v>
      </c>
      <c r="CX20" s="166">
        <f t="shared" si="24"/>
        <v>0</v>
      </c>
      <c r="CY20" s="166">
        <f t="shared" si="24"/>
        <v>0</v>
      </c>
      <c r="CZ20" s="166">
        <f t="shared" si="24"/>
        <v>0</v>
      </c>
      <c r="DA20" s="166">
        <f t="shared" si="25"/>
        <v>0</v>
      </c>
      <c r="DB20" s="166">
        <f t="shared" si="25"/>
        <v>0</v>
      </c>
      <c r="DC20" s="166">
        <f t="shared" si="25"/>
        <v>0</v>
      </c>
      <c r="DD20" s="166">
        <f t="shared" si="25"/>
        <v>0</v>
      </c>
      <c r="DE20" s="166">
        <f t="shared" si="25"/>
        <v>0</v>
      </c>
      <c r="DF20" s="166">
        <f t="shared" si="25"/>
        <v>0</v>
      </c>
      <c r="DG20" s="166">
        <f t="shared" si="25"/>
        <v>0</v>
      </c>
      <c r="DH20" s="166">
        <f t="shared" si="25"/>
        <v>0</v>
      </c>
      <c r="DI20" s="167">
        <f t="shared" si="25"/>
        <v>0</v>
      </c>
      <c r="DK20" s="165">
        <f t="shared" si="26"/>
        <v>0</v>
      </c>
      <c r="DL20" s="166">
        <f t="shared" si="26"/>
        <v>0</v>
      </c>
      <c r="DM20" s="166">
        <f t="shared" si="26"/>
        <v>0</v>
      </c>
      <c r="DN20" s="166">
        <f t="shared" si="26"/>
        <v>0</v>
      </c>
      <c r="DO20" s="166">
        <f t="shared" si="26"/>
        <v>0</v>
      </c>
      <c r="DP20" s="166">
        <f t="shared" si="26"/>
        <v>0</v>
      </c>
      <c r="DQ20" s="166">
        <f t="shared" si="26"/>
        <v>0</v>
      </c>
      <c r="DR20" s="166">
        <f t="shared" si="26"/>
        <v>0</v>
      </c>
      <c r="DS20" s="166">
        <f t="shared" si="26"/>
        <v>0</v>
      </c>
      <c r="DT20" s="166">
        <f t="shared" si="26"/>
        <v>0</v>
      </c>
      <c r="DU20" s="166">
        <f t="shared" si="26"/>
        <v>0</v>
      </c>
      <c r="DV20" s="166">
        <f t="shared" si="26"/>
        <v>0</v>
      </c>
      <c r="DW20" s="166">
        <f t="shared" si="26"/>
        <v>0</v>
      </c>
      <c r="DX20" s="166">
        <f t="shared" si="26"/>
        <v>0</v>
      </c>
      <c r="DY20" s="166">
        <f t="shared" si="26"/>
        <v>0</v>
      </c>
      <c r="DZ20" s="166">
        <f t="shared" si="26"/>
        <v>0</v>
      </c>
      <c r="EA20" s="166">
        <f t="shared" si="27"/>
        <v>0</v>
      </c>
      <c r="EB20" s="166">
        <f t="shared" si="27"/>
        <v>0</v>
      </c>
      <c r="EC20" s="166">
        <f t="shared" si="27"/>
        <v>0</v>
      </c>
      <c r="ED20" s="166">
        <f t="shared" si="27"/>
        <v>0</v>
      </c>
      <c r="EE20" s="166">
        <f t="shared" si="27"/>
        <v>0</v>
      </c>
      <c r="EF20" s="166">
        <f t="shared" si="27"/>
        <v>0</v>
      </c>
      <c r="EG20" s="166">
        <f t="shared" si="27"/>
        <v>0</v>
      </c>
      <c r="EH20" s="166">
        <f t="shared" si="27"/>
        <v>0</v>
      </c>
      <c r="EI20" s="166">
        <f t="shared" si="27"/>
        <v>0</v>
      </c>
      <c r="EJ20" s="166">
        <f t="shared" si="27"/>
        <v>0</v>
      </c>
      <c r="EK20" s="166">
        <f t="shared" si="27"/>
        <v>0</v>
      </c>
      <c r="EL20" s="166">
        <f t="shared" si="27"/>
        <v>0</v>
      </c>
      <c r="EM20" s="166">
        <f t="shared" si="27"/>
        <v>0</v>
      </c>
      <c r="EN20" s="166">
        <f t="shared" si="27"/>
        <v>0</v>
      </c>
      <c r="EO20" s="166">
        <f t="shared" si="27"/>
        <v>0</v>
      </c>
      <c r="EP20" s="166">
        <f t="shared" si="27"/>
        <v>0</v>
      </c>
      <c r="EQ20" s="166">
        <f t="shared" si="28"/>
        <v>0</v>
      </c>
      <c r="ER20" s="166">
        <f t="shared" si="28"/>
        <v>0</v>
      </c>
      <c r="ES20" s="166">
        <f t="shared" si="28"/>
        <v>0</v>
      </c>
      <c r="ET20" s="166">
        <f t="shared" si="28"/>
        <v>0</v>
      </c>
      <c r="EU20" s="166">
        <f t="shared" si="28"/>
        <v>0</v>
      </c>
      <c r="EV20" s="166">
        <f t="shared" si="28"/>
        <v>0</v>
      </c>
      <c r="EW20" s="166">
        <f t="shared" si="28"/>
        <v>0</v>
      </c>
      <c r="EX20" s="166">
        <f t="shared" si="28"/>
        <v>0</v>
      </c>
      <c r="EY20" s="167">
        <f t="shared" si="28"/>
        <v>0</v>
      </c>
      <c r="FA20" s="171" t="str">
        <f t="shared" si="29"/>
        <v>Non Compliance</v>
      </c>
      <c r="FB20" s="171" t="str">
        <f t="shared" si="30"/>
        <v>Compliance</v>
      </c>
      <c r="FC20" s="171" t="str">
        <f t="shared" si="31"/>
        <v>Compliance</v>
      </c>
      <c r="FD20" s="164">
        <f>VLOOKUP(C20,'[3]AS PER ATT '!$B$9:$H$121,7,0)</f>
        <v>23</v>
      </c>
      <c r="FE20" s="186">
        <f t="shared" si="32"/>
        <v>0</v>
      </c>
    </row>
    <row r="21" spans="2:161" s="164" customFormat="1" ht="20.100000000000001" customHeight="1" thickBot="1" x14ac:dyDescent="0.3">
      <c r="B21" s="159">
        <v>8</v>
      </c>
      <c r="C21" s="172">
        <v>5406</v>
      </c>
      <c r="D21" s="173" t="s">
        <v>47</v>
      </c>
      <c r="E21" s="174" t="s">
        <v>135</v>
      </c>
      <c r="F21" s="41" t="str">
        <f>IFERROR(VLOOKUP(E21,'[1]Designation with Pershift Cost'!$B$3:$C$25,2,0),"")</f>
        <v/>
      </c>
      <c r="G21" s="151" t="s">
        <v>11</v>
      </c>
      <c r="H21" s="151" t="s">
        <v>11</v>
      </c>
      <c r="I21" s="151" t="s">
        <v>11</v>
      </c>
      <c r="J21" s="151" t="s">
        <v>11</v>
      </c>
      <c r="K21" s="151" t="s">
        <v>26</v>
      </c>
      <c r="L21" s="151" t="s">
        <v>10</v>
      </c>
      <c r="M21" s="151" t="s">
        <v>27</v>
      </c>
      <c r="N21" s="151" t="s">
        <v>10</v>
      </c>
      <c r="O21" s="151" t="s">
        <v>10</v>
      </c>
      <c r="P21" s="151" t="s">
        <v>10</v>
      </c>
      <c r="Q21" s="152" t="s">
        <v>10</v>
      </c>
      <c r="R21" s="152" t="s">
        <v>10</v>
      </c>
      <c r="S21" s="152" t="s">
        <v>10</v>
      </c>
      <c r="T21" s="152" t="s">
        <v>26</v>
      </c>
      <c r="U21" s="151" t="s">
        <v>10</v>
      </c>
      <c r="V21" s="152" t="s">
        <v>12</v>
      </c>
      <c r="W21" s="151" t="s">
        <v>12</v>
      </c>
      <c r="X21" s="152" t="s">
        <v>12</v>
      </c>
      <c r="Y21" s="152" t="s">
        <v>12</v>
      </c>
      <c r="Z21" s="152" t="s">
        <v>12</v>
      </c>
      <c r="AA21" s="152" t="s">
        <v>26</v>
      </c>
      <c r="AB21" s="152" t="s">
        <v>12</v>
      </c>
      <c r="AC21" s="152" t="s">
        <v>12</v>
      </c>
      <c r="AD21" s="151" t="s">
        <v>12</v>
      </c>
      <c r="AE21" s="152" t="s">
        <v>12</v>
      </c>
      <c r="AF21" s="152" t="s">
        <v>27</v>
      </c>
      <c r="AG21" s="152" t="s">
        <v>11</v>
      </c>
      <c r="AH21" s="152" t="s">
        <v>26</v>
      </c>
      <c r="AI21" s="152" t="s">
        <v>11</v>
      </c>
      <c r="AJ21" s="152" t="s">
        <v>11</v>
      </c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3">
        <f t="shared" si="3"/>
        <v>8</v>
      </c>
      <c r="AX21" s="153">
        <f t="shared" si="4"/>
        <v>7</v>
      </c>
      <c r="AY21" s="153">
        <f t="shared" si="5"/>
        <v>9</v>
      </c>
      <c r="AZ21" s="153">
        <f t="shared" si="6"/>
        <v>0</v>
      </c>
      <c r="BA21" s="153">
        <f t="shared" si="7"/>
        <v>0</v>
      </c>
      <c r="BB21" s="153">
        <f t="shared" si="8"/>
        <v>0</v>
      </c>
      <c r="BC21" s="153">
        <f t="shared" si="9"/>
        <v>0</v>
      </c>
      <c r="BD21" s="153">
        <f t="shared" si="10"/>
        <v>0</v>
      </c>
      <c r="BE21" s="153">
        <f t="shared" si="11"/>
        <v>0</v>
      </c>
      <c r="BF21" s="153">
        <f t="shared" si="12"/>
        <v>0</v>
      </c>
      <c r="BG21" s="153">
        <f t="shared" si="13"/>
        <v>0</v>
      </c>
      <c r="BH21" s="153">
        <f t="shared" si="14"/>
        <v>0</v>
      </c>
      <c r="BI21" s="153">
        <f t="shared" si="15"/>
        <v>0</v>
      </c>
      <c r="BJ21" s="153">
        <f t="shared" si="16"/>
        <v>0</v>
      </c>
      <c r="BK21" s="152"/>
      <c r="BL21" s="152"/>
      <c r="BM21" s="153">
        <f t="shared" si="17"/>
        <v>4</v>
      </c>
      <c r="BN21" s="153">
        <f t="shared" si="18"/>
        <v>2</v>
      </c>
      <c r="BO21" s="145">
        <f t="shared" si="19"/>
        <v>24</v>
      </c>
      <c r="BP21" s="147">
        <f t="shared" si="20"/>
        <v>30</v>
      </c>
      <c r="BQ21" s="146">
        <f t="shared" si="21"/>
        <v>0</v>
      </c>
      <c r="BR21" s="146">
        <f t="shared" si="22"/>
        <v>0</v>
      </c>
      <c r="BS21" s="175"/>
      <c r="BU21" s="165">
        <f t="shared" si="23"/>
        <v>0</v>
      </c>
      <c r="BV21" s="166">
        <f t="shared" si="23"/>
        <v>0</v>
      </c>
      <c r="BW21" s="166">
        <f t="shared" si="23"/>
        <v>0</v>
      </c>
      <c r="BX21" s="166">
        <f t="shared" si="23"/>
        <v>0</v>
      </c>
      <c r="BY21" s="166">
        <f t="shared" si="23"/>
        <v>0</v>
      </c>
      <c r="BZ21" s="166">
        <f t="shared" si="23"/>
        <v>1</v>
      </c>
      <c r="CA21" s="166">
        <f t="shared" si="23"/>
        <v>1</v>
      </c>
      <c r="CB21" s="166">
        <f t="shared" si="23"/>
        <v>0</v>
      </c>
      <c r="CC21" s="166">
        <f t="shared" si="23"/>
        <v>0</v>
      </c>
      <c r="CD21" s="166">
        <f t="shared" si="23"/>
        <v>0</v>
      </c>
      <c r="CE21" s="166">
        <f t="shared" si="23"/>
        <v>0</v>
      </c>
      <c r="CF21" s="166">
        <f t="shared" si="23"/>
        <v>0</v>
      </c>
      <c r="CG21" s="166">
        <f t="shared" si="23"/>
        <v>0</v>
      </c>
      <c r="CH21" s="166">
        <f t="shared" si="23"/>
        <v>0</v>
      </c>
      <c r="CI21" s="166">
        <f t="shared" si="23"/>
        <v>0</v>
      </c>
      <c r="CJ21" s="166">
        <f t="shared" si="23"/>
        <v>0</v>
      </c>
      <c r="CK21" s="166">
        <f t="shared" si="24"/>
        <v>0</v>
      </c>
      <c r="CL21" s="166">
        <f t="shared" si="24"/>
        <v>0</v>
      </c>
      <c r="CM21" s="166">
        <f t="shared" si="24"/>
        <v>0</v>
      </c>
      <c r="CN21" s="166">
        <f t="shared" si="24"/>
        <v>0</v>
      </c>
      <c r="CO21" s="166">
        <f t="shared" si="24"/>
        <v>0</v>
      </c>
      <c r="CP21" s="166">
        <f t="shared" si="24"/>
        <v>0</v>
      </c>
      <c r="CQ21" s="166">
        <f t="shared" si="24"/>
        <v>0</v>
      </c>
      <c r="CR21" s="166">
        <f t="shared" si="24"/>
        <v>0</v>
      </c>
      <c r="CS21" s="166">
        <f t="shared" si="24"/>
        <v>0</v>
      </c>
      <c r="CT21" s="166">
        <f t="shared" si="24"/>
        <v>0</v>
      </c>
      <c r="CU21" s="166">
        <f t="shared" si="24"/>
        <v>0</v>
      </c>
      <c r="CV21" s="166">
        <f t="shared" si="24"/>
        <v>0</v>
      </c>
      <c r="CW21" s="166">
        <f t="shared" si="24"/>
        <v>0</v>
      </c>
      <c r="CX21" s="166">
        <f t="shared" si="24"/>
        <v>0</v>
      </c>
      <c r="CY21" s="166">
        <f t="shared" si="24"/>
        <v>0</v>
      </c>
      <c r="CZ21" s="166">
        <f t="shared" si="24"/>
        <v>0</v>
      </c>
      <c r="DA21" s="166">
        <f t="shared" si="25"/>
        <v>0</v>
      </c>
      <c r="DB21" s="166">
        <f t="shared" si="25"/>
        <v>0</v>
      </c>
      <c r="DC21" s="166">
        <f t="shared" si="25"/>
        <v>0</v>
      </c>
      <c r="DD21" s="166">
        <f t="shared" si="25"/>
        <v>0</v>
      </c>
      <c r="DE21" s="166">
        <f t="shared" si="25"/>
        <v>0</v>
      </c>
      <c r="DF21" s="166">
        <f t="shared" si="25"/>
        <v>0</v>
      </c>
      <c r="DG21" s="166">
        <f t="shared" si="25"/>
        <v>0</v>
      </c>
      <c r="DH21" s="166">
        <f t="shared" si="25"/>
        <v>0</v>
      </c>
      <c r="DI21" s="167">
        <f t="shared" si="25"/>
        <v>0</v>
      </c>
      <c r="DK21" s="165">
        <f t="shared" si="26"/>
        <v>0</v>
      </c>
      <c r="DL21" s="166">
        <f t="shared" si="26"/>
        <v>0</v>
      </c>
      <c r="DM21" s="166">
        <f t="shared" si="26"/>
        <v>0</v>
      </c>
      <c r="DN21" s="166">
        <f t="shared" si="26"/>
        <v>0</v>
      </c>
      <c r="DO21" s="166">
        <f t="shared" si="26"/>
        <v>0</v>
      </c>
      <c r="DP21" s="166">
        <f t="shared" si="26"/>
        <v>0</v>
      </c>
      <c r="DQ21" s="166">
        <f t="shared" si="26"/>
        <v>0</v>
      </c>
      <c r="DR21" s="166">
        <f t="shared" si="26"/>
        <v>0</v>
      </c>
      <c r="DS21" s="166">
        <f t="shared" si="26"/>
        <v>0</v>
      </c>
      <c r="DT21" s="166">
        <f t="shared" si="26"/>
        <v>0</v>
      </c>
      <c r="DU21" s="166">
        <f t="shared" si="26"/>
        <v>0</v>
      </c>
      <c r="DV21" s="166">
        <f t="shared" si="26"/>
        <v>0</v>
      </c>
      <c r="DW21" s="166">
        <f t="shared" si="26"/>
        <v>0</v>
      </c>
      <c r="DX21" s="166">
        <f t="shared" si="26"/>
        <v>0</v>
      </c>
      <c r="DY21" s="166">
        <f t="shared" si="26"/>
        <v>0</v>
      </c>
      <c r="DZ21" s="166">
        <f t="shared" si="26"/>
        <v>0</v>
      </c>
      <c r="EA21" s="166">
        <f t="shared" si="27"/>
        <v>0</v>
      </c>
      <c r="EB21" s="166">
        <f t="shared" si="27"/>
        <v>0</v>
      </c>
      <c r="EC21" s="166">
        <f t="shared" si="27"/>
        <v>0</v>
      </c>
      <c r="ED21" s="166">
        <f t="shared" si="27"/>
        <v>0</v>
      </c>
      <c r="EE21" s="166">
        <f t="shared" si="27"/>
        <v>0</v>
      </c>
      <c r="EF21" s="166">
        <f t="shared" si="27"/>
        <v>0</v>
      </c>
      <c r="EG21" s="166">
        <f t="shared" si="27"/>
        <v>0</v>
      </c>
      <c r="EH21" s="166">
        <f t="shared" si="27"/>
        <v>0</v>
      </c>
      <c r="EI21" s="166">
        <f t="shared" si="27"/>
        <v>0</v>
      </c>
      <c r="EJ21" s="166">
        <f t="shared" si="27"/>
        <v>0</v>
      </c>
      <c r="EK21" s="166">
        <f t="shared" si="27"/>
        <v>0</v>
      </c>
      <c r="EL21" s="166">
        <f t="shared" si="27"/>
        <v>0</v>
      </c>
      <c r="EM21" s="166">
        <f t="shared" si="27"/>
        <v>0</v>
      </c>
      <c r="EN21" s="166">
        <f t="shared" si="27"/>
        <v>0</v>
      </c>
      <c r="EO21" s="166">
        <f t="shared" si="27"/>
        <v>0</v>
      </c>
      <c r="EP21" s="166">
        <f t="shared" si="27"/>
        <v>0</v>
      </c>
      <c r="EQ21" s="166">
        <f t="shared" si="28"/>
        <v>0</v>
      </c>
      <c r="ER21" s="166">
        <f t="shared" si="28"/>
        <v>0</v>
      </c>
      <c r="ES21" s="166">
        <f t="shared" si="28"/>
        <v>0</v>
      </c>
      <c r="ET21" s="166">
        <f t="shared" si="28"/>
        <v>0</v>
      </c>
      <c r="EU21" s="166">
        <f t="shared" si="28"/>
        <v>0</v>
      </c>
      <c r="EV21" s="166">
        <f t="shared" si="28"/>
        <v>0</v>
      </c>
      <c r="EW21" s="166">
        <f t="shared" si="28"/>
        <v>0</v>
      </c>
      <c r="EX21" s="166">
        <f t="shared" si="28"/>
        <v>0</v>
      </c>
      <c r="EY21" s="167">
        <f t="shared" si="28"/>
        <v>0</v>
      </c>
      <c r="FA21" s="171" t="str">
        <f t="shared" si="29"/>
        <v>Non Compliance</v>
      </c>
      <c r="FB21" s="171" t="str">
        <f t="shared" si="30"/>
        <v>Compliance</v>
      </c>
      <c r="FC21" s="171" t="str">
        <f t="shared" si="31"/>
        <v>Compliance</v>
      </c>
      <c r="FD21" s="164">
        <f>VLOOKUP(C21,'[3]AS PER ATT '!$B$9:$H$121,7,0)</f>
        <v>24</v>
      </c>
      <c r="FE21" s="186">
        <f t="shared" si="32"/>
        <v>0</v>
      </c>
    </row>
    <row r="22" spans="2:161" s="164" customFormat="1" ht="20.100000000000001" customHeight="1" thickBot="1" x14ac:dyDescent="0.3">
      <c r="B22" s="159">
        <v>9</v>
      </c>
      <c r="C22" s="172">
        <v>5463</v>
      </c>
      <c r="D22" s="173" t="s">
        <v>48</v>
      </c>
      <c r="E22" s="174" t="s">
        <v>135</v>
      </c>
      <c r="F22" s="41" t="str">
        <f>IFERROR(VLOOKUP(E22,'[1]Designation with Pershift Cost'!$B$3:$C$25,2,0),"")</f>
        <v/>
      </c>
      <c r="G22" s="151" t="s">
        <v>26</v>
      </c>
      <c r="H22" s="151" t="s">
        <v>12</v>
      </c>
      <c r="I22" s="151" t="s">
        <v>12</v>
      </c>
      <c r="J22" s="151" t="s">
        <v>27</v>
      </c>
      <c r="K22" s="151" t="s">
        <v>12</v>
      </c>
      <c r="L22" s="151" t="s">
        <v>12</v>
      </c>
      <c r="M22" s="151" t="s">
        <v>12</v>
      </c>
      <c r="N22" s="151" t="s">
        <v>26</v>
      </c>
      <c r="O22" s="151" t="s">
        <v>12</v>
      </c>
      <c r="P22" s="151" t="s">
        <v>12</v>
      </c>
      <c r="Q22" s="151" t="s">
        <v>12</v>
      </c>
      <c r="R22" s="152" t="s">
        <v>12</v>
      </c>
      <c r="S22" s="152" t="s">
        <v>12</v>
      </c>
      <c r="T22" s="151" t="s">
        <v>12</v>
      </c>
      <c r="U22" s="152" t="s">
        <v>26</v>
      </c>
      <c r="V22" s="152" t="s">
        <v>12</v>
      </c>
      <c r="W22" s="151" t="s">
        <v>12</v>
      </c>
      <c r="X22" s="151" t="s">
        <v>12</v>
      </c>
      <c r="Y22" s="152" t="s">
        <v>12</v>
      </c>
      <c r="Z22" s="152" t="s">
        <v>12</v>
      </c>
      <c r="AA22" s="151" t="s">
        <v>12</v>
      </c>
      <c r="AB22" s="152" t="s">
        <v>26</v>
      </c>
      <c r="AC22" s="152" t="s">
        <v>12</v>
      </c>
      <c r="AD22" s="151" t="s">
        <v>12</v>
      </c>
      <c r="AE22" s="152" t="s">
        <v>12</v>
      </c>
      <c r="AF22" s="152" t="s">
        <v>27</v>
      </c>
      <c r="AG22" s="152" t="s">
        <v>12</v>
      </c>
      <c r="AH22" s="151" t="s">
        <v>12</v>
      </c>
      <c r="AI22" s="152" t="s">
        <v>12</v>
      </c>
      <c r="AJ22" s="152" t="s">
        <v>12</v>
      </c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3">
        <f t="shared" si="3"/>
        <v>0</v>
      </c>
      <c r="AX22" s="153">
        <f t="shared" si="4"/>
        <v>0</v>
      </c>
      <c r="AY22" s="153">
        <f t="shared" si="5"/>
        <v>24</v>
      </c>
      <c r="AZ22" s="153">
        <f t="shared" si="6"/>
        <v>0</v>
      </c>
      <c r="BA22" s="153">
        <f t="shared" si="7"/>
        <v>0</v>
      </c>
      <c r="BB22" s="153">
        <f t="shared" si="8"/>
        <v>0</v>
      </c>
      <c r="BC22" s="153">
        <f t="shared" si="9"/>
        <v>0</v>
      </c>
      <c r="BD22" s="153">
        <f t="shared" si="10"/>
        <v>0</v>
      </c>
      <c r="BE22" s="153">
        <f t="shared" si="11"/>
        <v>0</v>
      </c>
      <c r="BF22" s="153">
        <f t="shared" si="12"/>
        <v>0</v>
      </c>
      <c r="BG22" s="153">
        <f t="shared" si="13"/>
        <v>0</v>
      </c>
      <c r="BH22" s="153">
        <f t="shared" si="14"/>
        <v>0</v>
      </c>
      <c r="BI22" s="153">
        <f t="shared" si="15"/>
        <v>0</v>
      </c>
      <c r="BJ22" s="153">
        <f t="shared" si="16"/>
        <v>0</v>
      </c>
      <c r="BK22" s="152"/>
      <c r="BL22" s="152"/>
      <c r="BM22" s="153">
        <f t="shared" si="17"/>
        <v>4</v>
      </c>
      <c r="BN22" s="153">
        <f t="shared" si="18"/>
        <v>2</v>
      </c>
      <c r="BO22" s="145">
        <f t="shared" si="19"/>
        <v>24</v>
      </c>
      <c r="BP22" s="147">
        <f t="shared" si="20"/>
        <v>30</v>
      </c>
      <c r="BQ22" s="146">
        <f t="shared" si="21"/>
        <v>0</v>
      </c>
      <c r="BR22" s="146">
        <f t="shared" si="22"/>
        <v>0</v>
      </c>
      <c r="BS22" s="175"/>
      <c r="BU22" s="165">
        <f t="shared" si="23"/>
        <v>0</v>
      </c>
      <c r="BV22" s="166">
        <f t="shared" si="23"/>
        <v>0</v>
      </c>
      <c r="BW22" s="166">
        <f t="shared" si="23"/>
        <v>0</v>
      </c>
      <c r="BX22" s="166">
        <f t="shared" si="23"/>
        <v>0</v>
      </c>
      <c r="BY22" s="166">
        <f t="shared" si="23"/>
        <v>0</v>
      </c>
      <c r="BZ22" s="166">
        <f t="shared" si="23"/>
        <v>0</v>
      </c>
      <c r="CA22" s="166">
        <f t="shared" si="23"/>
        <v>0</v>
      </c>
      <c r="CB22" s="166">
        <f t="shared" si="23"/>
        <v>0</v>
      </c>
      <c r="CC22" s="166">
        <f t="shared" si="23"/>
        <v>0</v>
      </c>
      <c r="CD22" s="166">
        <f t="shared" si="23"/>
        <v>0</v>
      </c>
      <c r="CE22" s="166">
        <f t="shared" si="23"/>
        <v>0</v>
      </c>
      <c r="CF22" s="166">
        <f t="shared" si="23"/>
        <v>0</v>
      </c>
      <c r="CG22" s="166">
        <f t="shared" si="23"/>
        <v>0</v>
      </c>
      <c r="CH22" s="166">
        <f t="shared" si="23"/>
        <v>0</v>
      </c>
      <c r="CI22" s="166">
        <f t="shared" si="23"/>
        <v>0</v>
      </c>
      <c r="CJ22" s="166">
        <f t="shared" si="23"/>
        <v>0</v>
      </c>
      <c r="CK22" s="166">
        <f t="shared" si="24"/>
        <v>0</v>
      </c>
      <c r="CL22" s="166">
        <f t="shared" si="24"/>
        <v>0</v>
      </c>
      <c r="CM22" s="166">
        <f t="shared" si="24"/>
        <v>0</v>
      </c>
      <c r="CN22" s="166">
        <f t="shared" si="24"/>
        <v>0</v>
      </c>
      <c r="CO22" s="166">
        <f t="shared" si="24"/>
        <v>0</v>
      </c>
      <c r="CP22" s="166">
        <f t="shared" si="24"/>
        <v>0</v>
      </c>
      <c r="CQ22" s="166">
        <f t="shared" si="24"/>
        <v>1</v>
      </c>
      <c r="CR22" s="166">
        <f t="shared" si="24"/>
        <v>1</v>
      </c>
      <c r="CS22" s="166">
        <f t="shared" si="24"/>
        <v>0</v>
      </c>
      <c r="CT22" s="166">
        <f t="shared" si="24"/>
        <v>0</v>
      </c>
      <c r="CU22" s="166">
        <f t="shared" si="24"/>
        <v>0</v>
      </c>
      <c r="CV22" s="166">
        <f t="shared" si="24"/>
        <v>0</v>
      </c>
      <c r="CW22" s="166">
        <f t="shared" si="24"/>
        <v>0</v>
      </c>
      <c r="CX22" s="166">
        <f t="shared" si="24"/>
        <v>0</v>
      </c>
      <c r="CY22" s="166">
        <f t="shared" si="24"/>
        <v>0</v>
      </c>
      <c r="CZ22" s="166">
        <f t="shared" si="24"/>
        <v>0</v>
      </c>
      <c r="DA22" s="166">
        <f t="shared" si="25"/>
        <v>0</v>
      </c>
      <c r="DB22" s="166">
        <f t="shared" si="25"/>
        <v>0</v>
      </c>
      <c r="DC22" s="166">
        <f t="shared" si="25"/>
        <v>0</v>
      </c>
      <c r="DD22" s="166">
        <f t="shared" si="25"/>
        <v>0</v>
      </c>
      <c r="DE22" s="166">
        <f t="shared" si="25"/>
        <v>0</v>
      </c>
      <c r="DF22" s="166">
        <f t="shared" si="25"/>
        <v>0</v>
      </c>
      <c r="DG22" s="166">
        <f t="shared" si="25"/>
        <v>0</v>
      </c>
      <c r="DH22" s="166">
        <f t="shared" si="25"/>
        <v>0</v>
      </c>
      <c r="DI22" s="167">
        <f t="shared" si="25"/>
        <v>0</v>
      </c>
      <c r="DK22" s="165">
        <f t="shared" si="26"/>
        <v>0</v>
      </c>
      <c r="DL22" s="166">
        <f t="shared" si="26"/>
        <v>0</v>
      </c>
      <c r="DM22" s="166">
        <f t="shared" si="26"/>
        <v>0</v>
      </c>
      <c r="DN22" s="166">
        <f t="shared" si="26"/>
        <v>0</v>
      </c>
      <c r="DO22" s="166">
        <f t="shared" si="26"/>
        <v>0</v>
      </c>
      <c r="DP22" s="166">
        <f t="shared" si="26"/>
        <v>0</v>
      </c>
      <c r="DQ22" s="166">
        <f t="shared" si="26"/>
        <v>0</v>
      </c>
      <c r="DR22" s="166">
        <f t="shared" si="26"/>
        <v>0</v>
      </c>
      <c r="DS22" s="166">
        <f t="shared" si="26"/>
        <v>0</v>
      </c>
      <c r="DT22" s="166">
        <f t="shared" si="26"/>
        <v>0</v>
      </c>
      <c r="DU22" s="166">
        <f t="shared" si="26"/>
        <v>0</v>
      </c>
      <c r="DV22" s="166">
        <f t="shared" si="26"/>
        <v>0</v>
      </c>
      <c r="DW22" s="166">
        <f t="shared" si="26"/>
        <v>0</v>
      </c>
      <c r="DX22" s="166">
        <f t="shared" si="26"/>
        <v>0</v>
      </c>
      <c r="DY22" s="166">
        <f t="shared" si="26"/>
        <v>0</v>
      </c>
      <c r="DZ22" s="166">
        <f t="shared" si="26"/>
        <v>0</v>
      </c>
      <c r="EA22" s="166">
        <f t="shared" si="27"/>
        <v>0</v>
      </c>
      <c r="EB22" s="166">
        <f t="shared" si="27"/>
        <v>0</v>
      </c>
      <c r="EC22" s="166">
        <f t="shared" si="27"/>
        <v>0</v>
      </c>
      <c r="ED22" s="166">
        <f t="shared" si="27"/>
        <v>0</v>
      </c>
      <c r="EE22" s="166">
        <f t="shared" si="27"/>
        <v>0</v>
      </c>
      <c r="EF22" s="166">
        <f t="shared" si="27"/>
        <v>0</v>
      </c>
      <c r="EG22" s="166">
        <f t="shared" si="27"/>
        <v>0</v>
      </c>
      <c r="EH22" s="166">
        <f t="shared" si="27"/>
        <v>0</v>
      </c>
      <c r="EI22" s="166">
        <f t="shared" si="27"/>
        <v>0</v>
      </c>
      <c r="EJ22" s="166">
        <f t="shared" si="27"/>
        <v>0</v>
      </c>
      <c r="EK22" s="166">
        <f t="shared" si="27"/>
        <v>0</v>
      </c>
      <c r="EL22" s="166">
        <f t="shared" si="27"/>
        <v>0</v>
      </c>
      <c r="EM22" s="166">
        <f t="shared" si="27"/>
        <v>0</v>
      </c>
      <c r="EN22" s="166">
        <f t="shared" si="27"/>
        <v>0</v>
      </c>
      <c r="EO22" s="166">
        <f t="shared" si="27"/>
        <v>0</v>
      </c>
      <c r="EP22" s="166">
        <f t="shared" si="27"/>
        <v>0</v>
      </c>
      <c r="EQ22" s="166">
        <f t="shared" si="28"/>
        <v>0</v>
      </c>
      <c r="ER22" s="166">
        <f t="shared" si="28"/>
        <v>0</v>
      </c>
      <c r="ES22" s="166">
        <f t="shared" si="28"/>
        <v>0</v>
      </c>
      <c r="ET22" s="166">
        <f t="shared" si="28"/>
        <v>0</v>
      </c>
      <c r="EU22" s="166">
        <f t="shared" si="28"/>
        <v>0</v>
      </c>
      <c r="EV22" s="166">
        <f t="shared" si="28"/>
        <v>0</v>
      </c>
      <c r="EW22" s="166">
        <f t="shared" si="28"/>
        <v>0</v>
      </c>
      <c r="EX22" s="166">
        <f t="shared" si="28"/>
        <v>0</v>
      </c>
      <c r="EY22" s="167">
        <f t="shared" si="28"/>
        <v>0</v>
      </c>
      <c r="FA22" s="171" t="str">
        <f t="shared" si="29"/>
        <v>Non Compliance</v>
      </c>
      <c r="FB22" s="171" t="str">
        <f t="shared" si="30"/>
        <v>Compliance</v>
      </c>
      <c r="FC22" s="171" t="str">
        <f t="shared" si="31"/>
        <v>Compliance</v>
      </c>
      <c r="FD22" s="164">
        <f>VLOOKUP(C22,'[3]AS PER ATT '!$B$9:$H$121,7,0)</f>
        <v>24</v>
      </c>
      <c r="FE22" s="186">
        <f t="shared" si="32"/>
        <v>0</v>
      </c>
    </row>
    <row r="23" spans="2:161" s="164" customFormat="1" ht="20.100000000000001" customHeight="1" thickBot="1" x14ac:dyDescent="0.3">
      <c r="B23" s="159">
        <v>10</v>
      </c>
      <c r="C23" s="172">
        <v>5460</v>
      </c>
      <c r="D23" s="173" t="s">
        <v>49</v>
      </c>
      <c r="E23" s="174" t="s">
        <v>135</v>
      </c>
      <c r="F23" s="41" t="str">
        <f>IFERROR(VLOOKUP(E23,'[1]Designation with Pershift Cost'!$B$3:$C$25,2,0),"")</f>
        <v/>
      </c>
      <c r="G23" s="151" t="s">
        <v>12</v>
      </c>
      <c r="H23" s="151" t="s">
        <v>26</v>
      </c>
      <c r="I23" s="151" t="s">
        <v>12</v>
      </c>
      <c r="J23" s="151" t="s">
        <v>27</v>
      </c>
      <c r="K23" s="151" t="s">
        <v>27</v>
      </c>
      <c r="L23" s="151" t="s">
        <v>12</v>
      </c>
      <c r="M23" s="151" t="s">
        <v>12</v>
      </c>
      <c r="N23" s="151" t="s">
        <v>12</v>
      </c>
      <c r="O23" s="151" t="s">
        <v>12</v>
      </c>
      <c r="P23" s="151" t="s">
        <v>12</v>
      </c>
      <c r="Q23" s="151" t="s">
        <v>12</v>
      </c>
      <c r="R23" s="152" t="s">
        <v>26</v>
      </c>
      <c r="S23" s="152" t="s">
        <v>12</v>
      </c>
      <c r="T23" s="152" t="s">
        <v>12</v>
      </c>
      <c r="U23" s="152" t="s">
        <v>12</v>
      </c>
      <c r="V23" s="152" t="s">
        <v>12</v>
      </c>
      <c r="W23" s="152" t="s">
        <v>12</v>
      </c>
      <c r="X23" s="152" t="s">
        <v>12</v>
      </c>
      <c r="Y23" s="152" t="s">
        <v>26</v>
      </c>
      <c r="Z23" s="152" t="s">
        <v>27</v>
      </c>
      <c r="AA23" s="152" t="s">
        <v>12</v>
      </c>
      <c r="AB23" s="152" t="s">
        <v>12</v>
      </c>
      <c r="AC23" s="152" t="s">
        <v>12</v>
      </c>
      <c r="AD23" s="152" t="s">
        <v>12</v>
      </c>
      <c r="AE23" s="152" t="s">
        <v>12</v>
      </c>
      <c r="AF23" s="152" t="s">
        <v>26</v>
      </c>
      <c r="AG23" s="152" t="s">
        <v>12</v>
      </c>
      <c r="AH23" s="151" t="s">
        <v>12</v>
      </c>
      <c r="AI23" s="152" t="s">
        <v>12</v>
      </c>
      <c r="AJ23" s="152" t="s">
        <v>12</v>
      </c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3">
        <f t="shared" si="3"/>
        <v>0</v>
      </c>
      <c r="AX23" s="153">
        <f t="shared" si="4"/>
        <v>0</v>
      </c>
      <c r="AY23" s="153">
        <f t="shared" si="5"/>
        <v>23</v>
      </c>
      <c r="AZ23" s="153">
        <f t="shared" si="6"/>
        <v>0</v>
      </c>
      <c r="BA23" s="153">
        <f t="shared" si="7"/>
        <v>0</v>
      </c>
      <c r="BB23" s="153">
        <f t="shared" si="8"/>
        <v>0</v>
      </c>
      <c r="BC23" s="153">
        <f t="shared" si="9"/>
        <v>0</v>
      </c>
      <c r="BD23" s="153">
        <f t="shared" si="10"/>
        <v>0</v>
      </c>
      <c r="BE23" s="153">
        <f t="shared" si="11"/>
        <v>0</v>
      </c>
      <c r="BF23" s="153">
        <f t="shared" si="12"/>
        <v>0</v>
      </c>
      <c r="BG23" s="153">
        <f t="shared" si="13"/>
        <v>0</v>
      </c>
      <c r="BH23" s="153">
        <f t="shared" si="14"/>
        <v>0</v>
      </c>
      <c r="BI23" s="153">
        <f t="shared" si="15"/>
        <v>0</v>
      </c>
      <c r="BJ23" s="153">
        <f t="shared" si="16"/>
        <v>0</v>
      </c>
      <c r="BK23" s="152"/>
      <c r="BL23" s="152"/>
      <c r="BM23" s="153">
        <f t="shared" si="17"/>
        <v>4</v>
      </c>
      <c r="BN23" s="153">
        <f t="shared" si="18"/>
        <v>3</v>
      </c>
      <c r="BO23" s="145">
        <f t="shared" si="19"/>
        <v>23</v>
      </c>
      <c r="BP23" s="147">
        <f t="shared" si="20"/>
        <v>30</v>
      </c>
      <c r="BQ23" s="146">
        <f t="shared" si="21"/>
        <v>0</v>
      </c>
      <c r="BR23" s="146">
        <f t="shared" si="22"/>
        <v>0</v>
      </c>
      <c r="BS23" s="175"/>
      <c r="BU23" s="165">
        <f t="shared" si="23"/>
        <v>0</v>
      </c>
      <c r="BV23" s="166">
        <f t="shared" si="23"/>
        <v>0</v>
      </c>
      <c r="BW23" s="166">
        <f t="shared" si="23"/>
        <v>1</v>
      </c>
      <c r="BX23" s="166">
        <f t="shared" si="23"/>
        <v>1</v>
      </c>
      <c r="BY23" s="166">
        <f t="shared" si="23"/>
        <v>1</v>
      </c>
      <c r="BZ23" s="166">
        <f t="shared" si="23"/>
        <v>0</v>
      </c>
      <c r="CA23" s="166">
        <f t="shared" si="23"/>
        <v>0</v>
      </c>
      <c r="CB23" s="166">
        <f t="shared" si="23"/>
        <v>0</v>
      </c>
      <c r="CC23" s="166">
        <f t="shared" si="23"/>
        <v>0</v>
      </c>
      <c r="CD23" s="166">
        <f t="shared" si="23"/>
        <v>0</v>
      </c>
      <c r="CE23" s="166">
        <f t="shared" si="23"/>
        <v>0</v>
      </c>
      <c r="CF23" s="166">
        <f t="shared" si="23"/>
        <v>0</v>
      </c>
      <c r="CG23" s="166">
        <f t="shared" si="23"/>
        <v>0</v>
      </c>
      <c r="CH23" s="166">
        <f t="shared" si="23"/>
        <v>0</v>
      </c>
      <c r="CI23" s="166">
        <f t="shared" si="23"/>
        <v>0</v>
      </c>
      <c r="CJ23" s="166">
        <f t="shared" si="23"/>
        <v>0</v>
      </c>
      <c r="CK23" s="166">
        <f t="shared" si="24"/>
        <v>0</v>
      </c>
      <c r="CL23" s="166">
        <f t="shared" si="24"/>
        <v>0</v>
      </c>
      <c r="CM23" s="166">
        <f t="shared" si="24"/>
        <v>0</v>
      </c>
      <c r="CN23" s="166">
        <f t="shared" si="24"/>
        <v>0</v>
      </c>
      <c r="CO23" s="166">
        <f t="shared" si="24"/>
        <v>0</v>
      </c>
      <c r="CP23" s="166">
        <f t="shared" si="24"/>
        <v>0</v>
      </c>
      <c r="CQ23" s="166">
        <f t="shared" si="24"/>
        <v>0</v>
      </c>
      <c r="CR23" s="166">
        <f t="shared" si="24"/>
        <v>0</v>
      </c>
      <c r="CS23" s="166">
        <f t="shared" si="24"/>
        <v>0</v>
      </c>
      <c r="CT23" s="166">
        <f t="shared" si="24"/>
        <v>0</v>
      </c>
      <c r="CU23" s="166">
        <f t="shared" si="24"/>
        <v>0</v>
      </c>
      <c r="CV23" s="166">
        <f t="shared" si="24"/>
        <v>0</v>
      </c>
      <c r="CW23" s="166">
        <f t="shared" si="24"/>
        <v>0</v>
      </c>
      <c r="CX23" s="166">
        <f t="shared" si="24"/>
        <v>0</v>
      </c>
      <c r="CY23" s="166">
        <f t="shared" si="24"/>
        <v>0</v>
      </c>
      <c r="CZ23" s="166">
        <f t="shared" si="24"/>
        <v>0</v>
      </c>
      <c r="DA23" s="166">
        <f t="shared" si="25"/>
        <v>0</v>
      </c>
      <c r="DB23" s="166">
        <f t="shared" si="25"/>
        <v>0</v>
      </c>
      <c r="DC23" s="166">
        <f t="shared" si="25"/>
        <v>0</v>
      </c>
      <c r="DD23" s="166">
        <f t="shared" si="25"/>
        <v>0</v>
      </c>
      <c r="DE23" s="166">
        <f t="shared" si="25"/>
        <v>0</v>
      </c>
      <c r="DF23" s="166">
        <f t="shared" si="25"/>
        <v>0</v>
      </c>
      <c r="DG23" s="166">
        <f t="shared" si="25"/>
        <v>0</v>
      </c>
      <c r="DH23" s="166">
        <f t="shared" si="25"/>
        <v>0</v>
      </c>
      <c r="DI23" s="167">
        <f t="shared" si="25"/>
        <v>0</v>
      </c>
      <c r="DK23" s="165">
        <f t="shared" si="26"/>
        <v>0</v>
      </c>
      <c r="DL23" s="166">
        <f t="shared" si="26"/>
        <v>0</v>
      </c>
      <c r="DM23" s="166">
        <f t="shared" si="26"/>
        <v>0</v>
      </c>
      <c r="DN23" s="166">
        <f t="shared" si="26"/>
        <v>0</v>
      </c>
      <c r="DO23" s="166">
        <f t="shared" si="26"/>
        <v>0</v>
      </c>
      <c r="DP23" s="166">
        <f t="shared" si="26"/>
        <v>0</v>
      </c>
      <c r="DQ23" s="166">
        <f t="shared" si="26"/>
        <v>0</v>
      </c>
      <c r="DR23" s="166">
        <f t="shared" si="26"/>
        <v>0</v>
      </c>
      <c r="DS23" s="166">
        <f t="shared" si="26"/>
        <v>0</v>
      </c>
      <c r="DT23" s="166">
        <f t="shared" si="26"/>
        <v>0</v>
      </c>
      <c r="DU23" s="166">
        <f t="shared" si="26"/>
        <v>0</v>
      </c>
      <c r="DV23" s="166">
        <f t="shared" si="26"/>
        <v>0</v>
      </c>
      <c r="DW23" s="166">
        <f t="shared" si="26"/>
        <v>0</v>
      </c>
      <c r="DX23" s="166">
        <f t="shared" si="26"/>
        <v>0</v>
      </c>
      <c r="DY23" s="166">
        <f t="shared" si="26"/>
        <v>0</v>
      </c>
      <c r="DZ23" s="166">
        <f t="shared" si="26"/>
        <v>0</v>
      </c>
      <c r="EA23" s="166">
        <f t="shared" si="27"/>
        <v>0</v>
      </c>
      <c r="EB23" s="166">
        <f t="shared" si="27"/>
        <v>0</v>
      </c>
      <c r="EC23" s="166">
        <f t="shared" si="27"/>
        <v>0</v>
      </c>
      <c r="ED23" s="166">
        <f t="shared" si="27"/>
        <v>0</v>
      </c>
      <c r="EE23" s="166">
        <f t="shared" si="27"/>
        <v>0</v>
      </c>
      <c r="EF23" s="166">
        <f t="shared" si="27"/>
        <v>0</v>
      </c>
      <c r="EG23" s="166">
        <f t="shared" si="27"/>
        <v>0</v>
      </c>
      <c r="EH23" s="166">
        <f t="shared" si="27"/>
        <v>0</v>
      </c>
      <c r="EI23" s="166">
        <f t="shared" si="27"/>
        <v>0</v>
      </c>
      <c r="EJ23" s="166">
        <f t="shared" si="27"/>
        <v>0</v>
      </c>
      <c r="EK23" s="166">
        <f t="shared" si="27"/>
        <v>0</v>
      </c>
      <c r="EL23" s="166">
        <f t="shared" si="27"/>
        <v>0</v>
      </c>
      <c r="EM23" s="166">
        <f t="shared" si="27"/>
        <v>0</v>
      </c>
      <c r="EN23" s="166">
        <f t="shared" si="27"/>
        <v>0</v>
      </c>
      <c r="EO23" s="166">
        <f t="shared" si="27"/>
        <v>0</v>
      </c>
      <c r="EP23" s="166">
        <f t="shared" si="27"/>
        <v>0</v>
      </c>
      <c r="EQ23" s="166">
        <f t="shared" si="28"/>
        <v>0</v>
      </c>
      <c r="ER23" s="166">
        <f t="shared" si="28"/>
        <v>0</v>
      </c>
      <c r="ES23" s="166">
        <f t="shared" si="28"/>
        <v>0</v>
      </c>
      <c r="ET23" s="166">
        <f t="shared" si="28"/>
        <v>0</v>
      </c>
      <c r="EU23" s="166">
        <f t="shared" si="28"/>
        <v>0</v>
      </c>
      <c r="EV23" s="166">
        <f t="shared" si="28"/>
        <v>0</v>
      </c>
      <c r="EW23" s="166">
        <f t="shared" si="28"/>
        <v>0</v>
      </c>
      <c r="EX23" s="166">
        <f t="shared" si="28"/>
        <v>0</v>
      </c>
      <c r="EY23" s="167">
        <f t="shared" si="28"/>
        <v>0</v>
      </c>
      <c r="FA23" s="171" t="str">
        <f t="shared" si="29"/>
        <v>Non Compliance</v>
      </c>
      <c r="FB23" s="171" t="str">
        <f t="shared" si="30"/>
        <v>Compliance</v>
      </c>
      <c r="FC23" s="171" t="str">
        <f t="shared" si="31"/>
        <v>Compliance</v>
      </c>
      <c r="FD23" s="164">
        <f>VLOOKUP(C23,'[3]AS PER ATT '!$B$9:$H$121,7,0)</f>
        <v>23</v>
      </c>
      <c r="FE23" s="186">
        <f t="shared" si="32"/>
        <v>0</v>
      </c>
    </row>
    <row r="24" spans="2:161" s="164" customFormat="1" ht="20.100000000000001" customHeight="1" thickBot="1" x14ac:dyDescent="0.3">
      <c r="B24" s="159">
        <v>11</v>
      </c>
      <c r="C24" s="172">
        <v>5331</v>
      </c>
      <c r="D24" s="173" t="s">
        <v>50</v>
      </c>
      <c r="E24" s="174" t="s">
        <v>135</v>
      </c>
      <c r="F24" s="41" t="str">
        <f>IFERROR(VLOOKUP(E24,'[1]Designation with Pershift Cost'!$B$3:$C$25,2,0),"")</f>
        <v/>
      </c>
      <c r="G24" s="151" t="s">
        <v>10</v>
      </c>
      <c r="H24" s="151" t="s">
        <v>10</v>
      </c>
      <c r="I24" s="151" t="s">
        <v>10</v>
      </c>
      <c r="J24" s="151" t="s">
        <v>10</v>
      </c>
      <c r="K24" s="151" t="s">
        <v>26</v>
      </c>
      <c r="L24" s="151" t="s">
        <v>10</v>
      </c>
      <c r="M24" s="151" t="s">
        <v>10</v>
      </c>
      <c r="N24" s="151" t="s">
        <v>10</v>
      </c>
      <c r="O24" s="151" t="s">
        <v>10</v>
      </c>
      <c r="P24" s="151" t="s">
        <v>10</v>
      </c>
      <c r="Q24" s="152" t="s">
        <v>10</v>
      </c>
      <c r="R24" s="152" t="s">
        <v>26</v>
      </c>
      <c r="S24" s="152" t="s">
        <v>10</v>
      </c>
      <c r="T24" s="152" t="s">
        <v>10</v>
      </c>
      <c r="U24" s="152" t="s">
        <v>10</v>
      </c>
      <c r="V24" s="152" t="s">
        <v>10</v>
      </c>
      <c r="W24" s="152" t="s">
        <v>10</v>
      </c>
      <c r="X24" s="152" t="s">
        <v>10</v>
      </c>
      <c r="Y24" s="152" t="s">
        <v>26</v>
      </c>
      <c r="Z24" s="152" t="s">
        <v>10</v>
      </c>
      <c r="AA24" s="152" t="s">
        <v>10</v>
      </c>
      <c r="AB24" s="152" t="s">
        <v>10</v>
      </c>
      <c r="AC24" s="152" t="s">
        <v>10</v>
      </c>
      <c r="AD24" s="152" t="s">
        <v>10</v>
      </c>
      <c r="AE24" s="152" t="s">
        <v>12</v>
      </c>
      <c r="AF24" s="152" t="s">
        <v>12</v>
      </c>
      <c r="AG24" s="152" t="s">
        <v>26</v>
      </c>
      <c r="AH24" s="152" t="s">
        <v>12</v>
      </c>
      <c r="AI24" s="152" t="s">
        <v>12</v>
      </c>
      <c r="AJ24" s="152" t="s">
        <v>12</v>
      </c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3">
        <f t="shared" si="3"/>
        <v>21</v>
      </c>
      <c r="AX24" s="153">
        <f t="shared" si="4"/>
        <v>0</v>
      </c>
      <c r="AY24" s="153">
        <f t="shared" si="5"/>
        <v>5</v>
      </c>
      <c r="AZ24" s="153">
        <f t="shared" si="6"/>
        <v>0</v>
      </c>
      <c r="BA24" s="153">
        <f t="shared" si="7"/>
        <v>0</v>
      </c>
      <c r="BB24" s="153">
        <f t="shared" si="8"/>
        <v>0</v>
      </c>
      <c r="BC24" s="153">
        <f t="shared" si="9"/>
        <v>0</v>
      </c>
      <c r="BD24" s="153">
        <f t="shared" si="10"/>
        <v>0</v>
      </c>
      <c r="BE24" s="153">
        <f t="shared" si="11"/>
        <v>0</v>
      </c>
      <c r="BF24" s="153">
        <f t="shared" si="12"/>
        <v>0</v>
      </c>
      <c r="BG24" s="153">
        <f t="shared" si="13"/>
        <v>0</v>
      </c>
      <c r="BH24" s="153">
        <f t="shared" si="14"/>
        <v>0</v>
      </c>
      <c r="BI24" s="153">
        <f t="shared" si="15"/>
        <v>0</v>
      </c>
      <c r="BJ24" s="153">
        <f t="shared" si="16"/>
        <v>0</v>
      </c>
      <c r="BK24" s="152"/>
      <c r="BL24" s="152"/>
      <c r="BM24" s="153">
        <f t="shared" si="17"/>
        <v>4</v>
      </c>
      <c r="BN24" s="153">
        <f t="shared" si="18"/>
        <v>0</v>
      </c>
      <c r="BO24" s="145">
        <f t="shared" si="19"/>
        <v>26</v>
      </c>
      <c r="BP24" s="147">
        <f t="shared" si="20"/>
        <v>30</v>
      </c>
      <c r="BQ24" s="146">
        <f t="shared" si="21"/>
        <v>0</v>
      </c>
      <c r="BR24" s="146">
        <f t="shared" si="22"/>
        <v>0</v>
      </c>
      <c r="BS24" s="175"/>
      <c r="BU24" s="165">
        <f t="shared" si="23"/>
        <v>0</v>
      </c>
      <c r="BV24" s="166">
        <f t="shared" si="23"/>
        <v>0</v>
      </c>
      <c r="BW24" s="166">
        <f t="shared" si="23"/>
        <v>0</v>
      </c>
      <c r="BX24" s="166">
        <f t="shared" si="23"/>
        <v>0</v>
      </c>
      <c r="BY24" s="166">
        <f t="shared" si="23"/>
        <v>0</v>
      </c>
      <c r="BZ24" s="166">
        <f t="shared" si="23"/>
        <v>0</v>
      </c>
      <c r="CA24" s="166">
        <f t="shared" si="23"/>
        <v>0</v>
      </c>
      <c r="CB24" s="166">
        <f t="shared" si="23"/>
        <v>0</v>
      </c>
      <c r="CC24" s="166">
        <f t="shared" si="23"/>
        <v>0</v>
      </c>
      <c r="CD24" s="166">
        <f t="shared" si="23"/>
        <v>0</v>
      </c>
      <c r="CE24" s="166">
        <f t="shared" si="23"/>
        <v>0</v>
      </c>
      <c r="CF24" s="166">
        <f t="shared" si="23"/>
        <v>0</v>
      </c>
      <c r="CG24" s="166">
        <f t="shared" si="23"/>
        <v>0</v>
      </c>
      <c r="CH24" s="166">
        <f t="shared" si="23"/>
        <v>0</v>
      </c>
      <c r="CI24" s="166">
        <f t="shared" si="23"/>
        <v>0</v>
      </c>
      <c r="CJ24" s="166">
        <f t="shared" si="23"/>
        <v>0</v>
      </c>
      <c r="CK24" s="166">
        <f t="shared" si="24"/>
        <v>0</v>
      </c>
      <c r="CL24" s="166">
        <f t="shared" si="24"/>
        <v>0</v>
      </c>
      <c r="CM24" s="166">
        <f t="shared" si="24"/>
        <v>0</v>
      </c>
      <c r="CN24" s="166">
        <f t="shared" si="24"/>
        <v>1</v>
      </c>
      <c r="CO24" s="166">
        <f t="shared" si="24"/>
        <v>0</v>
      </c>
      <c r="CP24" s="166">
        <f t="shared" si="24"/>
        <v>0</v>
      </c>
      <c r="CQ24" s="166">
        <f t="shared" si="24"/>
        <v>0</v>
      </c>
      <c r="CR24" s="166">
        <f t="shared" si="24"/>
        <v>0</v>
      </c>
      <c r="CS24" s="166">
        <f t="shared" si="24"/>
        <v>0</v>
      </c>
      <c r="CT24" s="166">
        <f t="shared" si="24"/>
        <v>0</v>
      </c>
      <c r="CU24" s="166">
        <f t="shared" si="24"/>
        <v>0</v>
      </c>
      <c r="CV24" s="166">
        <f t="shared" si="24"/>
        <v>0</v>
      </c>
      <c r="CW24" s="166">
        <f t="shared" si="24"/>
        <v>0</v>
      </c>
      <c r="CX24" s="166">
        <f t="shared" si="24"/>
        <v>0</v>
      </c>
      <c r="CY24" s="166">
        <f t="shared" si="24"/>
        <v>0</v>
      </c>
      <c r="CZ24" s="166">
        <f t="shared" si="24"/>
        <v>0</v>
      </c>
      <c r="DA24" s="166">
        <f t="shared" si="25"/>
        <v>0</v>
      </c>
      <c r="DB24" s="166">
        <f t="shared" si="25"/>
        <v>0</v>
      </c>
      <c r="DC24" s="166">
        <f t="shared" si="25"/>
        <v>0</v>
      </c>
      <c r="DD24" s="166">
        <f t="shared" si="25"/>
        <v>0</v>
      </c>
      <c r="DE24" s="166">
        <f t="shared" si="25"/>
        <v>0</v>
      </c>
      <c r="DF24" s="166">
        <f t="shared" si="25"/>
        <v>0</v>
      </c>
      <c r="DG24" s="166">
        <f t="shared" si="25"/>
        <v>0</v>
      </c>
      <c r="DH24" s="166">
        <f t="shared" si="25"/>
        <v>0</v>
      </c>
      <c r="DI24" s="167">
        <f t="shared" si="25"/>
        <v>0</v>
      </c>
      <c r="DK24" s="165">
        <f t="shared" si="26"/>
        <v>0</v>
      </c>
      <c r="DL24" s="166">
        <f t="shared" si="26"/>
        <v>0</v>
      </c>
      <c r="DM24" s="166">
        <f t="shared" si="26"/>
        <v>0</v>
      </c>
      <c r="DN24" s="166">
        <f t="shared" si="26"/>
        <v>0</v>
      </c>
      <c r="DO24" s="166">
        <f t="shared" si="26"/>
        <v>0</v>
      </c>
      <c r="DP24" s="166">
        <f t="shared" si="26"/>
        <v>0</v>
      </c>
      <c r="DQ24" s="166">
        <f t="shared" si="26"/>
        <v>0</v>
      </c>
      <c r="DR24" s="166">
        <f t="shared" si="26"/>
        <v>0</v>
      </c>
      <c r="DS24" s="166">
        <f t="shared" si="26"/>
        <v>0</v>
      </c>
      <c r="DT24" s="166">
        <f t="shared" si="26"/>
        <v>0</v>
      </c>
      <c r="DU24" s="166">
        <f t="shared" si="26"/>
        <v>0</v>
      </c>
      <c r="DV24" s="166">
        <f t="shared" si="26"/>
        <v>0</v>
      </c>
      <c r="DW24" s="166">
        <f t="shared" si="26"/>
        <v>0</v>
      </c>
      <c r="DX24" s="166">
        <f t="shared" si="26"/>
        <v>0</v>
      </c>
      <c r="DY24" s="166">
        <f t="shared" si="26"/>
        <v>0</v>
      </c>
      <c r="DZ24" s="166">
        <f t="shared" si="26"/>
        <v>0</v>
      </c>
      <c r="EA24" s="166">
        <f t="shared" si="27"/>
        <v>0</v>
      </c>
      <c r="EB24" s="166">
        <f t="shared" si="27"/>
        <v>0</v>
      </c>
      <c r="EC24" s="166">
        <f t="shared" si="27"/>
        <v>0</v>
      </c>
      <c r="ED24" s="166">
        <f t="shared" si="27"/>
        <v>0</v>
      </c>
      <c r="EE24" s="166">
        <f t="shared" si="27"/>
        <v>0</v>
      </c>
      <c r="EF24" s="166">
        <f t="shared" si="27"/>
        <v>0</v>
      </c>
      <c r="EG24" s="166">
        <f t="shared" si="27"/>
        <v>0</v>
      </c>
      <c r="EH24" s="166">
        <f t="shared" si="27"/>
        <v>0</v>
      </c>
      <c r="EI24" s="166">
        <f t="shared" si="27"/>
        <v>0</v>
      </c>
      <c r="EJ24" s="166">
        <f t="shared" si="27"/>
        <v>0</v>
      </c>
      <c r="EK24" s="166">
        <f t="shared" si="27"/>
        <v>0</v>
      </c>
      <c r="EL24" s="166">
        <f t="shared" si="27"/>
        <v>0</v>
      </c>
      <c r="EM24" s="166">
        <f t="shared" si="27"/>
        <v>0</v>
      </c>
      <c r="EN24" s="166">
        <f t="shared" si="27"/>
        <v>0</v>
      </c>
      <c r="EO24" s="166">
        <f t="shared" si="27"/>
        <v>0</v>
      </c>
      <c r="EP24" s="166">
        <f t="shared" si="27"/>
        <v>0</v>
      </c>
      <c r="EQ24" s="166">
        <f t="shared" si="28"/>
        <v>0</v>
      </c>
      <c r="ER24" s="166">
        <f t="shared" si="28"/>
        <v>0</v>
      </c>
      <c r="ES24" s="166">
        <f t="shared" si="28"/>
        <v>0</v>
      </c>
      <c r="ET24" s="166">
        <f t="shared" si="28"/>
        <v>0</v>
      </c>
      <c r="EU24" s="166">
        <f t="shared" si="28"/>
        <v>0</v>
      </c>
      <c r="EV24" s="166">
        <f t="shared" si="28"/>
        <v>0</v>
      </c>
      <c r="EW24" s="166">
        <f t="shared" si="28"/>
        <v>0</v>
      </c>
      <c r="EX24" s="166">
        <f t="shared" si="28"/>
        <v>0</v>
      </c>
      <c r="EY24" s="167">
        <f t="shared" si="28"/>
        <v>0</v>
      </c>
      <c r="FA24" s="171" t="str">
        <f t="shared" si="29"/>
        <v>Non Compliance</v>
      </c>
      <c r="FB24" s="171" t="str">
        <f t="shared" si="30"/>
        <v>Compliance</v>
      </c>
      <c r="FC24" s="171" t="str">
        <f t="shared" si="31"/>
        <v>Compliance</v>
      </c>
      <c r="FD24" s="164">
        <f>VLOOKUP(C24,'[3]AS PER ATT '!$B$9:$H$121,7,0)</f>
        <v>26</v>
      </c>
      <c r="FE24" s="186">
        <f t="shared" si="32"/>
        <v>0</v>
      </c>
    </row>
    <row r="25" spans="2:161" s="164" customFormat="1" ht="20.100000000000001" customHeight="1" thickBot="1" x14ac:dyDescent="0.3">
      <c r="B25" s="159">
        <v>12</v>
      </c>
      <c r="C25" s="172">
        <v>5300</v>
      </c>
      <c r="D25" s="173" t="s">
        <v>51</v>
      </c>
      <c r="E25" s="174" t="s">
        <v>135</v>
      </c>
      <c r="F25" s="41" t="str">
        <f>IFERROR(VLOOKUP(E25,'[1]Designation with Pershift Cost'!$B$3:$C$25,2,0),"")</f>
        <v/>
      </c>
      <c r="G25" s="151" t="s">
        <v>12</v>
      </c>
      <c r="H25" s="151" t="s">
        <v>26</v>
      </c>
      <c r="I25" s="151" t="s">
        <v>12</v>
      </c>
      <c r="J25" s="151" t="s">
        <v>12</v>
      </c>
      <c r="K25" s="151" t="s">
        <v>12</v>
      </c>
      <c r="L25" s="151" t="s">
        <v>11</v>
      </c>
      <c r="M25" s="151" t="s">
        <v>11</v>
      </c>
      <c r="N25" s="151" t="s">
        <v>11</v>
      </c>
      <c r="O25" s="151" t="s">
        <v>26</v>
      </c>
      <c r="P25" s="151" t="s">
        <v>11</v>
      </c>
      <c r="Q25" s="152" t="s">
        <v>11</v>
      </c>
      <c r="R25" s="152" t="s">
        <v>27</v>
      </c>
      <c r="S25" s="152" t="s">
        <v>27</v>
      </c>
      <c r="T25" s="152" t="s">
        <v>11</v>
      </c>
      <c r="U25" s="152" t="s">
        <v>11</v>
      </c>
      <c r="V25" s="152" t="s">
        <v>26</v>
      </c>
      <c r="W25" s="152" t="s">
        <v>10</v>
      </c>
      <c r="X25" s="152" t="s">
        <v>10</v>
      </c>
      <c r="Y25" s="152" t="s">
        <v>10</v>
      </c>
      <c r="Z25" s="152" t="s">
        <v>11</v>
      </c>
      <c r="AA25" s="152" t="s">
        <v>10</v>
      </c>
      <c r="AB25" s="152" t="s">
        <v>10</v>
      </c>
      <c r="AC25" s="152" t="s">
        <v>26</v>
      </c>
      <c r="AD25" s="152" t="s">
        <v>10</v>
      </c>
      <c r="AE25" s="152" t="s">
        <v>10</v>
      </c>
      <c r="AF25" s="152" t="s">
        <v>10</v>
      </c>
      <c r="AG25" s="152" t="s">
        <v>27</v>
      </c>
      <c r="AH25" s="152" t="s">
        <v>10</v>
      </c>
      <c r="AI25" s="152" t="s">
        <v>10</v>
      </c>
      <c r="AJ25" s="152" t="s">
        <v>27</v>
      </c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3">
        <f t="shared" si="3"/>
        <v>10</v>
      </c>
      <c r="AX25" s="153">
        <f t="shared" si="4"/>
        <v>8</v>
      </c>
      <c r="AY25" s="153">
        <f t="shared" si="5"/>
        <v>4</v>
      </c>
      <c r="AZ25" s="153">
        <f t="shared" si="6"/>
        <v>0</v>
      </c>
      <c r="BA25" s="153">
        <f t="shared" si="7"/>
        <v>0</v>
      </c>
      <c r="BB25" s="153">
        <f t="shared" si="8"/>
        <v>0</v>
      </c>
      <c r="BC25" s="153">
        <f t="shared" si="9"/>
        <v>0</v>
      </c>
      <c r="BD25" s="153">
        <f t="shared" si="10"/>
        <v>0</v>
      </c>
      <c r="BE25" s="153">
        <f t="shared" si="11"/>
        <v>0</v>
      </c>
      <c r="BF25" s="153">
        <f t="shared" si="12"/>
        <v>0</v>
      </c>
      <c r="BG25" s="153">
        <f t="shared" si="13"/>
        <v>0</v>
      </c>
      <c r="BH25" s="153">
        <f t="shared" si="14"/>
        <v>0</v>
      </c>
      <c r="BI25" s="153">
        <f t="shared" si="15"/>
        <v>0</v>
      </c>
      <c r="BJ25" s="153">
        <f t="shared" si="16"/>
        <v>0</v>
      </c>
      <c r="BK25" s="152"/>
      <c r="BL25" s="152"/>
      <c r="BM25" s="153">
        <f t="shared" si="17"/>
        <v>4</v>
      </c>
      <c r="BN25" s="153">
        <f t="shared" si="18"/>
        <v>4</v>
      </c>
      <c r="BO25" s="145">
        <f t="shared" si="19"/>
        <v>22</v>
      </c>
      <c r="BP25" s="147">
        <f t="shared" si="20"/>
        <v>30</v>
      </c>
      <c r="BQ25" s="146">
        <f t="shared" si="21"/>
        <v>0</v>
      </c>
      <c r="BR25" s="146">
        <f t="shared" si="22"/>
        <v>0</v>
      </c>
      <c r="BS25" s="175"/>
      <c r="BU25" s="165">
        <f t="shared" si="23"/>
        <v>0</v>
      </c>
      <c r="BV25" s="166">
        <f t="shared" si="23"/>
        <v>0</v>
      </c>
      <c r="BW25" s="166">
        <f t="shared" si="23"/>
        <v>0</v>
      </c>
      <c r="BX25" s="166">
        <f t="shared" si="23"/>
        <v>0</v>
      </c>
      <c r="BY25" s="166">
        <f t="shared" si="23"/>
        <v>0</v>
      </c>
      <c r="BZ25" s="166">
        <f t="shared" si="23"/>
        <v>0</v>
      </c>
      <c r="CA25" s="166">
        <f t="shared" si="23"/>
        <v>0</v>
      </c>
      <c r="CB25" s="166">
        <f t="shared" si="23"/>
        <v>0</v>
      </c>
      <c r="CC25" s="166">
        <f t="shared" si="23"/>
        <v>0</v>
      </c>
      <c r="CD25" s="166">
        <f t="shared" si="23"/>
        <v>0</v>
      </c>
      <c r="CE25" s="166">
        <f t="shared" si="23"/>
        <v>0</v>
      </c>
      <c r="CF25" s="166">
        <f t="shared" si="23"/>
        <v>0</v>
      </c>
      <c r="CG25" s="166">
        <f t="shared" si="23"/>
        <v>0</v>
      </c>
      <c r="CH25" s="166">
        <f t="shared" si="23"/>
        <v>0</v>
      </c>
      <c r="CI25" s="166">
        <f t="shared" si="23"/>
        <v>0</v>
      </c>
      <c r="CJ25" s="166">
        <f t="shared" si="23"/>
        <v>0</v>
      </c>
      <c r="CK25" s="166">
        <f t="shared" si="24"/>
        <v>0</v>
      </c>
      <c r="CL25" s="166">
        <f t="shared" si="24"/>
        <v>0</v>
      </c>
      <c r="CM25" s="166">
        <f t="shared" si="24"/>
        <v>0</v>
      </c>
      <c r="CN25" s="166">
        <f t="shared" si="24"/>
        <v>0</v>
      </c>
      <c r="CO25" s="166">
        <f t="shared" si="24"/>
        <v>0</v>
      </c>
      <c r="CP25" s="166">
        <f t="shared" si="24"/>
        <v>0</v>
      </c>
      <c r="CQ25" s="166">
        <f t="shared" si="24"/>
        <v>0</v>
      </c>
      <c r="CR25" s="166">
        <f t="shared" si="24"/>
        <v>1</v>
      </c>
      <c r="CS25" s="166">
        <f t="shared" si="24"/>
        <v>0</v>
      </c>
      <c r="CT25" s="166">
        <f t="shared" si="24"/>
        <v>0</v>
      </c>
      <c r="CU25" s="166">
        <f t="shared" si="24"/>
        <v>0</v>
      </c>
      <c r="CV25" s="166">
        <f t="shared" si="24"/>
        <v>0</v>
      </c>
      <c r="CW25" s="166">
        <f t="shared" si="24"/>
        <v>0</v>
      </c>
      <c r="CX25" s="166">
        <f t="shared" si="24"/>
        <v>0</v>
      </c>
      <c r="CY25" s="166">
        <f t="shared" si="24"/>
        <v>0</v>
      </c>
      <c r="CZ25" s="166">
        <f t="shared" si="24"/>
        <v>0</v>
      </c>
      <c r="DA25" s="166">
        <f t="shared" si="25"/>
        <v>0</v>
      </c>
      <c r="DB25" s="166">
        <f t="shared" si="25"/>
        <v>0</v>
      </c>
      <c r="DC25" s="166">
        <f t="shared" si="25"/>
        <v>0</v>
      </c>
      <c r="DD25" s="166">
        <f t="shared" si="25"/>
        <v>0</v>
      </c>
      <c r="DE25" s="166">
        <f t="shared" si="25"/>
        <v>0</v>
      </c>
      <c r="DF25" s="166">
        <f t="shared" si="25"/>
        <v>0</v>
      </c>
      <c r="DG25" s="166">
        <f t="shared" si="25"/>
        <v>0</v>
      </c>
      <c r="DH25" s="166">
        <f t="shared" si="25"/>
        <v>0</v>
      </c>
      <c r="DI25" s="167">
        <f t="shared" si="25"/>
        <v>0</v>
      </c>
      <c r="DK25" s="165">
        <f t="shared" si="26"/>
        <v>0</v>
      </c>
      <c r="DL25" s="166">
        <f t="shared" si="26"/>
        <v>0</v>
      </c>
      <c r="DM25" s="166">
        <f t="shared" si="26"/>
        <v>0</v>
      </c>
      <c r="DN25" s="166">
        <f t="shared" si="26"/>
        <v>0</v>
      </c>
      <c r="DO25" s="166">
        <f t="shared" si="26"/>
        <v>0</v>
      </c>
      <c r="DP25" s="166">
        <f t="shared" si="26"/>
        <v>0</v>
      </c>
      <c r="DQ25" s="166">
        <f t="shared" si="26"/>
        <v>0</v>
      </c>
      <c r="DR25" s="166">
        <f t="shared" si="26"/>
        <v>0</v>
      </c>
      <c r="DS25" s="166">
        <f t="shared" si="26"/>
        <v>0</v>
      </c>
      <c r="DT25" s="166">
        <f t="shared" si="26"/>
        <v>0</v>
      </c>
      <c r="DU25" s="166">
        <f t="shared" si="26"/>
        <v>0</v>
      </c>
      <c r="DV25" s="166">
        <f t="shared" si="26"/>
        <v>0</v>
      </c>
      <c r="DW25" s="166">
        <f t="shared" si="26"/>
        <v>0</v>
      </c>
      <c r="DX25" s="166">
        <f t="shared" si="26"/>
        <v>0</v>
      </c>
      <c r="DY25" s="166">
        <f t="shared" si="26"/>
        <v>0</v>
      </c>
      <c r="DZ25" s="166">
        <f t="shared" si="26"/>
        <v>0</v>
      </c>
      <c r="EA25" s="166">
        <f t="shared" si="27"/>
        <v>0</v>
      </c>
      <c r="EB25" s="166">
        <f t="shared" si="27"/>
        <v>0</v>
      </c>
      <c r="EC25" s="166">
        <f t="shared" si="27"/>
        <v>0</v>
      </c>
      <c r="ED25" s="166">
        <f t="shared" si="27"/>
        <v>0</v>
      </c>
      <c r="EE25" s="166">
        <f t="shared" si="27"/>
        <v>0</v>
      </c>
      <c r="EF25" s="166">
        <f t="shared" si="27"/>
        <v>0</v>
      </c>
      <c r="EG25" s="166">
        <f t="shared" si="27"/>
        <v>0</v>
      </c>
      <c r="EH25" s="166">
        <f t="shared" si="27"/>
        <v>0</v>
      </c>
      <c r="EI25" s="166">
        <f t="shared" si="27"/>
        <v>0</v>
      </c>
      <c r="EJ25" s="166">
        <f t="shared" si="27"/>
        <v>0</v>
      </c>
      <c r="EK25" s="166">
        <f t="shared" si="27"/>
        <v>0</v>
      </c>
      <c r="EL25" s="166">
        <f t="shared" si="27"/>
        <v>0</v>
      </c>
      <c r="EM25" s="166">
        <f t="shared" si="27"/>
        <v>0</v>
      </c>
      <c r="EN25" s="166">
        <f t="shared" si="27"/>
        <v>0</v>
      </c>
      <c r="EO25" s="166">
        <f t="shared" si="27"/>
        <v>0</v>
      </c>
      <c r="EP25" s="166">
        <f t="shared" si="27"/>
        <v>0</v>
      </c>
      <c r="EQ25" s="166">
        <f t="shared" si="28"/>
        <v>0</v>
      </c>
      <c r="ER25" s="166">
        <f t="shared" si="28"/>
        <v>0</v>
      </c>
      <c r="ES25" s="166">
        <f t="shared" si="28"/>
        <v>0</v>
      </c>
      <c r="ET25" s="166">
        <f t="shared" si="28"/>
        <v>0</v>
      </c>
      <c r="EU25" s="166">
        <f t="shared" si="28"/>
        <v>0</v>
      </c>
      <c r="EV25" s="166">
        <f t="shared" si="28"/>
        <v>0</v>
      </c>
      <c r="EW25" s="166">
        <f t="shared" si="28"/>
        <v>0</v>
      </c>
      <c r="EX25" s="166">
        <f t="shared" si="28"/>
        <v>0</v>
      </c>
      <c r="EY25" s="167">
        <f t="shared" si="28"/>
        <v>0</v>
      </c>
      <c r="FA25" s="171" t="str">
        <f t="shared" si="29"/>
        <v>Non Compliance</v>
      </c>
      <c r="FB25" s="171" t="str">
        <f t="shared" si="30"/>
        <v>Compliance</v>
      </c>
      <c r="FC25" s="171" t="str">
        <f t="shared" si="31"/>
        <v>Compliance</v>
      </c>
      <c r="FD25" s="164">
        <f>VLOOKUP(C25,'[3]AS PER ATT '!$B$9:$H$121,7,0)</f>
        <v>22</v>
      </c>
      <c r="FE25" s="186">
        <f t="shared" si="32"/>
        <v>0</v>
      </c>
    </row>
    <row r="26" spans="2:161" s="164" customFormat="1" ht="20.100000000000001" customHeight="1" thickBot="1" x14ac:dyDescent="0.3">
      <c r="B26" s="159">
        <v>13</v>
      </c>
      <c r="C26" s="172">
        <v>5459</v>
      </c>
      <c r="D26" s="173" t="s">
        <v>52</v>
      </c>
      <c r="E26" s="174" t="s">
        <v>135</v>
      </c>
      <c r="F26" s="41" t="str">
        <f>IFERROR(VLOOKUP(E26,'[1]Designation with Pershift Cost'!$B$3:$C$25,2,0),"")</f>
        <v/>
      </c>
      <c r="G26" s="151" t="s">
        <v>12</v>
      </c>
      <c r="H26" s="151" t="s">
        <v>12</v>
      </c>
      <c r="I26" s="151" t="s">
        <v>12</v>
      </c>
      <c r="J26" s="151" t="s">
        <v>12</v>
      </c>
      <c r="K26" s="151" t="s">
        <v>26</v>
      </c>
      <c r="L26" s="151" t="s">
        <v>11</v>
      </c>
      <c r="M26" s="151" t="s">
        <v>27</v>
      </c>
      <c r="N26" s="151" t="s">
        <v>11</v>
      </c>
      <c r="O26" s="151" t="s">
        <v>11</v>
      </c>
      <c r="P26" s="151" t="s">
        <v>11</v>
      </c>
      <c r="Q26" s="152" t="s">
        <v>11</v>
      </c>
      <c r="R26" s="152" t="s">
        <v>11</v>
      </c>
      <c r="S26" s="152" t="s">
        <v>11</v>
      </c>
      <c r="T26" s="152" t="s">
        <v>26</v>
      </c>
      <c r="U26" s="152" t="s">
        <v>11</v>
      </c>
      <c r="V26" s="152" t="s">
        <v>11</v>
      </c>
      <c r="W26" s="152" t="s">
        <v>11</v>
      </c>
      <c r="X26" s="152" t="s">
        <v>11</v>
      </c>
      <c r="Y26" s="152" t="s">
        <v>11</v>
      </c>
      <c r="Z26" s="152" t="s">
        <v>11</v>
      </c>
      <c r="AA26" s="152" t="s">
        <v>26</v>
      </c>
      <c r="AB26" s="152" t="s">
        <v>11</v>
      </c>
      <c r="AC26" s="152" t="s">
        <v>11</v>
      </c>
      <c r="AD26" s="152" t="s">
        <v>11</v>
      </c>
      <c r="AE26" s="152" t="s">
        <v>11</v>
      </c>
      <c r="AF26" s="152" t="s">
        <v>11</v>
      </c>
      <c r="AG26" s="152" t="s">
        <v>11</v>
      </c>
      <c r="AH26" s="152" t="s">
        <v>26</v>
      </c>
      <c r="AI26" s="152" t="s">
        <v>11</v>
      </c>
      <c r="AJ26" s="152" t="s">
        <v>11</v>
      </c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3">
        <f t="shared" si="3"/>
        <v>0</v>
      </c>
      <c r="AX26" s="153">
        <f t="shared" si="4"/>
        <v>21</v>
      </c>
      <c r="AY26" s="153">
        <f t="shared" si="5"/>
        <v>4</v>
      </c>
      <c r="AZ26" s="153">
        <f t="shared" si="6"/>
        <v>0</v>
      </c>
      <c r="BA26" s="153">
        <f t="shared" si="7"/>
        <v>0</v>
      </c>
      <c r="BB26" s="153">
        <f t="shared" si="8"/>
        <v>0</v>
      </c>
      <c r="BC26" s="153">
        <f t="shared" si="9"/>
        <v>0</v>
      </c>
      <c r="BD26" s="153">
        <f t="shared" si="10"/>
        <v>0</v>
      </c>
      <c r="BE26" s="153">
        <f t="shared" si="11"/>
        <v>0</v>
      </c>
      <c r="BF26" s="153">
        <f t="shared" si="12"/>
        <v>0</v>
      </c>
      <c r="BG26" s="153">
        <f t="shared" si="13"/>
        <v>0</v>
      </c>
      <c r="BH26" s="153">
        <f t="shared" si="14"/>
        <v>0</v>
      </c>
      <c r="BI26" s="153">
        <f t="shared" si="15"/>
        <v>0</v>
      </c>
      <c r="BJ26" s="153">
        <f t="shared" si="16"/>
        <v>0</v>
      </c>
      <c r="BK26" s="152"/>
      <c r="BL26" s="152"/>
      <c r="BM26" s="153">
        <f t="shared" si="17"/>
        <v>4</v>
      </c>
      <c r="BN26" s="153">
        <f t="shared" si="18"/>
        <v>1</v>
      </c>
      <c r="BO26" s="145">
        <f t="shared" si="19"/>
        <v>25</v>
      </c>
      <c r="BP26" s="147">
        <f t="shared" si="20"/>
        <v>30</v>
      </c>
      <c r="BQ26" s="146">
        <f t="shared" si="21"/>
        <v>0</v>
      </c>
      <c r="BR26" s="146">
        <f t="shared" si="22"/>
        <v>0</v>
      </c>
      <c r="BS26" s="175"/>
      <c r="BU26" s="165">
        <f t="shared" si="23"/>
        <v>0</v>
      </c>
      <c r="BV26" s="166">
        <f t="shared" si="23"/>
        <v>0</v>
      </c>
      <c r="BW26" s="166">
        <f t="shared" si="23"/>
        <v>0</v>
      </c>
      <c r="BX26" s="166">
        <f t="shared" si="23"/>
        <v>0</v>
      </c>
      <c r="BY26" s="166">
        <f t="shared" si="23"/>
        <v>0</v>
      </c>
      <c r="BZ26" s="166">
        <f t="shared" si="23"/>
        <v>1</v>
      </c>
      <c r="CA26" s="166">
        <f t="shared" si="23"/>
        <v>1</v>
      </c>
      <c r="CB26" s="166">
        <f t="shared" si="23"/>
        <v>0</v>
      </c>
      <c r="CC26" s="166">
        <f t="shared" si="23"/>
        <v>0</v>
      </c>
      <c r="CD26" s="166">
        <f t="shared" si="23"/>
        <v>0</v>
      </c>
      <c r="CE26" s="166">
        <f t="shared" si="23"/>
        <v>0</v>
      </c>
      <c r="CF26" s="166">
        <f t="shared" si="23"/>
        <v>0</v>
      </c>
      <c r="CG26" s="166">
        <f t="shared" si="23"/>
        <v>0</v>
      </c>
      <c r="CH26" s="166">
        <f t="shared" si="23"/>
        <v>0</v>
      </c>
      <c r="CI26" s="166">
        <f t="shared" si="23"/>
        <v>0</v>
      </c>
      <c r="CJ26" s="166">
        <f t="shared" si="23"/>
        <v>0</v>
      </c>
      <c r="CK26" s="166">
        <f t="shared" si="24"/>
        <v>0</v>
      </c>
      <c r="CL26" s="166">
        <f t="shared" si="24"/>
        <v>0</v>
      </c>
      <c r="CM26" s="166">
        <f t="shared" si="24"/>
        <v>0</v>
      </c>
      <c r="CN26" s="166">
        <f t="shared" si="24"/>
        <v>0</v>
      </c>
      <c r="CO26" s="166">
        <f t="shared" si="24"/>
        <v>0</v>
      </c>
      <c r="CP26" s="166">
        <f t="shared" si="24"/>
        <v>0</v>
      </c>
      <c r="CQ26" s="166">
        <f t="shared" si="24"/>
        <v>0</v>
      </c>
      <c r="CR26" s="166">
        <f t="shared" si="24"/>
        <v>0</v>
      </c>
      <c r="CS26" s="166">
        <f t="shared" si="24"/>
        <v>0</v>
      </c>
      <c r="CT26" s="166">
        <f t="shared" si="24"/>
        <v>0</v>
      </c>
      <c r="CU26" s="166">
        <f t="shared" si="24"/>
        <v>0</v>
      </c>
      <c r="CV26" s="166">
        <f t="shared" si="24"/>
        <v>0</v>
      </c>
      <c r="CW26" s="166">
        <f t="shared" si="24"/>
        <v>0</v>
      </c>
      <c r="CX26" s="166">
        <f t="shared" si="24"/>
        <v>0</v>
      </c>
      <c r="CY26" s="166">
        <f t="shared" si="24"/>
        <v>0</v>
      </c>
      <c r="CZ26" s="166">
        <f t="shared" si="24"/>
        <v>0</v>
      </c>
      <c r="DA26" s="166">
        <f t="shared" si="25"/>
        <v>0</v>
      </c>
      <c r="DB26" s="166">
        <f t="shared" si="25"/>
        <v>0</v>
      </c>
      <c r="DC26" s="166">
        <f t="shared" si="25"/>
        <v>0</v>
      </c>
      <c r="DD26" s="166">
        <f t="shared" si="25"/>
        <v>0</v>
      </c>
      <c r="DE26" s="166">
        <f t="shared" si="25"/>
        <v>0</v>
      </c>
      <c r="DF26" s="166">
        <f t="shared" si="25"/>
        <v>0</v>
      </c>
      <c r="DG26" s="166">
        <f t="shared" si="25"/>
        <v>0</v>
      </c>
      <c r="DH26" s="166">
        <f t="shared" si="25"/>
        <v>0</v>
      </c>
      <c r="DI26" s="167">
        <f t="shared" si="25"/>
        <v>0</v>
      </c>
      <c r="DK26" s="165">
        <f t="shared" si="26"/>
        <v>0</v>
      </c>
      <c r="DL26" s="166">
        <f t="shared" si="26"/>
        <v>0</v>
      </c>
      <c r="DM26" s="166">
        <f t="shared" si="26"/>
        <v>0</v>
      </c>
      <c r="DN26" s="166">
        <f t="shared" si="26"/>
        <v>0</v>
      </c>
      <c r="DO26" s="166">
        <f t="shared" si="26"/>
        <v>0</v>
      </c>
      <c r="DP26" s="166">
        <f t="shared" si="26"/>
        <v>0</v>
      </c>
      <c r="DQ26" s="166">
        <f t="shared" si="26"/>
        <v>0</v>
      </c>
      <c r="DR26" s="166">
        <f t="shared" si="26"/>
        <v>0</v>
      </c>
      <c r="DS26" s="166">
        <f t="shared" si="26"/>
        <v>0</v>
      </c>
      <c r="DT26" s="166">
        <f t="shared" si="26"/>
        <v>0</v>
      </c>
      <c r="DU26" s="166">
        <f t="shared" si="26"/>
        <v>0</v>
      </c>
      <c r="DV26" s="166">
        <f t="shared" si="26"/>
        <v>0</v>
      </c>
      <c r="DW26" s="166">
        <f t="shared" si="26"/>
        <v>0</v>
      </c>
      <c r="DX26" s="166">
        <f t="shared" si="26"/>
        <v>0</v>
      </c>
      <c r="DY26" s="166">
        <f t="shared" si="26"/>
        <v>0</v>
      </c>
      <c r="DZ26" s="166">
        <f t="shared" si="26"/>
        <v>0</v>
      </c>
      <c r="EA26" s="166">
        <f t="shared" si="27"/>
        <v>0</v>
      </c>
      <c r="EB26" s="166">
        <f t="shared" si="27"/>
        <v>0</v>
      </c>
      <c r="EC26" s="166">
        <f t="shared" si="27"/>
        <v>0</v>
      </c>
      <c r="ED26" s="166">
        <f t="shared" si="27"/>
        <v>0</v>
      </c>
      <c r="EE26" s="166">
        <f t="shared" si="27"/>
        <v>0</v>
      </c>
      <c r="EF26" s="166">
        <f t="shared" si="27"/>
        <v>0</v>
      </c>
      <c r="EG26" s="166">
        <f t="shared" si="27"/>
        <v>0</v>
      </c>
      <c r="EH26" s="166">
        <f t="shared" si="27"/>
        <v>0</v>
      </c>
      <c r="EI26" s="166">
        <f t="shared" si="27"/>
        <v>0</v>
      </c>
      <c r="EJ26" s="166">
        <f t="shared" si="27"/>
        <v>0</v>
      </c>
      <c r="EK26" s="166">
        <f t="shared" si="27"/>
        <v>0</v>
      </c>
      <c r="EL26" s="166">
        <f t="shared" si="27"/>
        <v>0</v>
      </c>
      <c r="EM26" s="166">
        <f t="shared" si="27"/>
        <v>0</v>
      </c>
      <c r="EN26" s="166">
        <f t="shared" si="27"/>
        <v>0</v>
      </c>
      <c r="EO26" s="166">
        <f t="shared" si="27"/>
        <v>0</v>
      </c>
      <c r="EP26" s="166">
        <f t="shared" si="27"/>
        <v>0</v>
      </c>
      <c r="EQ26" s="166">
        <f t="shared" si="28"/>
        <v>0</v>
      </c>
      <c r="ER26" s="166">
        <f t="shared" si="28"/>
        <v>0</v>
      </c>
      <c r="ES26" s="166">
        <f t="shared" si="28"/>
        <v>0</v>
      </c>
      <c r="ET26" s="166">
        <f t="shared" si="28"/>
        <v>0</v>
      </c>
      <c r="EU26" s="166">
        <f t="shared" si="28"/>
        <v>0</v>
      </c>
      <c r="EV26" s="166">
        <f t="shared" si="28"/>
        <v>0</v>
      </c>
      <c r="EW26" s="166">
        <f t="shared" si="28"/>
        <v>0</v>
      </c>
      <c r="EX26" s="166">
        <f t="shared" si="28"/>
        <v>0</v>
      </c>
      <c r="EY26" s="167">
        <f t="shared" si="28"/>
        <v>0</v>
      </c>
      <c r="FA26" s="171" t="str">
        <f t="shared" si="29"/>
        <v>Non Compliance</v>
      </c>
      <c r="FB26" s="171" t="str">
        <f t="shared" si="30"/>
        <v>Compliance</v>
      </c>
      <c r="FC26" s="171" t="str">
        <f t="shared" si="31"/>
        <v>Compliance</v>
      </c>
      <c r="FD26" s="164">
        <f>VLOOKUP(C26,'[3]AS PER ATT '!$B$9:$H$121,7,0)</f>
        <v>25</v>
      </c>
      <c r="FE26" s="186">
        <f t="shared" si="32"/>
        <v>0</v>
      </c>
    </row>
    <row r="27" spans="2:161" s="164" customFormat="1" ht="20.100000000000001" customHeight="1" thickBot="1" x14ac:dyDescent="0.3">
      <c r="B27" s="159">
        <v>14</v>
      </c>
      <c r="C27" s="172">
        <v>5409</v>
      </c>
      <c r="D27" s="173" t="s">
        <v>53</v>
      </c>
      <c r="E27" s="174" t="s">
        <v>135</v>
      </c>
      <c r="F27" s="41" t="str">
        <f>IFERROR(VLOOKUP(E27,'[1]Designation with Pershift Cost'!$B$3:$C$25,2,0),"")</f>
        <v/>
      </c>
      <c r="G27" s="151" t="s">
        <v>26</v>
      </c>
      <c r="H27" s="151" t="s">
        <v>11</v>
      </c>
      <c r="I27" s="151" t="s">
        <v>11</v>
      </c>
      <c r="J27" s="151" t="s">
        <v>11</v>
      </c>
      <c r="K27" s="151" t="s">
        <v>11</v>
      </c>
      <c r="L27" s="151" t="s">
        <v>12</v>
      </c>
      <c r="M27" s="151" t="s">
        <v>12</v>
      </c>
      <c r="N27" s="151" t="s">
        <v>26</v>
      </c>
      <c r="O27" s="151" t="s">
        <v>12</v>
      </c>
      <c r="P27" s="151" t="s">
        <v>12</v>
      </c>
      <c r="Q27" s="152" t="s">
        <v>27</v>
      </c>
      <c r="R27" s="152" t="s">
        <v>27</v>
      </c>
      <c r="S27" s="152" t="s">
        <v>27</v>
      </c>
      <c r="T27" s="152" t="s">
        <v>27</v>
      </c>
      <c r="U27" s="152" t="s">
        <v>27</v>
      </c>
      <c r="V27" s="152" t="s">
        <v>27</v>
      </c>
      <c r="W27" s="152" t="s">
        <v>27</v>
      </c>
      <c r="X27" s="152" t="s">
        <v>27</v>
      </c>
      <c r="Y27" s="152" t="s">
        <v>27</v>
      </c>
      <c r="Z27" s="152" t="s">
        <v>27</v>
      </c>
      <c r="AA27" s="152" t="s">
        <v>27</v>
      </c>
      <c r="AB27" s="152" t="s">
        <v>27</v>
      </c>
      <c r="AC27" s="152" t="s">
        <v>27</v>
      </c>
      <c r="AD27" s="152" t="s">
        <v>27</v>
      </c>
      <c r="AE27" s="152" t="s">
        <v>27</v>
      </c>
      <c r="AF27" s="152" t="s">
        <v>27</v>
      </c>
      <c r="AG27" s="152" t="s">
        <v>27</v>
      </c>
      <c r="AH27" s="152" t="s">
        <v>27</v>
      </c>
      <c r="AI27" s="152" t="s">
        <v>27</v>
      </c>
      <c r="AJ27" s="152" t="s">
        <v>27</v>
      </c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3">
        <f t="shared" si="3"/>
        <v>0</v>
      </c>
      <c r="AX27" s="153">
        <f t="shared" si="4"/>
        <v>4</v>
      </c>
      <c r="AY27" s="153">
        <f t="shared" si="5"/>
        <v>4</v>
      </c>
      <c r="AZ27" s="153">
        <f t="shared" si="6"/>
        <v>0</v>
      </c>
      <c r="BA27" s="153">
        <f t="shared" si="7"/>
        <v>0</v>
      </c>
      <c r="BB27" s="153">
        <f t="shared" si="8"/>
        <v>0</v>
      </c>
      <c r="BC27" s="153">
        <f t="shared" si="9"/>
        <v>0</v>
      </c>
      <c r="BD27" s="153">
        <f t="shared" si="10"/>
        <v>0</v>
      </c>
      <c r="BE27" s="153">
        <f t="shared" si="11"/>
        <v>0</v>
      </c>
      <c r="BF27" s="153">
        <f t="shared" si="12"/>
        <v>0</v>
      </c>
      <c r="BG27" s="153">
        <f t="shared" si="13"/>
        <v>0</v>
      </c>
      <c r="BH27" s="153">
        <f t="shared" si="14"/>
        <v>0</v>
      </c>
      <c r="BI27" s="153">
        <f t="shared" si="15"/>
        <v>0</v>
      </c>
      <c r="BJ27" s="153">
        <f t="shared" si="16"/>
        <v>0</v>
      </c>
      <c r="BK27" s="152"/>
      <c r="BL27" s="152"/>
      <c r="BM27" s="153">
        <f t="shared" si="17"/>
        <v>2</v>
      </c>
      <c r="BN27" s="153">
        <f t="shared" si="18"/>
        <v>20</v>
      </c>
      <c r="BO27" s="145">
        <f t="shared" si="19"/>
        <v>8</v>
      </c>
      <c r="BP27" s="147">
        <f t="shared" si="20"/>
        <v>30</v>
      </c>
      <c r="BQ27" s="146">
        <f t="shared" si="21"/>
        <v>0</v>
      </c>
      <c r="BR27" s="146">
        <f t="shared" si="22"/>
        <v>0</v>
      </c>
      <c r="BS27" s="175"/>
      <c r="BU27" s="165">
        <f t="shared" si="23"/>
        <v>0</v>
      </c>
      <c r="BV27" s="166">
        <f t="shared" si="23"/>
        <v>0</v>
      </c>
      <c r="BW27" s="166">
        <f t="shared" si="23"/>
        <v>0</v>
      </c>
      <c r="BX27" s="166">
        <f t="shared" si="23"/>
        <v>0</v>
      </c>
      <c r="BY27" s="166">
        <f t="shared" si="23"/>
        <v>0</v>
      </c>
      <c r="BZ27" s="166">
        <f t="shared" si="23"/>
        <v>0</v>
      </c>
      <c r="CA27" s="166">
        <f t="shared" si="23"/>
        <v>0</v>
      </c>
      <c r="CB27" s="166">
        <f t="shared" si="23"/>
        <v>0</v>
      </c>
      <c r="CC27" s="166">
        <f t="shared" si="23"/>
        <v>1</v>
      </c>
      <c r="CD27" s="166">
        <f t="shared" si="23"/>
        <v>1</v>
      </c>
      <c r="CE27" s="166">
        <f t="shared" si="23"/>
        <v>1</v>
      </c>
      <c r="CF27" s="166">
        <f t="shared" si="23"/>
        <v>1</v>
      </c>
      <c r="CG27" s="166">
        <f t="shared" si="23"/>
        <v>1</v>
      </c>
      <c r="CH27" s="166">
        <f t="shared" si="23"/>
        <v>1</v>
      </c>
      <c r="CI27" s="166">
        <f t="shared" si="23"/>
        <v>1</v>
      </c>
      <c r="CJ27" s="166">
        <f t="shared" si="23"/>
        <v>1</v>
      </c>
      <c r="CK27" s="166">
        <f t="shared" si="24"/>
        <v>1</v>
      </c>
      <c r="CL27" s="166">
        <f t="shared" si="24"/>
        <v>1</v>
      </c>
      <c r="CM27" s="166">
        <f t="shared" si="24"/>
        <v>1</v>
      </c>
      <c r="CN27" s="166">
        <f t="shared" si="24"/>
        <v>1</v>
      </c>
      <c r="CO27" s="166">
        <f t="shared" si="24"/>
        <v>1</v>
      </c>
      <c r="CP27" s="166">
        <f t="shared" si="24"/>
        <v>1</v>
      </c>
      <c r="CQ27" s="166">
        <f t="shared" si="24"/>
        <v>1</v>
      </c>
      <c r="CR27" s="166">
        <f t="shared" si="24"/>
        <v>1</v>
      </c>
      <c r="CS27" s="166">
        <f t="shared" si="24"/>
        <v>0</v>
      </c>
      <c r="CT27" s="166">
        <f t="shared" si="24"/>
        <v>0</v>
      </c>
      <c r="CU27" s="166">
        <f t="shared" si="24"/>
        <v>0</v>
      </c>
      <c r="CV27" s="166">
        <f t="shared" si="24"/>
        <v>0</v>
      </c>
      <c r="CW27" s="166">
        <f t="shared" si="24"/>
        <v>0</v>
      </c>
      <c r="CX27" s="166">
        <f t="shared" si="24"/>
        <v>0</v>
      </c>
      <c r="CY27" s="166">
        <f t="shared" si="24"/>
        <v>0</v>
      </c>
      <c r="CZ27" s="166">
        <f t="shared" si="24"/>
        <v>0</v>
      </c>
      <c r="DA27" s="166">
        <f t="shared" si="25"/>
        <v>0</v>
      </c>
      <c r="DB27" s="166">
        <f t="shared" si="25"/>
        <v>0</v>
      </c>
      <c r="DC27" s="166">
        <f t="shared" si="25"/>
        <v>0</v>
      </c>
      <c r="DD27" s="166">
        <f t="shared" si="25"/>
        <v>0</v>
      </c>
      <c r="DE27" s="166">
        <f t="shared" si="25"/>
        <v>0</v>
      </c>
      <c r="DF27" s="166">
        <f t="shared" si="25"/>
        <v>0</v>
      </c>
      <c r="DG27" s="166">
        <f t="shared" si="25"/>
        <v>0</v>
      </c>
      <c r="DH27" s="166">
        <f t="shared" si="25"/>
        <v>0</v>
      </c>
      <c r="DI27" s="167">
        <f t="shared" si="25"/>
        <v>0</v>
      </c>
      <c r="DK27" s="165">
        <f t="shared" si="26"/>
        <v>0</v>
      </c>
      <c r="DL27" s="166">
        <f t="shared" si="26"/>
        <v>0</v>
      </c>
      <c r="DM27" s="166">
        <f t="shared" si="26"/>
        <v>0</v>
      </c>
      <c r="DN27" s="166">
        <f t="shared" si="26"/>
        <v>0</v>
      </c>
      <c r="DO27" s="166">
        <f t="shared" si="26"/>
        <v>0</v>
      </c>
      <c r="DP27" s="166">
        <f t="shared" si="26"/>
        <v>0</v>
      </c>
      <c r="DQ27" s="166">
        <f t="shared" si="26"/>
        <v>0</v>
      </c>
      <c r="DR27" s="166">
        <f t="shared" si="26"/>
        <v>0</v>
      </c>
      <c r="DS27" s="166">
        <f t="shared" si="26"/>
        <v>0</v>
      </c>
      <c r="DT27" s="166">
        <f t="shared" si="26"/>
        <v>0</v>
      </c>
      <c r="DU27" s="166">
        <f t="shared" si="26"/>
        <v>0</v>
      </c>
      <c r="DV27" s="166">
        <f t="shared" si="26"/>
        <v>0</v>
      </c>
      <c r="DW27" s="166">
        <f t="shared" si="26"/>
        <v>0</v>
      </c>
      <c r="DX27" s="166">
        <f t="shared" si="26"/>
        <v>0</v>
      </c>
      <c r="DY27" s="166">
        <f t="shared" si="26"/>
        <v>0</v>
      </c>
      <c r="DZ27" s="166">
        <f t="shared" si="26"/>
        <v>0</v>
      </c>
      <c r="EA27" s="166">
        <f t="shared" si="27"/>
        <v>0</v>
      </c>
      <c r="EB27" s="166">
        <f t="shared" si="27"/>
        <v>0</v>
      </c>
      <c r="EC27" s="166">
        <f t="shared" si="27"/>
        <v>0</v>
      </c>
      <c r="ED27" s="166">
        <f t="shared" si="27"/>
        <v>0</v>
      </c>
      <c r="EE27" s="166">
        <f t="shared" si="27"/>
        <v>0</v>
      </c>
      <c r="EF27" s="166">
        <f t="shared" si="27"/>
        <v>0</v>
      </c>
      <c r="EG27" s="166">
        <f t="shared" si="27"/>
        <v>0</v>
      </c>
      <c r="EH27" s="166">
        <f t="shared" si="27"/>
        <v>0</v>
      </c>
      <c r="EI27" s="166">
        <f t="shared" si="27"/>
        <v>0</v>
      </c>
      <c r="EJ27" s="166">
        <f t="shared" si="27"/>
        <v>0</v>
      </c>
      <c r="EK27" s="166">
        <f t="shared" si="27"/>
        <v>0</v>
      </c>
      <c r="EL27" s="166">
        <f t="shared" si="27"/>
        <v>0</v>
      </c>
      <c r="EM27" s="166">
        <f t="shared" si="27"/>
        <v>0</v>
      </c>
      <c r="EN27" s="166">
        <f t="shared" si="27"/>
        <v>0</v>
      </c>
      <c r="EO27" s="166">
        <f t="shared" si="27"/>
        <v>0</v>
      </c>
      <c r="EP27" s="166">
        <f t="shared" si="27"/>
        <v>0</v>
      </c>
      <c r="EQ27" s="166">
        <f t="shared" si="28"/>
        <v>0</v>
      </c>
      <c r="ER27" s="166">
        <f t="shared" si="28"/>
        <v>0</v>
      </c>
      <c r="ES27" s="166">
        <f t="shared" si="28"/>
        <v>0</v>
      </c>
      <c r="ET27" s="166">
        <f t="shared" si="28"/>
        <v>0</v>
      </c>
      <c r="EU27" s="166">
        <f t="shared" si="28"/>
        <v>0</v>
      </c>
      <c r="EV27" s="166">
        <f t="shared" si="28"/>
        <v>0</v>
      </c>
      <c r="EW27" s="166">
        <f t="shared" si="28"/>
        <v>0</v>
      </c>
      <c r="EX27" s="166">
        <f t="shared" si="28"/>
        <v>0</v>
      </c>
      <c r="EY27" s="167">
        <f t="shared" si="28"/>
        <v>0</v>
      </c>
      <c r="FA27" s="171" t="str">
        <f t="shared" si="29"/>
        <v>Non Compliance</v>
      </c>
      <c r="FB27" s="171" t="str">
        <f t="shared" si="30"/>
        <v>Compliance</v>
      </c>
      <c r="FC27" s="171" t="str">
        <f t="shared" si="31"/>
        <v>Compliance</v>
      </c>
      <c r="FD27" s="164">
        <f>VLOOKUP(C27,'[3]AS PER ATT '!$B$9:$H$121,7,0)</f>
        <v>8</v>
      </c>
      <c r="FE27" s="186">
        <f t="shared" si="32"/>
        <v>0</v>
      </c>
    </row>
    <row r="28" spans="2:161" s="164" customFormat="1" ht="20.100000000000001" customHeight="1" thickBot="1" x14ac:dyDescent="0.3">
      <c r="B28" s="159">
        <v>15</v>
      </c>
      <c r="C28" s="172">
        <v>5364</v>
      </c>
      <c r="D28" s="173" t="s">
        <v>54</v>
      </c>
      <c r="E28" s="174" t="s">
        <v>135</v>
      </c>
      <c r="F28" s="41" t="str">
        <f>IFERROR(VLOOKUP(E28,'[1]Designation with Pershift Cost'!$B$3:$C$25,2,0),"")</f>
        <v/>
      </c>
      <c r="G28" s="151" t="s">
        <v>26</v>
      </c>
      <c r="H28" s="151" t="s">
        <v>10</v>
      </c>
      <c r="I28" s="151" t="s">
        <v>10</v>
      </c>
      <c r="J28" s="151" t="s">
        <v>27</v>
      </c>
      <c r="K28" s="151" t="s">
        <v>10</v>
      </c>
      <c r="L28" s="151" t="s">
        <v>10</v>
      </c>
      <c r="M28" s="151" t="s">
        <v>10</v>
      </c>
      <c r="N28" s="151" t="s">
        <v>26</v>
      </c>
      <c r="O28" s="151" t="s">
        <v>10</v>
      </c>
      <c r="P28" s="151" t="s">
        <v>10</v>
      </c>
      <c r="Q28" s="152" t="s">
        <v>10</v>
      </c>
      <c r="R28" s="152" t="s">
        <v>27</v>
      </c>
      <c r="S28" s="152" t="s">
        <v>10</v>
      </c>
      <c r="T28" s="152" t="s">
        <v>10</v>
      </c>
      <c r="U28" s="152" t="s">
        <v>26</v>
      </c>
      <c r="V28" s="152" t="s">
        <v>10</v>
      </c>
      <c r="W28" s="152" t="s">
        <v>10</v>
      </c>
      <c r="X28" s="152" t="s">
        <v>10</v>
      </c>
      <c r="Y28" s="152" t="s">
        <v>10</v>
      </c>
      <c r="Z28" s="152" t="s">
        <v>10</v>
      </c>
      <c r="AA28" s="152" t="s">
        <v>10</v>
      </c>
      <c r="AB28" s="152" t="s">
        <v>26</v>
      </c>
      <c r="AC28" s="152" t="s">
        <v>10</v>
      </c>
      <c r="AD28" s="152" t="s">
        <v>10</v>
      </c>
      <c r="AE28" s="152" t="s">
        <v>10</v>
      </c>
      <c r="AF28" s="152" t="s">
        <v>10</v>
      </c>
      <c r="AG28" s="152" t="s">
        <v>10</v>
      </c>
      <c r="AH28" s="152" t="s">
        <v>10</v>
      </c>
      <c r="AI28" s="152" t="s">
        <v>26</v>
      </c>
      <c r="AJ28" s="152" t="s">
        <v>10</v>
      </c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3">
        <f t="shared" si="3"/>
        <v>23</v>
      </c>
      <c r="AX28" s="153">
        <f t="shared" si="4"/>
        <v>0</v>
      </c>
      <c r="AY28" s="153">
        <f t="shared" si="5"/>
        <v>0</v>
      </c>
      <c r="AZ28" s="153">
        <f t="shared" si="6"/>
        <v>0</v>
      </c>
      <c r="BA28" s="153">
        <f t="shared" si="7"/>
        <v>0</v>
      </c>
      <c r="BB28" s="153">
        <f t="shared" si="8"/>
        <v>0</v>
      </c>
      <c r="BC28" s="153">
        <f t="shared" si="9"/>
        <v>0</v>
      </c>
      <c r="BD28" s="153">
        <f t="shared" si="10"/>
        <v>0</v>
      </c>
      <c r="BE28" s="153">
        <f t="shared" si="11"/>
        <v>0</v>
      </c>
      <c r="BF28" s="153">
        <f t="shared" si="12"/>
        <v>0</v>
      </c>
      <c r="BG28" s="153">
        <f t="shared" si="13"/>
        <v>0</v>
      </c>
      <c r="BH28" s="153">
        <f t="shared" si="14"/>
        <v>0</v>
      </c>
      <c r="BI28" s="153">
        <f t="shared" si="15"/>
        <v>0</v>
      </c>
      <c r="BJ28" s="153">
        <f t="shared" si="16"/>
        <v>0</v>
      </c>
      <c r="BK28" s="152"/>
      <c r="BL28" s="152"/>
      <c r="BM28" s="153">
        <f t="shared" si="17"/>
        <v>5</v>
      </c>
      <c r="BN28" s="153">
        <f t="shared" si="18"/>
        <v>2</v>
      </c>
      <c r="BO28" s="145">
        <f t="shared" si="19"/>
        <v>23</v>
      </c>
      <c r="BP28" s="147">
        <f t="shared" si="20"/>
        <v>30</v>
      </c>
      <c r="BQ28" s="146">
        <f t="shared" si="21"/>
        <v>0</v>
      </c>
      <c r="BR28" s="146">
        <f t="shared" si="22"/>
        <v>0</v>
      </c>
      <c r="BS28" s="175"/>
      <c r="BU28" s="165">
        <f t="shared" si="23"/>
        <v>0</v>
      </c>
      <c r="BV28" s="166">
        <f t="shared" si="23"/>
        <v>0</v>
      </c>
      <c r="BW28" s="166">
        <f t="shared" si="23"/>
        <v>0</v>
      </c>
      <c r="BX28" s="166">
        <f t="shared" si="23"/>
        <v>0</v>
      </c>
      <c r="BY28" s="166">
        <f t="shared" si="23"/>
        <v>0</v>
      </c>
      <c r="BZ28" s="166">
        <f t="shared" si="23"/>
        <v>0</v>
      </c>
      <c r="CA28" s="166">
        <f t="shared" si="23"/>
        <v>0</v>
      </c>
      <c r="CB28" s="166">
        <f t="shared" si="23"/>
        <v>0</v>
      </c>
      <c r="CC28" s="166">
        <f t="shared" si="23"/>
        <v>0</v>
      </c>
      <c r="CD28" s="166">
        <f t="shared" si="23"/>
        <v>0</v>
      </c>
      <c r="CE28" s="166">
        <f t="shared" si="23"/>
        <v>0</v>
      </c>
      <c r="CF28" s="166">
        <f t="shared" si="23"/>
        <v>0</v>
      </c>
      <c r="CG28" s="166">
        <f t="shared" si="23"/>
        <v>0</v>
      </c>
      <c r="CH28" s="166">
        <f t="shared" si="23"/>
        <v>0</v>
      </c>
      <c r="CI28" s="166">
        <f t="shared" si="23"/>
        <v>0</v>
      </c>
      <c r="CJ28" s="166">
        <f t="shared" si="23"/>
        <v>0</v>
      </c>
      <c r="CK28" s="166">
        <f t="shared" si="24"/>
        <v>0</v>
      </c>
      <c r="CL28" s="166">
        <f t="shared" si="24"/>
        <v>0</v>
      </c>
      <c r="CM28" s="166">
        <f t="shared" si="24"/>
        <v>0</v>
      </c>
      <c r="CN28" s="166">
        <f t="shared" si="24"/>
        <v>0</v>
      </c>
      <c r="CO28" s="166">
        <f t="shared" si="24"/>
        <v>0</v>
      </c>
      <c r="CP28" s="166">
        <f t="shared" si="24"/>
        <v>0</v>
      </c>
      <c r="CQ28" s="166">
        <f t="shared" si="24"/>
        <v>0</v>
      </c>
      <c r="CR28" s="166">
        <f t="shared" si="24"/>
        <v>0</v>
      </c>
      <c r="CS28" s="166">
        <f t="shared" si="24"/>
        <v>0</v>
      </c>
      <c r="CT28" s="166">
        <f t="shared" si="24"/>
        <v>0</v>
      </c>
      <c r="CU28" s="166">
        <f t="shared" si="24"/>
        <v>0</v>
      </c>
      <c r="CV28" s="166">
        <f t="shared" si="24"/>
        <v>0</v>
      </c>
      <c r="CW28" s="166">
        <f t="shared" si="24"/>
        <v>0</v>
      </c>
      <c r="CX28" s="166">
        <f t="shared" si="24"/>
        <v>0</v>
      </c>
      <c r="CY28" s="166">
        <f t="shared" si="24"/>
        <v>0</v>
      </c>
      <c r="CZ28" s="166">
        <f t="shared" si="24"/>
        <v>0</v>
      </c>
      <c r="DA28" s="166">
        <f t="shared" si="25"/>
        <v>0</v>
      </c>
      <c r="DB28" s="166">
        <f t="shared" si="25"/>
        <v>0</v>
      </c>
      <c r="DC28" s="166">
        <f t="shared" si="25"/>
        <v>0</v>
      </c>
      <c r="DD28" s="166">
        <f t="shared" si="25"/>
        <v>0</v>
      </c>
      <c r="DE28" s="166">
        <f t="shared" si="25"/>
        <v>0</v>
      </c>
      <c r="DF28" s="166">
        <f t="shared" si="25"/>
        <v>0</v>
      </c>
      <c r="DG28" s="166">
        <f t="shared" si="25"/>
        <v>0</v>
      </c>
      <c r="DH28" s="166">
        <f t="shared" si="25"/>
        <v>0</v>
      </c>
      <c r="DI28" s="167">
        <f t="shared" si="25"/>
        <v>0</v>
      </c>
      <c r="DK28" s="165">
        <f t="shared" si="26"/>
        <v>0</v>
      </c>
      <c r="DL28" s="166">
        <f t="shared" si="26"/>
        <v>0</v>
      </c>
      <c r="DM28" s="166">
        <f t="shared" si="26"/>
        <v>0</v>
      </c>
      <c r="DN28" s="166">
        <f t="shared" si="26"/>
        <v>0</v>
      </c>
      <c r="DO28" s="166">
        <f t="shared" si="26"/>
        <v>0</v>
      </c>
      <c r="DP28" s="166">
        <f t="shared" si="26"/>
        <v>0</v>
      </c>
      <c r="DQ28" s="166">
        <f t="shared" si="26"/>
        <v>0</v>
      </c>
      <c r="DR28" s="166">
        <f t="shared" si="26"/>
        <v>0</v>
      </c>
      <c r="DS28" s="166">
        <f t="shared" si="26"/>
        <v>0</v>
      </c>
      <c r="DT28" s="166">
        <f t="shared" si="26"/>
        <v>0</v>
      </c>
      <c r="DU28" s="166">
        <f t="shared" si="26"/>
        <v>0</v>
      </c>
      <c r="DV28" s="166">
        <f t="shared" si="26"/>
        <v>0</v>
      </c>
      <c r="DW28" s="166">
        <f t="shared" si="26"/>
        <v>0</v>
      </c>
      <c r="DX28" s="166">
        <f t="shared" si="26"/>
        <v>0</v>
      </c>
      <c r="DY28" s="166">
        <f t="shared" si="26"/>
        <v>0</v>
      </c>
      <c r="DZ28" s="166">
        <f t="shared" si="26"/>
        <v>0</v>
      </c>
      <c r="EA28" s="166">
        <f t="shared" si="27"/>
        <v>0</v>
      </c>
      <c r="EB28" s="166">
        <f t="shared" si="27"/>
        <v>0</v>
      </c>
      <c r="EC28" s="166">
        <f t="shared" si="27"/>
        <v>0</v>
      </c>
      <c r="ED28" s="166">
        <f t="shared" si="27"/>
        <v>0</v>
      </c>
      <c r="EE28" s="166">
        <f t="shared" si="27"/>
        <v>0</v>
      </c>
      <c r="EF28" s="166">
        <f t="shared" si="27"/>
        <v>0</v>
      </c>
      <c r="EG28" s="166">
        <f t="shared" si="27"/>
        <v>0</v>
      </c>
      <c r="EH28" s="166">
        <f t="shared" si="27"/>
        <v>0</v>
      </c>
      <c r="EI28" s="166">
        <f t="shared" si="27"/>
        <v>0</v>
      </c>
      <c r="EJ28" s="166">
        <f t="shared" si="27"/>
        <v>0</v>
      </c>
      <c r="EK28" s="166">
        <f t="shared" si="27"/>
        <v>0</v>
      </c>
      <c r="EL28" s="166">
        <f t="shared" si="27"/>
        <v>0</v>
      </c>
      <c r="EM28" s="166">
        <f t="shared" si="27"/>
        <v>0</v>
      </c>
      <c r="EN28" s="166">
        <f t="shared" si="27"/>
        <v>0</v>
      </c>
      <c r="EO28" s="166">
        <f t="shared" si="27"/>
        <v>0</v>
      </c>
      <c r="EP28" s="166">
        <f t="shared" si="27"/>
        <v>0</v>
      </c>
      <c r="EQ28" s="166">
        <f t="shared" si="28"/>
        <v>0</v>
      </c>
      <c r="ER28" s="166">
        <f t="shared" si="28"/>
        <v>0</v>
      </c>
      <c r="ES28" s="166">
        <f t="shared" si="28"/>
        <v>0</v>
      </c>
      <c r="ET28" s="166">
        <f t="shared" si="28"/>
        <v>0</v>
      </c>
      <c r="EU28" s="166">
        <f t="shared" si="28"/>
        <v>0</v>
      </c>
      <c r="EV28" s="166">
        <f t="shared" si="28"/>
        <v>0</v>
      </c>
      <c r="EW28" s="166">
        <f t="shared" si="28"/>
        <v>0</v>
      </c>
      <c r="EX28" s="166">
        <f t="shared" si="28"/>
        <v>0</v>
      </c>
      <c r="EY28" s="167">
        <f t="shared" si="28"/>
        <v>0</v>
      </c>
      <c r="FA28" s="171" t="str">
        <f t="shared" si="29"/>
        <v>Compliance</v>
      </c>
      <c r="FB28" s="171" t="str">
        <f t="shared" si="30"/>
        <v>Compliance</v>
      </c>
      <c r="FC28" s="171" t="str">
        <f t="shared" si="31"/>
        <v>Compliance</v>
      </c>
      <c r="FD28" s="164">
        <f>VLOOKUP(C28,'[3]AS PER ATT '!$B$9:$H$121,7,0)</f>
        <v>23</v>
      </c>
      <c r="FE28" s="186">
        <f t="shared" si="32"/>
        <v>0</v>
      </c>
    </row>
    <row r="29" spans="2:161" s="164" customFormat="1" ht="20.100000000000001" customHeight="1" thickBot="1" x14ac:dyDescent="0.3">
      <c r="B29" s="159">
        <v>16</v>
      </c>
      <c r="C29" s="176">
        <v>5303</v>
      </c>
      <c r="D29" s="173" t="s">
        <v>55</v>
      </c>
      <c r="E29" s="174" t="s">
        <v>136</v>
      </c>
      <c r="F29" s="41" t="str">
        <f>IFERROR(VLOOKUP(E29,'[1]Designation with Pershift Cost'!$B$3:$C$25,2,0),"")</f>
        <v/>
      </c>
      <c r="G29" s="151" t="s">
        <v>10</v>
      </c>
      <c r="H29" s="151" t="s">
        <v>10</v>
      </c>
      <c r="I29" s="151" t="s">
        <v>10</v>
      </c>
      <c r="J29" s="151" t="s">
        <v>10</v>
      </c>
      <c r="K29" s="151" t="s">
        <v>26</v>
      </c>
      <c r="L29" s="151" t="s">
        <v>12</v>
      </c>
      <c r="M29" s="151" t="s">
        <v>12</v>
      </c>
      <c r="N29" s="151" t="s">
        <v>12</v>
      </c>
      <c r="O29" s="151" t="s">
        <v>12</v>
      </c>
      <c r="P29" s="151" t="s">
        <v>12</v>
      </c>
      <c r="Q29" s="152" t="s">
        <v>12</v>
      </c>
      <c r="R29" s="152" t="s">
        <v>26</v>
      </c>
      <c r="S29" s="152" t="s">
        <v>12</v>
      </c>
      <c r="T29" s="152" t="s">
        <v>12</v>
      </c>
      <c r="U29" s="152" t="s">
        <v>12</v>
      </c>
      <c r="V29" s="152" t="s">
        <v>11</v>
      </c>
      <c r="W29" s="152" t="s">
        <v>11</v>
      </c>
      <c r="X29" s="152" t="s">
        <v>11</v>
      </c>
      <c r="Y29" s="152" t="s">
        <v>12</v>
      </c>
      <c r="Z29" s="152" t="s">
        <v>26</v>
      </c>
      <c r="AA29" s="152" t="s">
        <v>11</v>
      </c>
      <c r="AB29" s="152" t="s">
        <v>11</v>
      </c>
      <c r="AC29" s="152" t="s">
        <v>11</v>
      </c>
      <c r="AD29" s="152" t="s">
        <v>11</v>
      </c>
      <c r="AE29" s="152" t="s">
        <v>11</v>
      </c>
      <c r="AF29" s="152" t="s">
        <v>26</v>
      </c>
      <c r="AG29" s="152" t="s">
        <v>10</v>
      </c>
      <c r="AH29" s="152" t="s">
        <v>10</v>
      </c>
      <c r="AI29" s="152" t="s">
        <v>10</v>
      </c>
      <c r="AJ29" s="152" t="s">
        <v>10</v>
      </c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3">
        <f t="shared" si="3"/>
        <v>8</v>
      </c>
      <c r="AX29" s="153">
        <f t="shared" si="4"/>
        <v>8</v>
      </c>
      <c r="AY29" s="153">
        <f t="shared" si="5"/>
        <v>10</v>
      </c>
      <c r="AZ29" s="153">
        <f t="shared" si="6"/>
        <v>0</v>
      </c>
      <c r="BA29" s="153">
        <f t="shared" si="7"/>
        <v>0</v>
      </c>
      <c r="BB29" s="153">
        <f t="shared" si="8"/>
        <v>0</v>
      </c>
      <c r="BC29" s="153">
        <f t="shared" si="9"/>
        <v>0</v>
      </c>
      <c r="BD29" s="153">
        <f t="shared" si="10"/>
        <v>0</v>
      </c>
      <c r="BE29" s="153">
        <f t="shared" si="11"/>
        <v>0</v>
      </c>
      <c r="BF29" s="153">
        <f t="shared" si="12"/>
        <v>0</v>
      </c>
      <c r="BG29" s="153">
        <f t="shared" si="13"/>
        <v>0</v>
      </c>
      <c r="BH29" s="153">
        <f t="shared" si="14"/>
        <v>0</v>
      </c>
      <c r="BI29" s="153">
        <f t="shared" si="15"/>
        <v>0</v>
      </c>
      <c r="BJ29" s="153">
        <f t="shared" si="16"/>
        <v>0</v>
      </c>
      <c r="BK29" s="152"/>
      <c r="BL29" s="152"/>
      <c r="BM29" s="153">
        <f t="shared" si="17"/>
        <v>4</v>
      </c>
      <c r="BN29" s="153">
        <f t="shared" si="18"/>
        <v>0</v>
      </c>
      <c r="BO29" s="145">
        <f t="shared" si="19"/>
        <v>26</v>
      </c>
      <c r="BP29" s="147">
        <f t="shared" si="20"/>
        <v>30</v>
      </c>
      <c r="BQ29" s="146">
        <f t="shared" si="21"/>
        <v>0</v>
      </c>
      <c r="BR29" s="146">
        <f t="shared" si="22"/>
        <v>0</v>
      </c>
      <c r="BS29" s="175"/>
      <c r="BU29" s="165">
        <f t="shared" si="23"/>
        <v>0</v>
      </c>
      <c r="BV29" s="166">
        <f t="shared" si="23"/>
        <v>0</v>
      </c>
      <c r="BW29" s="166">
        <f t="shared" si="23"/>
        <v>0</v>
      </c>
      <c r="BX29" s="166">
        <f t="shared" si="23"/>
        <v>0</v>
      </c>
      <c r="BY29" s="166">
        <f t="shared" si="23"/>
        <v>0</v>
      </c>
      <c r="BZ29" s="166">
        <f t="shared" si="23"/>
        <v>0</v>
      </c>
      <c r="CA29" s="166">
        <f t="shared" si="23"/>
        <v>0</v>
      </c>
      <c r="CB29" s="166">
        <f t="shared" si="23"/>
        <v>0</v>
      </c>
      <c r="CC29" s="166">
        <f t="shared" si="23"/>
        <v>0</v>
      </c>
      <c r="CD29" s="166">
        <f t="shared" si="23"/>
        <v>0</v>
      </c>
      <c r="CE29" s="166">
        <f t="shared" si="23"/>
        <v>0</v>
      </c>
      <c r="CF29" s="166">
        <f t="shared" si="23"/>
        <v>0</v>
      </c>
      <c r="CG29" s="166">
        <f t="shared" si="23"/>
        <v>1</v>
      </c>
      <c r="CH29" s="166">
        <f t="shared" si="23"/>
        <v>0</v>
      </c>
      <c r="CI29" s="166">
        <f t="shared" si="23"/>
        <v>0</v>
      </c>
      <c r="CJ29" s="166">
        <f t="shared" ref="CJ29:CY43" si="33">IF(OR(COUNTIFS(V29:AB29,"W/O")&gt;0,COUNTIFS(V29:AB29,"")&gt;0),0,1)</f>
        <v>0</v>
      </c>
      <c r="CK29" s="166">
        <f t="shared" si="33"/>
        <v>0</v>
      </c>
      <c r="CL29" s="166">
        <f t="shared" si="33"/>
        <v>0</v>
      </c>
      <c r="CM29" s="166">
        <f t="shared" si="33"/>
        <v>0</v>
      </c>
      <c r="CN29" s="166">
        <f t="shared" si="33"/>
        <v>0</v>
      </c>
      <c r="CO29" s="166">
        <f t="shared" si="33"/>
        <v>0</v>
      </c>
      <c r="CP29" s="166">
        <f t="shared" si="33"/>
        <v>0</v>
      </c>
      <c r="CQ29" s="166">
        <f t="shared" si="33"/>
        <v>0</v>
      </c>
      <c r="CR29" s="166">
        <f t="shared" si="33"/>
        <v>0</v>
      </c>
      <c r="CS29" s="166">
        <f t="shared" si="33"/>
        <v>0</v>
      </c>
      <c r="CT29" s="166">
        <f t="shared" si="33"/>
        <v>0</v>
      </c>
      <c r="CU29" s="166">
        <f t="shared" si="33"/>
        <v>0</v>
      </c>
      <c r="CV29" s="166">
        <f t="shared" si="33"/>
        <v>0</v>
      </c>
      <c r="CW29" s="166">
        <f t="shared" si="33"/>
        <v>0</v>
      </c>
      <c r="CX29" s="166">
        <f t="shared" si="33"/>
        <v>0</v>
      </c>
      <c r="CY29" s="166">
        <f t="shared" si="33"/>
        <v>0</v>
      </c>
      <c r="CZ29" s="166">
        <f t="shared" si="24"/>
        <v>0</v>
      </c>
      <c r="DA29" s="166">
        <f t="shared" si="25"/>
        <v>0</v>
      </c>
      <c r="DB29" s="166">
        <f t="shared" si="25"/>
        <v>0</v>
      </c>
      <c r="DC29" s="166">
        <f t="shared" si="25"/>
        <v>0</v>
      </c>
      <c r="DD29" s="166">
        <f t="shared" si="25"/>
        <v>0</v>
      </c>
      <c r="DE29" s="166">
        <f t="shared" si="25"/>
        <v>0</v>
      </c>
      <c r="DF29" s="166">
        <f t="shared" si="25"/>
        <v>0</v>
      </c>
      <c r="DG29" s="166">
        <f t="shared" si="25"/>
        <v>0</v>
      </c>
      <c r="DH29" s="166">
        <f t="shared" si="25"/>
        <v>0</v>
      </c>
      <c r="DI29" s="167">
        <f t="shared" si="25"/>
        <v>0</v>
      </c>
      <c r="DK29" s="165">
        <f t="shared" si="26"/>
        <v>0</v>
      </c>
      <c r="DL29" s="166">
        <f t="shared" si="26"/>
        <v>0</v>
      </c>
      <c r="DM29" s="166">
        <f t="shared" si="26"/>
        <v>0</v>
      </c>
      <c r="DN29" s="166">
        <f t="shared" si="26"/>
        <v>0</v>
      </c>
      <c r="DO29" s="166">
        <f t="shared" si="26"/>
        <v>0</v>
      </c>
      <c r="DP29" s="166">
        <f t="shared" si="26"/>
        <v>0</v>
      </c>
      <c r="DQ29" s="166">
        <f t="shared" si="26"/>
        <v>0</v>
      </c>
      <c r="DR29" s="166">
        <f t="shared" si="26"/>
        <v>0</v>
      </c>
      <c r="DS29" s="166">
        <f t="shared" si="26"/>
        <v>0</v>
      </c>
      <c r="DT29" s="166">
        <f t="shared" si="26"/>
        <v>0</v>
      </c>
      <c r="DU29" s="166">
        <f t="shared" si="26"/>
        <v>0</v>
      </c>
      <c r="DV29" s="166">
        <f t="shared" si="26"/>
        <v>0</v>
      </c>
      <c r="DW29" s="166">
        <f t="shared" si="26"/>
        <v>0</v>
      </c>
      <c r="DX29" s="166">
        <f t="shared" si="26"/>
        <v>0</v>
      </c>
      <c r="DY29" s="166">
        <f t="shared" si="26"/>
        <v>0</v>
      </c>
      <c r="DZ29" s="166">
        <f t="shared" ref="DZ29:EO43" si="34">IF(OR(COUNTIFS(V29:AE29,"W/O")&gt;0,COUNTIFS(V29:AE29,"A")&gt;0,COUNTIFS(V29:AE29,"")&gt;0,COUNTIF(V29:AE29,"N/O")),0,1)</f>
        <v>0</v>
      </c>
      <c r="EA29" s="166">
        <f t="shared" si="34"/>
        <v>0</v>
      </c>
      <c r="EB29" s="166">
        <f t="shared" si="34"/>
        <v>0</v>
      </c>
      <c r="EC29" s="166">
        <f t="shared" si="34"/>
        <v>0</v>
      </c>
      <c r="ED29" s="166">
        <f t="shared" si="34"/>
        <v>0</v>
      </c>
      <c r="EE29" s="166">
        <f t="shared" si="34"/>
        <v>0</v>
      </c>
      <c r="EF29" s="166">
        <f t="shared" si="34"/>
        <v>0</v>
      </c>
      <c r="EG29" s="166">
        <f t="shared" si="34"/>
        <v>0</v>
      </c>
      <c r="EH29" s="166">
        <f t="shared" si="34"/>
        <v>0</v>
      </c>
      <c r="EI29" s="166">
        <f t="shared" si="34"/>
        <v>0</v>
      </c>
      <c r="EJ29" s="166">
        <f t="shared" si="34"/>
        <v>0</v>
      </c>
      <c r="EK29" s="166">
        <f t="shared" si="34"/>
        <v>0</v>
      </c>
      <c r="EL29" s="166">
        <f t="shared" si="34"/>
        <v>0</v>
      </c>
      <c r="EM29" s="166">
        <f t="shared" si="34"/>
        <v>0</v>
      </c>
      <c r="EN29" s="166">
        <f t="shared" si="34"/>
        <v>0</v>
      </c>
      <c r="EO29" s="166">
        <f t="shared" si="34"/>
        <v>0</v>
      </c>
      <c r="EP29" s="166">
        <f t="shared" si="27"/>
        <v>0</v>
      </c>
      <c r="EQ29" s="166">
        <f t="shared" si="28"/>
        <v>0</v>
      </c>
      <c r="ER29" s="166">
        <f t="shared" si="28"/>
        <v>0</v>
      </c>
      <c r="ES29" s="166">
        <f t="shared" si="28"/>
        <v>0</v>
      </c>
      <c r="ET29" s="166">
        <f t="shared" si="28"/>
        <v>0</v>
      </c>
      <c r="EU29" s="166">
        <f t="shared" si="28"/>
        <v>0</v>
      </c>
      <c r="EV29" s="166">
        <f t="shared" si="28"/>
        <v>0</v>
      </c>
      <c r="EW29" s="166">
        <f t="shared" si="28"/>
        <v>0</v>
      </c>
      <c r="EX29" s="166">
        <f t="shared" si="28"/>
        <v>0</v>
      </c>
      <c r="EY29" s="167">
        <f t="shared" si="28"/>
        <v>0</v>
      </c>
      <c r="FA29" s="171" t="str">
        <f t="shared" si="29"/>
        <v>Non Compliance</v>
      </c>
      <c r="FB29" s="171" t="str">
        <f t="shared" si="30"/>
        <v>Compliance</v>
      </c>
      <c r="FC29" s="171" t="str">
        <f t="shared" si="31"/>
        <v>Compliance</v>
      </c>
      <c r="FD29" s="164">
        <f>VLOOKUP(C29,'[3]AS PER ATT '!$B$9:$H$121,7,0)</f>
        <v>26</v>
      </c>
      <c r="FE29" s="186">
        <f t="shared" si="32"/>
        <v>0</v>
      </c>
    </row>
    <row r="30" spans="2:161" s="164" customFormat="1" ht="20.100000000000001" customHeight="1" thickBot="1" x14ac:dyDescent="0.3">
      <c r="B30" s="159">
        <v>17</v>
      </c>
      <c r="C30" s="172">
        <v>5355</v>
      </c>
      <c r="D30" s="173" t="s">
        <v>56</v>
      </c>
      <c r="E30" s="174" t="s">
        <v>135</v>
      </c>
      <c r="F30" s="41" t="str">
        <f>IFERROR(VLOOKUP(E30,'[1]Designation with Pershift Cost'!$B$3:$C$25,2,0),"")</f>
        <v/>
      </c>
      <c r="G30" s="151" t="s">
        <v>12</v>
      </c>
      <c r="H30" s="151" t="s">
        <v>12</v>
      </c>
      <c r="I30" s="151" t="s">
        <v>26</v>
      </c>
      <c r="J30" s="151" t="s">
        <v>12</v>
      </c>
      <c r="K30" s="151" t="s">
        <v>12</v>
      </c>
      <c r="L30" s="151" t="s">
        <v>11</v>
      </c>
      <c r="M30" s="151" t="s">
        <v>11</v>
      </c>
      <c r="N30" s="151" t="s">
        <v>11</v>
      </c>
      <c r="O30" s="151" t="s">
        <v>26</v>
      </c>
      <c r="P30" s="151" t="s">
        <v>11</v>
      </c>
      <c r="Q30" s="152" t="s">
        <v>11</v>
      </c>
      <c r="R30" s="152" t="s">
        <v>11</v>
      </c>
      <c r="S30" s="152" t="s">
        <v>11</v>
      </c>
      <c r="T30" s="152" t="s">
        <v>11</v>
      </c>
      <c r="U30" s="152" t="s">
        <v>11</v>
      </c>
      <c r="V30" s="152" t="s">
        <v>11</v>
      </c>
      <c r="W30" s="152" t="s">
        <v>26</v>
      </c>
      <c r="X30" s="152" t="s">
        <v>10</v>
      </c>
      <c r="Y30" s="152" t="s">
        <v>10</v>
      </c>
      <c r="Z30" s="152" t="s">
        <v>10</v>
      </c>
      <c r="AA30" s="152" t="s">
        <v>11</v>
      </c>
      <c r="AB30" s="152" t="s">
        <v>10</v>
      </c>
      <c r="AC30" s="152" t="s">
        <v>26</v>
      </c>
      <c r="AD30" s="152" t="s">
        <v>10</v>
      </c>
      <c r="AE30" s="152" t="s">
        <v>10</v>
      </c>
      <c r="AF30" s="152" t="s">
        <v>12</v>
      </c>
      <c r="AG30" s="152" t="s">
        <v>12</v>
      </c>
      <c r="AH30" s="152" t="s">
        <v>12</v>
      </c>
      <c r="AI30" s="152" t="s">
        <v>12</v>
      </c>
      <c r="AJ30" s="152" t="s">
        <v>26</v>
      </c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3">
        <f t="shared" si="3"/>
        <v>6</v>
      </c>
      <c r="AX30" s="153">
        <f t="shared" si="4"/>
        <v>11</v>
      </c>
      <c r="AY30" s="153">
        <f t="shared" si="5"/>
        <v>8</v>
      </c>
      <c r="AZ30" s="153">
        <f t="shared" si="6"/>
        <v>0</v>
      </c>
      <c r="BA30" s="153">
        <f t="shared" si="7"/>
        <v>0</v>
      </c>
      <c r="BB30" s="153">
        <f t="shared" si="8"/>
        <v>0</v>
      </c>
      <c r="BC30" s="153">
        <f t="shared" si="9"/>
        <v>0</v>
      </c>
      <c r="BD30" s="153">
        <f t="shared" si="10"/>
        <v>0</v>
      </c>
      <c r="BE30" s="153">
        <f t="shared" si="11"/>
        <v>0</v>
      </c>
      <c r="BF30" s="153">
        <f t="shared" si="12"/>
        <v>0</v>
      </c>
      <c r="BG30" s="153">
        <f t="shared" si="13"/>
        <v>0</v>
      </c>
      <c r="BH30" s="153">
        <f t="shared" si="14"/>
        <v>0</v>
      </c>
      <c r="BI30" s="153">
        <f t="shared" si="15"/>
        <v>0</v>
      </c>
      <c r="BJ30" s="153">
        <f t="shared" si="16"/>
        <v>0</v>
      </c>
      <c r="BK30" s="152"/>
      <c r="BL30" s="152"/>
      <c r="BM30" s="153">
        <f t="shared" si="17"/>
        <v>5</v>
      </c>
      <c r="BN30" s="153">
        <f t="shared" si="18"/>
        <v>0</v>
      </c>
      <c r="BO30" s="145">
        <f t="shared" si="19"/>
        <v>25</v>
      </c>
      <c r="BP30" s="147">
        <f t="shared" si="20"/>
        <v>30</v>
      </c>
      <c r="BQ30" s="146">
        <f t="shared" si="21"/>
        <v>0</v>
      </c>
      <c r="BR30" s="146">
        <f t="shared" si="22"/>
        <v>0</v>
      </c>
      <c r="BS30" s="175"/>
      <c r="BU30" s="165">
        <f t="shared" ref="BU30:CJ44" si="35">IF(OR(COUNTIFS(G30:M30,"W/O")&gt;0,COUNTIFS(G30:M30,"")&gt;0),0,1)</f>
        <v>0</v>
      </c>
      <c r="BV30" s="166">
        <f t="shared" si="35"/>
        <v>0</v>
      </c>
      <c r="BW30" s="166">
        <f t="shared" si="35"/>
        <v>0</v>
      </c>
      <c r="BX30" s="166">
        <f t="shared" si="35"/>
        <v>0</v>
      </c>
      <c r="BY30" s="166">
        <f t="shared" si="35"/>
        <v>0</v>
      </c>
      <c r="BZ30" s="166">
        <f t="shared" si="35"/>
        <v>0</v>
      </c>
      <c r="CA30" s="166">
        <f t="shared" si="35"/>
        <v>0</v>
      </c>
      <c r="CB30" s="166">
        <f t="shared" si="35"/>
        <v>0</v>
      </c>
      <c r="CC30" s="166">
        <f t="shared" si="35"/>
        <v>0</v>
      </c>
      <c r="CD30" s="166">
        <f t="shared" si="35"/>
        <v>1</v>
      </c>
      <c r="CE30" s="166">
        <f t="shared" si="35"/>
        <v>0</v>
      </c>
      <c r="CF30" s="166">
        <f t="shared" si="35"/>
        <v>0</v>
      </c>
      <c r="CG30" s="166">
        <f t="shared" si="35"/>
        <v>0</v>
      </c>
      <c r="CH30" s="166">
        <f t="shared" si="35"/>
        <v>0</v>
      </c>
      <c r="CI30" s="166">
        <f t="shared" si="35"/>
        <v>0</v>
      </c>
      <c r="CJ30" s="166">
        <f t="shared" si="33"/>
        <v>0</v>
      </c>
      <c r="CK30" s="166">
        <f t="shared" si="33"/>
        <v>0</v>
      </c>
      <c r="CL30" s="166">
        <f t="shared" si="33"/>
        <v>0</v>
      </c>
      <c r="CM30" s="166">
        <f t="shared" si="33"/>
        <v>0</v>
      </c>
      <c r="CN30" s="166">
        <f t="shared" si="33"/>
        <v>0</v>
      </c>
      <c r="CO30" s="166">
        <f t="shared" si="33"/>
        <v>0</v>
      </c>
      <c r="CP30" s="166">
        <f t="shared" si="33"/>
        <v>0</v>
      </c>
      <c r="CQ30" s="166">
        <f t="shared" si="33"/>
        <v>0</v>
      </c>
      <c r="CR30" s="166">
        <f t="shared" si="33"/>
        <v>0</v>
      </c>
      <c r="CS30" s="166">
        <f t="shared" si="33"/>
        <v>0</v>
      </c>
      <c r="CT30" s="166">
        <f t="shared" si="33"/>
        <v>0</v>
      </c>
      <c r="CU30" s="166">
        <f t="shared" si="33"/>
        <v>0</v>
      </c>
      <c r="CV30" s="166">
        <f t="shared" si="33"/>
        <v>0</v>
      </c>
      <c r="CW30" s="166">
        <f t="shared" si="33"/>
        <v>0</v>
      </c>
      <c r="CX30" s="166">
        <f t="shared" si="33"/>
        <v>0</v>
      </c>
      <c r="CY30" s="166">
        <f t="shared" si="33"/>
        <v>0</v>
      </c>
      <c r="CZ30" s="166">
        <f t="shared" ref="CX30:DI58" si="36">IF(OR(COUNTIFS(AL30:AR30,"W/O")&gt;0,COUNTIFS(AL30:AR30,"")&gt;0),0,1)</f>
        <v>0</v>
      </c>
      <c r="DA30" s="166">
        <f t="shared" si="25"/>
        <v>0</v>
      </c>
      <c r="DB30" s="166">
        <f t="shared" si="25"/>
        <v>0</v>
      </c>
      <c r="DC30" s="166">
        <f t="shared" si="25"/>
        <v>0</v>
      </c>
      <c r="DD30" s="166">
        <f t="shared" si="25"/>
        <v>0</v>
      </c>
      <c r="DE30" s="166">
        <f t="shared" si="25"/>
        <v>0</v>
      </c>
      <c r="DF30" s="166">
        <f t="shared" si="25"/>
        <v>0</v>
      </c>
      <c r="DG30" s="166">
        <f t="shared" si="25"/>
        <v>0</v>
      </c>
      <c r="DH30" s="166">
        <f t="shared" si="25"/>
        <v>0</v>
      </c>
      <c r="DI30" s="167">
        <f t="shared" si="25"/>
        <v>0</v>
      </c>
      <c r="DK30" s="165">
        <f t="shared" ref="DK30:DZ44" si="37">IF(OR(COUNTIFS(G30:P30,"W/O")&gt;0,COUNTIFS(G30:P30,"A")&gt;0,COUNTIFS(G30:P30,"")&gt;0,COUNTIF(G30:P30,"N/O")),0,1)</f>
        <v>0</v>
      </c>
      <c r="DL30" s="166">
        <f t="shared" si="37"/>
        <v>0</v>
      </c>
      <c r="DM30" s="166">
        <f t="shared" si="37"/>
        <v>0</v>
      </c>
      <c r="DN30" s="166">
        <f t="shared" si="37"/>
        <v>0</v>
      </c>
      <c r="DO30" s="166">
        <f t="shared" si="37"/>
        <v>0</v>
      </c>
      <c r="DP30" s="166">
        <f t="shared" si="37"/>
        <v>0</v>
      </c>
      <c r="DQ30" s="166">
        <f t="shared" si="37"/>
        <v>0</v>
      </c>
      <c r="DR30" s="166">
        <f t="shared" si="37"/>
        <v>0</v>
      </c>
      <c r="DS30" s="166">
        <f t="shared" si="37"/>
        <v>0</v>
      </c>
      <c r="DT30" s="166">
        <f t="shared" si="37"/>
        <v>0</v>
      </c>
      <c r="DU30" s="166">
        <f t="shared" si="37"/>
        <v>0</v>
      </c>
      <c r="DV30" s="166">
        <f t="shared" si="37"/>
        <v>0</v>
      </c>
      <c r="DW30" s="166">
        <f t="shared" si="37"/>
        <v>0</v>
      </c>
      <c r="DX30" s="166">
        <f t="shared" si="37"/>
        <v>0</v>
      </c>
      <c r="DY30" s="166">
        <f t="shared" si="37"/>
        <v>0</v>
      </c>
      <c r="DZ30" s="166">
        <f t="shared" si="34"/>
        <v>0</v>
      </c>
      <c r="EA30" s="166">
        <f t="shared" si="34"/>
        <v>0</v>
      </c>
      <c r="EB30" s="166">
        <f t="shared" si="34"/>
        <v>0</v>
      </c>
      <c r="EC30" s="166">
        <f t="shared" si="34"/>
        <v>0</v>
      </c>
      <c r="ED30" s="166">
        <f t="shared" si="34"/>
        <v>0</v>
      </c>
      <c r="EE30" s="166">
        <f t="shared" si="34"/>
        <v>0</v>
      </c>
      <c r="EF30" s="166">
        <f t="shared" si="34"/>
        <v>0</v>
      </c>
      <c r="EG30" s="166">
        <f t="shared" si="34"/>
        <v>0</v>
      </c>
      <c r="EH30" s="166">
        <f t="shared" si="34"/>
        <v>0</v>
      </c>
      <c r="EI30" s="166">
        <f t="shared" si="34"/>
        <v>0</v>
      </c>
      <c r="EJ30" s="166">
        <f t="shared" si="34"/>
        <v>0</v>
      </c>
      <c r="EK30" s="166">
        <f t="shared" si="34"/>
        <v>0</v>
      </c>
      <c r="EL30" s="166">
        <f t="shared" si="34"/>
        <v>0</v>
      </c>
      <c r="EM30" s="166">
        <f t="shared" si="34"/>
        <v>0</v>
      </c>
      <c r="EN30" s="166">
        <f t="shared" si="34"/>
        <v>0</v>
      </c>
      <c r="EO30" s="166">
        <f t="shared" si="34"/>
        <v>0</v>
      </c>
      <c r="EP30" s="166">
        <f t="shared" ref="EN30:EY58" si="38">IF(OR(COUNTIFS(AL30:AU30,"W/O")&gt;0,COUNTIFS(AL30:AU30,"A")&gt;0,COUNTIFS(AL30:AU30,"")&gt;0,COUNTIF(AL30:AU30,"N/O")),0,1)</f>
        <v>0</v>
      </c>
      <c r="EQ30" s="166">
        <f t="shared" si="28"/>
        <v>0</v>
      </c>
      <c r="ER30" s="166">
        <f t="shared" si="28"/>
        <v>0</v>
      </c>
      <c r="ES30" s="166">
        <f t="shared" si="28"/>
        <v>0</v>
      </c>
      <c r="ET30" s="166">
        <f t="shared" si="28"/>
        <v>0</v>
      </c>
      <c r="EU30" s="166">
        <f t="shared" si="28"/>
        <v>0</v>
      </c>
      <c r="EV30" s="166">
        <f t="shared" si="28"/>
        <v>0</v>
      </c>
      <c r="EW30" s="166">
        <f t="shared" si="28"/>
        <v>0</v>
      </c>
      <c r="EX30" s="166">
        <f t="shared" si="28"/>
        <v>0</v>
      </c>
      <c r="EY30" s="167">
        <f t="shared" si="28"/>
        <v>0</v>
      </c>
      <c r="FA30" s="171" t="str">
        <f t="shared" si="29"/>
        <v>Non Compliance</v>
      </c>
      <c r="FB30" s="171" t="str">
        <f t="shared" si="30"/>
        <v>Compliance</v>
      </c>
      <c r="FC30" s="171" t="str">
        <f t="shared" si="31"/>
        <v>Compliance</v>
      </c>
      <c r="FD30" s="164">
        <f>VLOOKUP(C30,'[3]AS PER ATT '!$B$9:$H$121,7,0)</f>
        <v>25</v>
      </c>
      <c r="FE30" s="186">
        <f t="shared" si="32"/>
        <v>0</v>
      </c>
    </row>
    <row r="31" spans="2:161" s="164" customFormat="1" ht="20.100000000000001" customHeight="1" thickBot="1" x14ac:dyDescent="0.3">
      <c r="B31" s="159">
        <v>18</v>
      </c>
      <c r="C31" s="172">
        <v>5434</v>
      </c>
      <c r="D31" s="173" t="s">
        <v>57</v>
      </c>
      <c r="E31" s="174" t="s">
        <v>136</v>
      </c>
      <c r="F31" s="41" t="str">
        <f>IFERROR(VLOOKUP(E31,'[1]Designation with Pershift Cost'!$B$3:$C$25,2,0),"")</f>
        <v/>
      </c>
      <c r="G31" s="151" t="s">
        <v>10</v>
      </c>
      <c r="H31" s="151" t="s">
        <v>10</v>
      </c>
      <c r="I31" s="151" t="s">
        <v>10</v>
      </c>
      <c r="J31" s="151" t="s">
        <v>26</v>
      </c>
      <c r="K31" s="151" t="s">
        <v>27</v>
      </c>
      <c r="L31" s="151" t="s">
        <v>11</v>
      </c>
      <c r="M31" s="151" t="s">
        <v>11</v>
      </c>
      <c r="N31" s="151" t="s">
        <v>11</v>
      </c>
      <c r="O31" s="151" t="s">
        <v>11</v>
      </c>
      <c r="P31" s="151" t="s">
        <v>26</v>
      </c>
      <c r="Q31" s="152" t="s">
        <v>11</v>
      </c>
      <c r="R31" s="152" t="s">
        <v>11</v>
      </c>
      <c r="S31" s="151" t="s">
        <v>11</v>
      </c>
      <c r="T31" s="152" t="s">
        <v>11</v>
      </c>
      <c r="U31" s="152" t="s">
        <v>11</v>
      </c>
      <c r="V31" s="152" t="s">
        <v>12</v>
      </c>
      <c r="W31" s="152" t="s">
        <v>12</v>
      </c>
      <c r="X31" s="152" t="s">
        <v>12</v>
      </c>
      <c r="Y31" s="152" t="s">
        <v>26</v>
      </c>
      <c r="Z31" s="152" t="s">
        <v>27</v>
      </c>
      <c r="AA31" s="152" t="s">
        <v>27</v>
      </c>
      <c r="AB31" s="152" t="s">
        <v>27</v>
      </c>
      <c r="AC31" s="152" t="s">
        <v>27</v>
      </c>
      <c r="AD31" s="152" t="s">
        <v>27</v>
      </c>
      <c r="AE31" s="152" t="s">
        <v>12</v>
      </c>
      <c r="AF31" s="152" t="s">
        <v>11</v>
      </c>
      <c r="AG31" s="152" t="s">
        <v>11</v>
      </c>
      <c r="AH31" s="152" t="s">
        <v>11</v>
      </c>
      <c r="AI31" s="152" t="s">
        <v>11</v>
      </c>
      <c r="AJ31" s="152" t="s">
        <v>11</v>
      </c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3">
        <f t="shared" si="3"/>
        <v>3</v>
      </c>
      <c r="AX31" s="153">
        <f t="shared" si="4"/>
        <v>14</v>
      </c>
      <c r="AY31" s="153">
        <f t="shared" si="5"/>
        <v>4</v>
      </c>
      <c r="AZ31" s="153">
        <f t="shared" si="6"/>
        <v>0</v>
      </c>
      <c r="BA31" s="153">
        <f t="shared" si="7"/>
        <v>0</v>
      </c>
      <c r="BB31" s="153">
        <f t="shared" si="8"/>
        <v>0</v>
      </c>
      <c r="BC31" s="153">
        <f t="shared" si="9"/>
        <v>0</v>
      </c>
      <c r="BD31" s="153">
        <f t="shared" si="10"/>
        <v>0</v>
      </c>
      <c r="BE31" s="153">
        <f t="shared" si="11"/>
        <v>0</v>
      </c>
      <c r="BF31" s="153">
        <f t="shared" si="12"/>
        <v>0</v>
      </c>
      <c r="BG31" s="153">
        <f t="shared" si="13"/>
        <v>0</v>
      </c>
      <c r="BH31" s="153">
        <f t="shared" si="14"/>
        <v>0</v>
      </c>
      <c r="BI31" s="153">
        <f t="shared" si="15"/>
        <v>0</v>
      </c>
      <c r="BJ31" s="153">
        <f t="shared" si="16"/>
        <v>0</v>
      </c>
      <c r="BK31" s="152"/>
      <c r="BL31" s="152"/>
      <c r="BM31" s="153">
        <f t="shared" si="17"/>
        <v>3</v>
      </c>
      <c r="BN31" s="153">
        <f t="shared" si="18"/>
        <v>6</v>
      </c>
      <c r="BO31" s="145">
        <f t="shared" si="19"/>
        <v>21</v>
      </c>
      <c r="BP31" s="147">
        <f t="shared" si="20"/>
        <v>30</v>
      </c>
      <c r="BQ31" s="146">
        <f t="shared" si="21"/>
        <v>0</v>
      </c>
      <c r="BR31" s="146">
        <f t="shared" si="22"/>
        <v>0</v>
      </c>
      <c r="BS31" s="175"/>
      <c r="BU31" s="165">
        <f t="shared" si="35"/>
        <v>0</v>
      </c>
      <c r="BV31" s="166">
        <f t="shared" si="35"/>
        <v>0</v>
      </c>
      <c r="BW31" s="166">
        <f t="shared" si="35"/>
        <v>0</v>
      </c>
      <c r="BX31" s="166">
        <f t="shared" si="35"/>
        <v>0</v>
      </c>
      <c r="BY31" s="166">
        <f t="shared" si="35"/>
        <v>0</v>
      </c>
      <c r="BZ31" s="166">
        <f t="shared" si="35"/>
        <v>0</v>
      </c>
      <c r="CA31" s="166">
        <f t="shared" si="35"/>
        <v>0</v>
      </c>
      <c r="CB31" s="166">
        <f t="shared" si="35"/>
        <v>0</v>
      </c>
      <c r="CC31" s="166">
        <f t="shared" si="35"/>
        <v>0</v>
      </c>
      <c r="CD31" s="166">
        <f t="shared" si="35"/>
        <v>0</v>
      </c>
      <c r="CE31" s="166">
        <f t="shared" si="35"/>
        <v>1</v>
      </c>
      <c r="CF31" s="166">
        <f t="shared" si="35"/>
        <v>1</v>
      </c>
      <c r="CG31" s="166">
        <f t="shared" si="35"/>
        <v>0</v>
      </c>
      <c r="CH31" s="166">
        <f t="shared" si="35"/>
        <v>0</v>
      </c>
      <c r="CI31" s="166">
        <f t="shared" si="35"/>
        <v>0</v>
      </c>
      <c r="CJ31" s="166">
        <f t="shared" si="33"/>
        <v>0</v>
      </c>
      <c r="CK31" s="166">
        <f t="shared" si="33"/>
        <v>0</v>
      </c>
      <c r="CL31" s="166">
        <f t="shared" si="33"/>
        <v>0</v>
      </c>
      <c r="CM31" s="166">
        <f t="shared" si="33"/>
        <v>0</v>
      </c>
      <c r="CN31" s="166">
        <f t="shared" si="33"/>
        <v>1</v>
      </c>
      <c r="CO31" s="166">
        <f t="shared" si="33"/>
        <v>1</v>
      </c>
      <c r="CP31" s="166">
        <f t="shared" si="33"/>
        <v>1</v>
      </c>
      <c r="CQ31" s="166">
        <f t="shared" si="33"/>
        <v>1</v>
      </c>
      <c r="CR31" s="166">
        <f t="shared" si="33"/>
        <v>1</v>
      </c>
      <c r="CS31" s="166">
        <f t="shared" si="33"/>
        <v>0</v>
      </c>
      <c r="CT31" s="166">
        <f t="shared" si="33"/>
        <v>0</v>
      </c>
      <c r="CU31" s="166">
        <f t="shared" si="33"/>
        <v>0</v>
      </c>
      <c r="CV31" s="166">
        <f t="shared" si="33"/>
        <v>0</v>
      </c>
      <c r="CW31" s="166">
        <f t="shared" si="33"/>
        <v>0</v>
      </c>
      <c r="CX31" s="166">
        <f t="shared" si="33"/>
        <v>0</v>
      </c>
      <c r="CY31" s="166">
        <f t="shared" si="33"/>
        <v>0</v>
      </c>
      <c r="CZ31" s="166">
        <f t="shared" si="36"/>
        <v>0</v>
      </c>
      <c r="DA31" s="166">
        <f t="shared" si="25"/>
        <v>0</v>
      </c>
      <c r="DB31" s="166">
        <f t="shared" si="25"/>
        <v>0</v>
      </c>
      <c r="DC31" s="166">
        <f t="shared" si="25"/>
        <v>0</v>
      </c>
      <c r="DD31" s="166">
        <f t="shared" si="25"/>
        <v>0</v>
      </c>
      <c r="DE31" s="166">
        <f t="shared" si="25"/>
        <v>0</v>
      </c>
      <c r="DF31" s="166">
        <f t="shared" si="25"/>
        <v>0</v>
      </c>
      <c r="DG31" s="166">
        <f t="shared" si="25"/>
        <v>0</v>
      </c>
      <c r="DH31" s="166">
        <f t="shared" si="25"/>
        <v>0</v>
      </c>
      <c r="DI31" s="167">
        <f t="shared" si="25"/>
        <v>0</v>
      </c>
      <c r="DK31" s="165">
        <f t="shared" si="37"/>
        <v>0</v>
      </c>
      <c r="DL31" s="166">
        <f t="shared" si="37"/>
        <v>0</v>
      </c>
      <c r="DM31" s="166">
        <f t="shared" si="37"/>
        <v>0</v>
      </c>
      <c r="DN31" s="166">
        <f t="shared" si="37"/>
        <v>0</v>
      </c>
      <c r="DO31" s="166">
        <f t="shared" si="37"/>
        <v>0</v>
      </c>
      <c r="DP31" s="166">
        <f t="shared" si="37"/>
        <v>0</v>
      </c>
      <c r="DQ31" s="166">
        <f t="shared" si="37"/>
        <v>0</v>
      </c>
      <c r="DR31" s="166">
        <f t="shared" si="37"/>
        <v>0</v>
      </c>
      <c r="DS31" s="166">
        <f t="shared" si="37"/>
        <v>0</v>
      </c>
      <c r="DT31" s="166">
        <f t="shared" si="37"/>
        <v>0</v>
      </c>
      <c r="DU31" s="166">
        <f t="shared" si="37"/>
        <v>0</v>
      </c>
      <c r="DV31" s="166">
        <f t="shared" si="37"/>
        <v>0</v>
      </c>
      <c r="DW31" s="166">
        <f t="shared" si="37"/>
        <v>0</v>
      </c>
      <c r="DX31" s="166">
        <f t="shared" si="37"/>
        <v>0</v>
      </c>
      <c r="DY31" s="166">
        <f t="shared" si="37"/>
        <v>0</v>
      </c>
      <c r="DZ31" s="166">
        <f t="shared" si="34"/>
        <v>0</v>
      </c>
      <c r="EA31" s="166">
        <f t="shared" si="34"/>
        <v>0</v>
      </c>
      <c r="EB31" s="166">
        <f t="shared" si="34"/>
        <v>0</v>
      </c>
      <c r="EC31" s="166">
        <f t="shared" si="34"/>
        <v>0</v>
      </c>
      <c r="ED31" s="166">
        <f t="shared" si="34"/>
        <v>0</v>
      </c>
      <c r="EE31" s="166">
        <f t="shared" si="34"/>
        <v>0</v>
      </c>
      <c r="EF31" s="166">
        <f t="shared" si="34"/>
        <v>0</v>
      </c>
      <c r="EG31" s="166">
        <f t="shared" si="34"/>
        <v>0</v>
      </c>
      <c r="EH31" s="166">
        <f t="shared" si="34"/>
        <v>0</v>
      </c>
      <c r="EI31" s="166">
        <f t="shared" si="34"/>
        <v>0</v>
      </c>
      <c r="EJ31" s="166">
        <f t="shared" si="34"/>
        <v>0</v>
      </c>
      <c r="EK31" s="166">
        <f t="shared" si="34"/>
        <v>0</v>
      </c>
      <c r="EL31" s="166">
        <f t="shared" si="34"/>
        <v>0</v>
      </c>
      <c r="EM31" s="166">
        <f t="shared" si="34"/>
        <v>0</v>
      </c>
      <c r="EN31" s="166">
        <f t="shared" si="34"/>
        <v>0</v>
      </c>
      <c r="EO31" s="166">
        <f t="shared" si="34"/>
        <v>0</v>
      </c>
      <c r="EP31" s="166">
        <f t="shared" si="38"/>
        <v>0</v>
      </c>
      <c r="EQ31" s="166">
        <f t="shared" si="28"/>
        <v>0</v>
      </c>
      <c r="ER31" s="166">
        <f t="shared" si="28"/>
        <v>0</v>
      </c>
      <c r="ES31" s="166">
        <f t="shared" si="28"/>
        <v>0</v>
      </c>
      <c r="ET31" s="166">
        <f t="shared" si="28"/>
        <v>0</v>
      </c>
      <c r="EU31" s="166">
        <f t="shared" si="28"/>
        <v>0</v>
      </c>
      <c r="EV31" s="166">
        <f t="shared" si="28"/>
        <v>0</v>
      </c>
      <c r="EW31" s="166">
        <f t="shared" si="28"/>
        <v>0</v>
      </c>
      <c r="EX31" s="166">
        <f t="shared" si="28"/>
        <v>0</v>
      </c>
      <c r="EY31" s="167">
        <f t="shared" si="28"/>
        <v>0</v>
      </c>
      <c r="FA31" s="171" t="str">
        <f t="shared" si="29"/>
        <v>Non Compliance</v>
      </c>
      <c r="FB31" s="171" t="str">
        <f t="shared" si="30"/>
        <v>Compliance</v>
      </c>
      <c r="FC31" s="171" t="str">
        <f t="shared" si="31"/>
        <v>Compliance</v>
      </c>
      <c r="FD31" s="164">
        <f>VLOOKUP(C31,'[3]AS PER ATT '!$B$9:$H$121,7,0)</f>
        <v>21</v>
      </c>
      <c r="FE31" s="186">
        <f t="shared" si="32"/>
        <v>0</v>
      </c>
    </row>
    <row r="32" spans="2:161" s="164" customFormat="1" ht="20.100000000000001" customHeight="1" thickBot="1" x14ac:dyDescent="0.3">
      <c r="B32" s="159">
        <v>19</v>
      </c>
      <c r="C32" s="172">
        <v>5295</v>
      </c>
      <c r="D32" s="173" t="s">
        <v>58</v>
      </c>
      <c r="E32" s="174" t="s">
        <v>136</v>
      </c>
      <c r="F32" s="41" t="str">
        <f>IFERROR(VLOOKUP(E32,'[1]Designation with Pershift Cost'!$B$3:$C$25,2,0),"")</f>
        <v/>
      </c>
      <c r="G32" s="151" t="s">
        <v>10</v>
      </c>
      <c r="H32" s="151" t="s">
        <v>26</v>
      </c>
      <c r="I32" s="151" t="s">
        <v>10</v>
      </c>
      <c r="J32" s="151" t="s">
        <v>10</v>
      </c>
      <c r="K32" s="151" t="s">
        <v>10</v>
      </c>
      <c r="L32" s="151" t="s">
        <v>10</v>
      </c>
      <c r="M32" s="151" t="s">
        <v>10</v>
      </c>
      <c r="N32" s="151" t="s">
        <v>10</v>
      </c>
      <c r="O32" s="151" t="s">
        <v>26</v>
      </c>
      <c r="P32" s="151" t="s">
        <v>10</v>
      </c>
      <c r="Q32" s="152" t="s">
        <v>10</v>
      </c>
      <c r="R32" s="152" t="s">
        <v>10</v>
      </c>
      <c r="S32" s="151" t="s">
        <v>10</v>
      </c>
      <c r="T32" s="152" t="s">
        <v>10</v>
      </c>
      <c r="U32" s="152" t="s">
        <v>10</v>
      </c>
      <c r="V32" s="152" t="s">
        <v>26</v>
      </c>
      <c r="W32" s="152" t="s">
        <v>10</v>
      </c>
      <c r="X32" s="152" t="s">
        <v>27</v>
      </c>
      <c r="Y32" s="152" t="s">
        <v>10</v>
      </c>
      <c r="Z32" s="152" t="s">
        <v>10</v>
      </c>
      <c r="AA32" s="152" t="s">
        <v>10</v>
      </c>
      <c r="AB32" s="152" t="s">
        <v>10</v>
      </c>
      <c r="AC32" s="152" t="s">
        <v>26</v>
      </c>
      <c r="AD32" s="152" t="s">
        <v>10</v>
      </c>
      <c r="AE32" s="152" t="s">
        <v>10</v>
      </c>
      <c r="AF32" s="152" t="s">
        <v>10</v>
      </c>
      <c r="AG32" s="152" t="s">
        <v>10</v>
      </c>
      <c r="AH32" s="152" t="s">
        <v>10</v>
      </c>
      <c r="AI32" s="152" t="s">
        <v>10</v>
      </c>
      <c r="AJ32" s="152" t="s">
        <v>27</v>
      </c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3">
        <f t="shared" si="3"/>
        <v>24</v>
      </c>
      <c r="AX32" s="153">
        <f t="shared" si="4"/>
        <v>0</v>
      </c>
      <c r="AY32" s="153">
        <f t="shared" si="5"/>
        <v>0</v>
      </c>
      <c r="AZ32" s="153">
        <f t="shared" si="6"/>
        <v>0</v>
      </c>
      <c r="BA32" s="153">
        <f t="shared" si="7"/>
        <v>0</v>
      </c>
      <c r="BB32" s="153">
        <f t="shared" si="8"/>
        <v>0</v>
      </c>
      <c r="BC32" s="153">
        <f t="shared" si="9"/>
        <v>0</v>
      </c>
      <c r="BD32" s="153">
        <f t="shared" si="10"/>
        <v>0</v>
      </c>
      <c r="BE32" s="153">
        <f t="shared" si="11"/>
        <v>0</v>
      </c>
      <c r="BF32" s="153">
        <f t="shared" si="12"/>
        <v>0</v>
      </c>
      <c r="BG32" s="153">
        <f t="shared" si="13"/>
        <v>0</v>
      </c>
      <c r="BH32" s="153">
        <f t="shared" si="14"/>
        <v>0</v>
      </c>
      <c r="BI32" s="153">
        <f t="shared" si="15"/>
        <v>0</v>
      </c>
      <c r="BJ32" s="153">
        <f t="shared" si="16"/>
        <v>0</v>
      </c>
      <c r="BK32" s="152"/>
      <c r="BL32" s="152"/>
      <c r="BM32" s="153">
        <f t="shared" si="17"/>
        <v>4</v>
      </c>
      <c r="BN32" s="153">
        <f t="shared" si="18"/>
        <v>2</v>
      </c>
      <c r="BO32" s="145">
        <f t="shared" si="19"/>
        <v>24</v>
      </c>
      <c r="BP32" s="148">
        <f t="shared" si="20"/>
        <v>30</v>
      </c>
      <c r="BQ32" s="146">
        <f t="shared" si="21"/>
        <v>0</v>
      </c>
      <c r="BR32" s="146">
        <f t="shared" si="22"/>
        <v>0</v>
      </c>
      <c r="BS32" s="175"/>
      <c r="BU32" s="165">
        <f t="shared" si="35"/>
        <v>0</v>
      </c>
      <c r="BV32" s="166">
        <f t="shared" si="35"/>
        <v>0</v>
      </c>
      <c r="BW32" s="166">
        <f t="shared" si="35"/>
        <v>0</v>
      </c>
      <c r="BX32" s="166">
        <f t="shared" si="35"/>
        <v>0</v>
      </c>
      <c r="BY32" s="166">
        <f t="shared" si="35"/>
        <v>0</v>
      </c>
      <c r="BZ32" s="166">
        <f t="shared" si="35"/>
        <v>0</v>
      </c>
      <c r="CA32" s="166">
        <f t="shared" si="35"/>
        <v>0</v>
      </c>
      <c r="CB32" s="166">
        <f t="shared" si="35"/>
        <v>0</v>
      </c>
      <c r="CC32" s="166">
        <f t="shared" si="35"/>
        <v>0</v>
      </c>
      <c r="CD32" s="166">
        <f t="shared" si="35"/>
        <v>0</v>
      </c>
      <c r="CE32" s="166">
        <f t="shared" si="35"/>
        <v>0</v>
      </c>
      <c r="CF32" s="166">
        <f t="shared" si="35"/>
        <v>0</v>
      </c>
      <c r="CG32" s="166">
        <f t="shared" si="35"/>
        <v>0</v>
      </c>
      <c r="CH32" s="166">
        <f t="shared" si="35"/>
        <v>0</v>
      </c>
      <c r="CI32" s="166">
        <f t="shared" si="35"/>
        <v>0</v>
      </c>
      <c r="CJ32" s="166">
        <f t="shared" si="33"/>
        <v>0</v>
      </c>
      <c r="CK32" s="166">
        <f t="shared" si="33"/>
        <v>0</v>
      </c>
      <c r="CL32" s="166">
        <f t="shared" si="33"/>
        <v>0</v>
      </c>
      <c r="CM32" s="166">
        <f t="shared" si="33"/>
        <v>0</v>
      </c>
      <c r="CN32" s="166">
        <f t="shared" si="33"/>
        <v>0</v>
      </c>
      <c r="CO32" s="166">
        <f t="shared" si="33"/>
        <v>0</v>
      </c>
      <c r="CP32" s="166">
        <f t="shared" si="33"/>
        <v>0</v>
      </c>
      <c r="CQ32" s="166">
        <f t="shared" si="33"/>
        <v>0</v>
      </c>
      <c r="CR32" s="166">
        <f t="shared" si="33"/>
        <v>1</v>
      </c>
      <c r="CS32" s="166">
        <f t="shared" si="33"/>
        <v>0</v>
      </c>
      <c r="CT32" s="166">
        <f t="shared" si="33"/>
        <v>0</v>
      </c>
      <c r="CU32" s="166">
        <f t="shared" si="33"/>
        <v>0</v>
      </c>
      <c r="CV32" s="166">
        <f t="shared" si="33"/>
        <v>0</v>
      </c>
      <c r="CW32" s="166">
        <f t="shared" si="33"/>
        <v>0</v>
      </c>
      <c r="CX32" s="166">
        <f t="shared" si="33"/>
        <v>0</v>
      </c>
      <c r="CY32" s="166">
        <f t="shared" si="33"/>
        <v>0</v>
      </c>
      <c r="CZ32" s="166">
        <f t="shared" si="36"/>
        <v>0</v>
      </c>
      <c r="DA32" s="166">
        <f t="shared" si="25"/>
        <v>0</v>
      </c>
      <c r="DB32" s="166">
        <f t="shared" si="25"/>
        <v>0</v>
      </c>
      <c r="DC32" s="166">
        <f t="shared" si="25"/>
        <v>0</v>
      </c>
      <c r="DD32" s="166">
        <f t="shared" si="25"/>
        <v>0</v>
      </c>
      <c r="DE32" s="166">
        <f t="shared" si="25"/>
        <v>0</v>
      </c>
      <c r="DF32" s="166">
        <f t="shared" si="25"/>
        <v>0</v>
      </c>
      <c r="DG32" s="166">
        <f t="shared" si="25"/>
        <v>0</v>
      </c>
      <c r="DH32" s="166">
        <f t="shared" si="25"/>
        <v>0</v>
      </c>
      <c r="DI32" s="167">
        <f t="shared" si="25"/>
        <v>0</v>
      </c>
      <c r="DK32" s="165">
        <f t="shared" si="37"/>
        <v>0</v>
      </c>
      <c r="DL32" s="166">
        <f t="shared" si="37"/>
        <v>0</v>
      </c>
      <c r="DM32" s="166">
        <f t="shared" si="37"/>
        <v>0</v>
      </c>
      <c r="DN32" s="166">
        <f t="shared" si="37"/>
        <v>0</v>
      </c>
      <c r="DO32" s="166">
        <f t="shared" si="37"/>
        <v>0</v>
      </c>
      <c r="DP32" s="166">
        <f t="shared" si="37"/>
        <v>0</v>
      </c>
      <c r="DQ32" s="166">
        <f t="shared" si="37"/>
        <v>0</v>
      </c>
      <c r="DR32" s="166">
        <f t="shared" si="37"/>
        <v>0</v>
      </c>
      <c r="DS32" s="166">
        <f t="shared" si="37"/>
        <v>0</v>
      </c>
      <c r="DT32" s="166">
        <f t="shared" si="37"/>
        <v>0</v>
      </c>
      <c r="DU32" s="166">
        <f t="shared" si="37"/>
        <v>0</v>
      </c>
      <c r="DV32" s="166">
        <f t="shared" si="37"/>
        <v>0</v>
      </c>
      <c r="DW32" s="166">
        <f t="shared" si="37"/>
        <v>0</v>
      </c>
      <c r="DX32" s="166">
        <f t="shared" si="37"/>
        <v>0</v>
      </c>
      <c r="DY32" s="166">
        <f t="shared" si="37"/>
        <v>0</v>
      </c>
      <c r="DZ32" s="166">
        <f t="shared" si="34"/>
        <v>0</v>
      </c>
      <c r="EA32" s="166">
        <f t="shared" si="34"/>
        <v>0</v>
      </c>
      <c r="EB32" s="166">
        <f t="shared" si="34"/>
        <v>0</v>
      </c>
      <c r="EC32" s="166">
        <f t="shared" si="34"/>
        <v>0</v>
      </c>
      <c r="ED32" s="166">
        <f t="shared" si="34"/>
        <v>0</v>
      </c>
      <c r="EE32" s="166">
        <f t="shared" si="34"/>
        <v>0</v>
      </c>
      <c r="EF32" s="166">
        <f t="shared" si="34"/>
        <v>0</v>
      </c>
      <c r="EG32" s="166">
        <f t="shared" si="34"/>
        <v>0</v>
      </c>
      <c r="EH32" s="166">
        <f t="shared" si="34"/>
        <v>0</v>
      </c>
      <c r="EI32" s="166">
        <f t="shared" si="34"/>
        <v>0</v>
      </c>
      <c r="EJ32" s="166">
        <f t="shared" si="34"/>
        <v>0</v>
      </c>
      <c r="EK32" s="166">
        <f t="shared" si="34"/>
        <v>0</v>
      </c>
      <c r="EL32" s="166">
        <f t="shared" si="34"/>
        <v>0</v>
      </c>
      <c r="EM32" s="166">
        <f t="shared" si="34"/>
        <v>0</v>
      </c>
      <c r="EN32" s="166">
        <f t="shared" si="34"/>
        <v>0</v>
      </c>
      <c r="EO32" s="166">
        <f t="shared" si="34"/>
        <v>0</v>
      </c>
      <c r="EP32" s="166">
        <f t="shared" si="38"/>
        <v>0</v>
      </c>
      <c r="EQ32" s="166">
        <f t="shared" si="28"/>
        <v>0</v>
      </c>
      <c r="ER32" s="166">
        <f t="shared" si="28"/>
        <v>0</v>
      </c>
      <c r="ES32" s="166">
        <f t="shared" si="28"/>
        <v>0</v>
      </c>
      <c r="ET32" s="166">
        <f t="shared" si="28"/>
        <v>0</v>
      </c>
      <c r="EU32" s="166">
        <f t="shared" si="28"/>
        <v>0</v>
      </c>
      <c r="EV32" s="166">
        <f t="shared" si="28"/>
        <v>0</v>
      </c>
      <c r="EW32" s="166">
        <f t="shared" si="28"/>
        <v>0</v>
      </c>
      <c r="EX32" s="166">
        <f t="shared" si="28"/>
        <v>0</v>
      </c>
      <c r="EY32" s="167">
        <f t="shared" si="28"/>
        <v>0</v>
      </c>
      <c r="FA32" s="171" t="str">
        <f t="shared" si="29"/>
        <v>Non Compliance</v>
      </c>
      <c r="FB32" s="171" t="str">
        <f t="shared" si="30"/>
        <v>Compliance</v>
      </c>
      <c r="FC32" s="171" t="str">
        <f t="shared" si="31"/>
        <v>Compliance</v>
      </c>
      <c r="FD32" s="164">
        <f>VLOOKUP(C32,'[3]AS PER ATT '!$B$9:$H$121,7,0)</f>
        <v>24</v>
      </c>
      <c r="FE32" s="186">
        <f t="shared" si="32"/>
        <v>0</v>
      </c>
    </row>
    <row r="33" spans="2:161" s="164" customFormat="1" ht="20.100000000000001" customHeight="1" thickBot="1" x14ac:dyDescent="0.3">
      <c r="B33" s="159">
        <v>20</v>
      </c>
      <c r="C33" s="172">
        <v>5445</v>
      </c>
      <c r="D33" s="173" t="s">
        <v>60</v>
      </c>
      <c r="E33" s="174" t="s">
        <v>135</v>
      </c>
      <c r="F33" s="41" t="str">
        <f>IFERROR(VLOOKUP(E33,'[1]Designation with Pershift Cost'!$B$3:$C$25,2,0),"")</f>
        <v/>
      </c>
      <c r="G33" s="151" t="s">
        <v>11</v>
      </c>
      <c r="H33" s="151" t="s">
        <v>11</v>
      </c>
      <c r="I33" s="151" t="s">
        <v>11</v>
      </c>
      <c r="J33" s="151" t="s">
        <v>26</v>
      </c>
      <c r="K33" s="151" t="s">
        <v>11</v>
      </c>
      <c r="L33" s="151" t="s">
        <v>27</v>
      </c>
      <c r="M33" s="151" t="s">
        <v>11</v>
      </c>
      <c r="N33" s="151" t="s">
        <v>11</v>
      </c>
      <c r="O33" s="151" t="s">
        <v>11</v>
      </c>
      <c r="P33" s="151" t="s">
        <v>11</v>
      </c>
      <c r="Q33" s="152" t="s">
        <v>11</v>
      </c>
      <c r="R33" s="152" t="s">
        <v>11</v>
      </c>
      <c r="S33" s="151" t="s">
        <v>26</v>
      </c>
      <c r="T33" s="152" t="s">
        <v>27</v>
      </c>
      <c r="U33" s="152" t="s">
        <v>27</v>
      </c>
      <c r="V33" s="152" t="s">
        <v>11</v>
      </c>
      <c r="W33" s="152" t="s">
        <v>11</v>
      </c>
      <c r="X33" s="152" t="s">
        <v>11</v>
      </c>
      <c r="Y33" s="152" t="s">
        <v>11</v>
      </c>
      <c r="Z33" s="152" t="s">
        <v>11</v>
      </c>
      <c r="AA33" s="152" t="s">
        <v>11</v>
      </c>
      <c r="AB33" s="152" t="s">
        <v>26</v>
      </c>
      <c r="AC33" s="152" t="s">
        <v>11</v>
      </c>
      <c r="AD33" s="152" t="s">
        <v>11</v>
      </c>
      <c r="AE33" s="152" t="s">
        <v>11</v>
      </c>
      <c r="AF33" s="152" t="s">
        <v>11</v>
      </c>
      <c r="AG33" s="152" t="s">
        <v>26</v>
      </c>
      <c r="AH33" s="152" t="s">
        <v>11</v>
      </c>
      <c r="AI33" s="152" t="s">
        <v>11</v>
      </c>
      <c r="AJ33" s="152" t="s">
        <v>11</v>
      </c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3">
        <f t="shared" si="3"/>
        <v>0</v>
      </c>
      <c r="AX33" s="153">
        <f t="shared" si="4"/>
        <v>23</v>
      </c>
      <c r="AY33" s="153">
        <f t="shared" si="5"/>
        <v>0</v>
      </c>
      <c r="AZ33" s="153">
        <f t="shared" si="6"/>
        <v>0</v>
      </c>
      <c r="BA33" s="153">
        <f t="shared" si="7"/>
        <v>0</v>
      </c>
      <c r="BB33" s="153">
        <f t="shared" si="8"/>
        <v>0</v>
      </c>
      <c r="BC33" s="153">
        <f t="shared" si="9"/>
        <v>0</v>
      </c>
      <c r="BD33" s="153">
        <f t="shared" si="10"/>
        <v>0</v>
      </c>
      <c r="BE33" s="153">
        <f t="shared" si="11"/>
        <v>0</v>
      </c>
      <c r="BF33" s="153">
        <f t="shared" si="12"/>
        <v>0</v>
      </c>
      <c r="BG33" s="153">
        <f t="shared" si="13"/>
        <v>0</v>
      </c>
      <c r="BH33" s="153">
        <f t="shared" si="14"/>
        <v>0</v>
      </c>
      <c r="BI33" s="153">
        <f t="shared" si="15"/>
        <v>0</v>
      </c>
      <c r="BJ33" s="153">
        <f t="shared" si="16"/>
        <v>0</v>
      </c>
      <c r="BK33" s="152"/>
      <c r="BL33" s="152"/>
      <c r="BM33" s="153">
        <f t="shared" si="17"/>
        <v>4</v>
      </c>
      <c r="BN33" s="153">
        <f t="shared" si="18"/>
        <v>3</v>
      </c>
      <c r="BO33" s="145">
        <f t="shared" si="19"/>
        <v>23</v>
      </c>
      <c r="BP33" s="149">
        <f t="shared" si="20"/>
        <v>30</v>
      </c>
      <c r="BQ33" s="146">
        <f t="shared" si="21"/>
        <v>0</v>
      </c>
      <c r="BR33" s="146">
        <f t="shared" si="22"/>
        <v>0</v>
      </c>
      <c r="BS33" s="175"/>
      <c r="BU33" s="165">
        <f t="shared" si="35"/>
        <v>0</v>
      </c>
      <c r="BV33" s="166">
        <f t="shared" si="35"/>
        <v>0</v>
      </c>
      <c r="BW33" s="166">
        <f t="shared" si="35"/>
        <v>0</v>
      </c>
      <c r="BX33" s="166">
        <f t="shared" si="35"/>
        <v>0</v>
      </c>
      <c r="BY33" s="166">
        <f t="shared" si="35"/>
        <v>1</v>
      </c>
      <c r="BZ33" s="166">
        <f t="shared" si="35"/>
        <v>1</v>
      </c>
      <c r="CA33" s="166">
        <f t="shared" si="35"/>
        <v>0</v>
      </c>
      <c r="CB33" s="166">
        <f t="shared" si="35"/>
        <v>0</v>
      </c>
      <c r="CC33" s="166">
        <f t="shared" si="35"/>
        <v>0</v>
      </c>
      <c r="CD33" s="166">
        <f t="shared" si="35"/>
        <v>0</v>
      </c>
      <c r="CE33" s="166">
        <f t="shared" si="35"/>
        <v>0</v>
      </c>
      <c r="CF33" s="166">
        <f t="shared" si="35"/>
        <v>0</v>
      </c>
      <c r="CG33" s="166">
        <f t="shared" si="35"/>
        <v>0</v>
      </c>
      <c r="CH33" s="166">
        <f t="shared" si="35"/>
        <v>1</v>
      </c>
      <c r="CI33" s="166">
        <f t="shared" si="35"/>
        <v>1</v>
      </c>
      <c r="CJ33" s="166">
        <f t="shared" si="33"/>
        <v>0</v>
      </c>
      <c r="CK33" s="166">
        <f t="shared" si="33"/>
        <v>0</v>
      </c>
      <c r="CL33" s="166">
        <f t="shared" si="33"/>
        <v>0</v>
      </c>
      <c r="CM33" s="166">
        <f t="shared" si="33"/>
        <v>0</v>
      </c>
      <c r="CN33" s="166">
        <f t="shared" si="33"/>
        <v>0</v>
      </c>
      <c r="CO33" s="166">
        <f t="shared" si="33"/>
        <v>0</v>
      </c>
      <c r="CP33" s="166">
        <f t="shared" si="33"/>
        <v>0</v>
      </c>
      <c r="CQ33" s="166">
        <f t="shared" si="33"/>
        <v>0</v>
      </c>
      <c r="CR33" s="166">
        <f t="shared" si="33"/>
        <v>0</v>
      </c>
      <c r="CS33" s="166">
        <f t="shared" si="33"/>
        <v>0</v>
      </c>
      <c r="CT33" s="166">
        <f t="shared" si="33"/>
        <v>0</v>
      </c>
      <c r="CU33" s="166">
        <f t="shared" si="33"/>
        <v>0</v>
      </c>
      <c r="CV33" s="166">
        <f t="shared" si="33"/>
        <v>0</v>
      </c>
      <c r="CW33" s="166">
        <f t="shared" si="33"/>
        <v>0</v>
      </c>
      <c r="CX33" s="166">
        <f t="shared" si="33"/>
        <v>0</v>
      </c>
      <c r="CY33" s="166">
        <f t="shared" si="33"/>
        <v>0</v>
      </c>
      <c r="CZ33" s="166">
        <f t="shared" si="36"/>
        <v>0</v>
      </c>
      <c r="DA33" s="166">
        <f t="shared" si="25"/>
        <v>0</v>
      </c>
      <c r="DB33" s="166">
        <f t="shared" si="25"/>
        <v>0</v>
      </c>
      <c r="DC33" s="166">
        <f t="shared" si="25"/>
        <v>0</v>
      </c>
      <c r="DD33" s="166">
        <f t="shared" si="25"/>
        <v>0</v>
      </c>
      <c r="DE33" s="166">
        <f t="shared" si="25"/>
        <v>0</v>
      </c>
      <c r="DF33" s="166">
        <f t="shared" si="25"/>
        <v>0</v>
      </c>
      <c r="DG33" s="166">
        <f t="shared" si="25"/>
        <v>0</v>
      </c>
      <c r="DH33" s="166">
        <f t="shared" si="25"/>
        <v>0</v>
      </c>
      <c r="DI33" s="167">
        <f t="shared" si="25"/>
        <v>0</v>
      </c>
      <c r="DK33" s="165">
        <f t="shared" si="37"/>
        <v>0</v>
      </c>
      <c r="DL33" s="166">
        <f t="shared" si="37"/>
        <v>0</v>
      </c>
      <c r="DM33" s="166">
        <f t="shared" si="37"/>
        <v>0</v>
      </c>
      <c r="DN33" s="166">
        <f t="shared" si="37"/>
        <v>0</v>
      </c>
      <c r="DO33" s="166">
        <f t="shared" si="37"/>
        <v>0</v>
      </c>
      <c r="DP33" s="166">
        <f t="shared" si="37"/>
        <v>0</v>
      </c>
      <c r="DQ33" s="166">
        <f t="shared" si="37"/>
        <v>0</v>
      </c>
      <c r="DR33" s="166">
        <f t="shared" si="37"/>
        <v>0</v>
      </c>
      <c r="DS33" s="166">
        <f t="shared" si="37"/>
        <v>0</v>
      </c>
      <c r="DT33" s="166">
        <f t="shared" si="37"/>
        <v>0</v>
      </c>
      <c r="DU33" s="166">
        <f t="shared" si="37"/>
        <v>0</v>
      </c>
      <c r="DV33" s="166">
        <f t="shared" si="37"/>
        <v>0</v>
      </c>
      <c r="DW33" s="166">
        <f t="shared" si="37"/>
        <v>0</v>
      </c>
      <c r="DX33" s="166">
        <f t="shared" si="37"/>
        <v>0</v>
      </c>
      <c r="DY33" s="166">
        <f t="shared" si="37"/>
        <v>0</v>
      </c>
      <c r="DZ33" s="166">
        <f t="shared" si="34"/>
        <v>0</v>
      </c>
      <c r="EA33" s="166">
        <f t="shared" si="34"/>
        <v>0</v>
      </c>
      <c r="EB33" s="166">
        <f t="shared" si="34"/>
        <v>0</v>
      </c>
      <c r="EC33" s="166">
        <f t="shared" si="34"/>
        <v>0</v>
      </c>
      <c r="ED33" s="166">
        <f t="shared" si="34"/>
        <v>0</v>
      </c>
      <c r="EE33" s="166">
        <f t="shared" si="34"/>
        <v>0</v>
      </c>
      <c r="EF33" s="166">
        <f t="shared" si="34"/>
        <v>0</v>
      </c>
      <c r="EG33" s="166">
        <f t="shared" si="34"/>
        <v>0</v>
      </c>
      <c r="EH33" s="166">
        <f t="shared" si="34"/>
        <v>0</v>
      </c>
      <c r="EI33" s="166">
        <f t="shared" si="34"/>
        <v>0</v>
      </c>
      <c r="EJ33" s="166">
        <f t="shared" si="34"/>
        <v>0</v>
      </c>
      <c r="EK33" s="166">
        <f t="shared" si="34"/>
        <v>0</v>
      </c>
      <c r="EL33" s="166">
        <f t="shared" si="34"/>
        <v>0</v>
      </c>
      <c r="EM33" s="166">
        <f t="shared" si="34"/>
        <v>0</v>
      </c>
      <c r="EN33" s="166">
        <f t="shared" si="34"/>
        <v>0</v>
      </c>
      <c r="EO33" s="166">
        <f t="shared" si="34"/>
        <v>0</v>
      </c>
      <c r="EP33" s="166">
        <f t="shared" si="38"/>
        <v>0</v>
      </c>
      <c r="EQ33" s="166">
        <f t="shared" si="28"/>
        <v>0</v>
      </c>
      <c r="ER33" s="166">
        <f t="shared" si="28"/>
        <v>0</v>
      </c>
      <c r="ES33" s="166">
        <f t="shared" si="28"/>
        <v>0</v>
      </c>
      <c r="ET33" s="166">
        <f t="shared" si="28"/>
        <v>0</v>
      </c>
      <c r="EU33" s="166">
        <f t="shared" si="28"/>
        <v>0</v>
      </c>
      <c r="EV33" s="166">
        <f t="shared" si="28"/>
        <v>0</v>
      </c>
      <c r="EW33" s="166">
        <f t="shared" si="28"/>
        <v>0</v>
      </c>
      <c r="EX33" s="166">
        <f t="shared" si="28"/>
        <v>0</v>
      </c>
      <c r="EY33" s="167">
        <f t="shared" si="28"/>
        <v>0</v>
      </c>
      <c r="FA33" s="171" t="str">
        <f t="shared" si="29"/>
        <v>Non Compliance</v>
      </c>
      <c r="FB33" s="171" t="str">
        <f t="shared" si="30"/>
        <v>Compliance</v>
      </c>
      <c r="FC33" s="171" t="str">
        <f t="shared" si="31"/>
        <v>Compliance</v>
      </c>
      <c r="FD33" s="164">
        <f>VLOOKUP(C33,'[3]AS PER ATT '!$B$9:$H$121,7,0)</f>
        <v>23</v>
      </c>
      <c r="FE33" s="186">
        <f t="shared" si="32"/>
        <v>0</v>
      </c>
    </row>
    <row r="34" spans="2:161" s="164" customFormat="1" ht="20.100000000000001" customHeight="1" thickBot="1" x14ac:dyDescent="0.3">
      <c r="B34" s="159">
        <v>21</v>
      </c>
      <c r="C34" s="172">
        <v>5407</v>
      </c>
      <c r="D34" s="173" t="s">
        <v>61</v>
      </c>
      <c r="E34" s="174" t="s">
        <v>135</v>
      </c>
      <c r="F34" s="41" t="str">
        <f>IFERROR(VLOOKUP(E34,'[1]Designation with Pershift Cost'!$B$3:$C$25,2,0),"")</f>
        <v/>
      </c>
      <c r="G34" s="151" t="s">
        <v>12</v>
      </c>
      <c r="H34" s="151" t="s">
        <v>12</v>
      </c>
      <c r="I34" s="151" t="s">
        <v>26</v>
      </c>
      <c r="J34" s="151" t="s">
        <v>12</v>
      </c>
      <c r="K34" s="151" t="s">
        <v>12</v>
      </c>
      <c r="L34" s="151" t="s">
        <v>12</v>
      </c>
      <c r="M34" s="151" t="s">
        <v>12</v>
      </c>
      <c r="N34" s="151" t="s">
        <v>12</v>
      </c>
      <c r="O34" s="151" t="s">
        <v>12</v>
      </c>
      <c r="P34" s="151" t="s">
        <v>26</v>
      </c>
      <c r="Q34" s="152" t="s">
        <v>12</v>
      </c>
      <c r="R34" s="152" t="s">
        <v>12</v>
      </c>
      <c r="S34" s="152" t="s">
        <v>12</v>
      </c>
      <c r="T34" s="152" t="s">
        <v>12</v>
      </c>
      <c r="U34" s="152" t="s">
        <v>12</v>
      </c>
      <c r="V34" s="152" t="s">
        <v>12</v>
      </c>
      <c r="W34" s="152" t="s">
        <v>12</v>
      </c>
      <c r="X34" s="152" t="s">
        <v>26</v>
      </c>
      <c r="Y34" s="152" t="s">
        <v>12</v>
      </c>
      <c r="Z34" s="152" t="s">
        <v>12</v>
      </c>
      <c r="AA34" s="152" t="s">
        <v>12</v>
      </c>
      <c r="AB34" s="152" t="s">
        <v>12</v>
      </c>
      <c r="AC34" s="152" t="s">
        <v>12</v>
      </c>
      <c r="AD34" s="152" t="s">
        <v>12</v>
      </c>
      <c r="AE34" s="152" t="s">
        <v>26</v>
      </c>
      <c r="AF34" s="152" t="s">
        <v>12</v>
      </c>
      <c r="AG34" s="152" t="s">
        <v>12</v>
      </c>
      <c r="AH34" s="152" t="s">
        <v>12</v>
      </c>
      <c r="AI34" s="152" t="s">
        <v>12</v>
      </c>
      <c r="AJ34" s="152" t="s">
        <v>12</v>
      </c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3">
        <f t="shared" si="3"/>
        <v>0</v>
      </c>
      <c r="AX34" s="153">
        <f t="shared" si="4"/>
        <v>0</v>
      </c>
      <c r="AY34" s="153">
        <f t="shared" si="5"/>
        <v>26</v>
      </c>
      <c r="AZ34" s="153">
        <f t="shared" si="6"/>
        <v>0</v>
      </c>
      <c r="BA34" s="153">
        <f t="shared" si="7"/>
        <v>0</v>
      </c>
      <c r="BB34" s="153">
        <f t="shared" si="8"/>
        <v>0</v>
      </c>
      <c r="BC34" s="153">
        <f t="shared" si="9"/>
        <v>0</v>
      </c>
      <c r="BD34" s="153">
        <f t="shared" si="10"/>
        <v>0</v>
      </c>
      <c r="BE34" s="153">
        <f t="shared" si="11"/>
        <v>0</v>
      </c>
      <c r="BF34" s="153">
        <f t="shared" si="12"/>
        <v>0</v>
      </c>
      <c r="BG34" s="153">
        <f t="shared" si="13"/>
        <v>0</v>
      </c>
      <c r="BH34" s="153">
        <f t="shared" si="14"/>
        <v>0</v>
      </c>
      <c r="BI34" s="153">
        <f t="shared" si="15"/>
        <v>0</v>
      </c>
      <c r="BJ34" s="153">
        <f t="shared" si="16"/>
        <v>0</v>
      </c>
      <c r="BK34" s="152"/>
      <c r="BL34" s="152"/>
      <c r="BM34" s="153">
        <f t="shared" si="17"/>
        <v>4</v>
      </c>
      <c r="BN34" s="153">
        <f t="shared" si="18"/>
        <v>0</v>
      </c>
      <c r="BO34" s="145">
        <f t="shared" si="19"/>
        <v>26</v>
      </c>
      <c r="BP34" s="147">
        <f t="shared" si="20"/>
        <v>30</v>
      </c>
      <c r="BQ34" s="146">
        <f t="shared" si="21"/>
        <v>0</v>
      </c>
      <c r="BR34" s="146">
        <f t="shared" si="22"/>
        <v>0</v>
      </c>
      <c r="BS34" s="175"/>
      <c r="BU34" s="165">
        <f t="shared" si="35"/>
        <v>0</v>
      </c>
      <c r="BV34" s="166">
        <f t="shared" si="35"/>
        <v>0</v>
      </c>
      <c r="BW34" s="166">
        <f t="shared" si="35"/>
        <v>0</v>
      </c>
      <c r="BX34" s="166">
        <f t="shared" si="35"/>
        <v>0</v>
      </c>
      <c r="BY34" s="166">
        <f t="shared" si="35"/>
        <v>0</v>
      </c>
      <c r="BZ34" s="166">
        <f t="shared" si="35"/>
        <v>0</v>
      </c>
      <c r="CA34" s="166">
        <f t="shared" si="35"/>
        <v>0</v>
      </c>
      <c r="CB34" s="166">
        <f t="shared" si="35"/>
        <v>0</v>
      </c>
      <c r="CC34" s="166">
        <f t="shared" si="35"/>
        <v>0</v>
      </c>
      <c r="CD34" s="166">
        <f t="shared" si="35"/>
        <v>0</v>
      </c>
      <c r="CE34" s="166">
        <f t="shared" si="35"/>
        <v>1</v>
      </c>
      <c r="CF34" s="166">
        <f t="shared" si="35"/>
        <v>0</v>
      </c>
      <c r="CG34" s="166">
        <f t="shared" si="35"/>
        <v>0</v>
      </c>
      <c r="CH34" s="166">
        <f t="shared" si="35"/>
        <v>0</v>
      </c>
      <c r="CI34" s="166">
        <f t="shared" si="35"/>
        <v>0</v>
      </c>
      <c r="CJ34" s="166">
        <f t="shared" si="33"/>
        <v>0</v>
      </c>
      <c r="CK34" s="166">
        <f t="shared" si="33"/>
        <v>0</v>
      </c>
      <c r="CL34" s="166">
        <f t="shared" si="33"/>
        <v>0</v>
      </c>
      <c r="CM34" s="166">
        <f t="shared" si="33"/>
        <v>0</v>
      </c>
      <c r="CN34" s="166">
        <f t="shared" si="33"/>
        <v>0</v>
      </c>
      <c r="CO34" s="166">
        <f t="shared" si="33"/>
        <v>0</v>
      </c>
      <c r="CP34" s="166">
        <f t="shared" si="33"/>
        <v>0</v>
      </c>
      <c r="CQ34" s="166">
        <f t="shared" si="33"/>
        <v>0</v>
      </c>
      <c r="CR34" s="166">
        <f t="shared" si="33"/>
        <v>0</v>
      </c>
      <c r="CS34" s="166">
        <f t="shared" si="33"/>
        <v>0</v>
      </c>
      <c r="CT34" s="166">
        <f t="shared" si="33"/>
        <v>0</v>
      </c>
      <c r="CU34" s="166">
        <f t="shared" si="33"/>
        <v>0</v>
      </c>
      <c r="CV34" s="166">
        <f t="shared" si="33"/>
        <v>0</v>
      </c>
      <c r="CW34" s="166">
        <f t="shared" si="33"/>
        <v>0</v>
      </c>
      <c r="CX34" s="166">
        <f t="shared" si="33"/>
        <v>0</v>
      </c>
      <c r="CY34" s="166">
        <f t="shared" si="33"/>
        <v>0</v>
      </c>
      <c r="CZ34" s="166">
        <f t="shared" si="36"/>
        <v>0</v>
      </c>
      <c r="DA34" s="166">
        <f t="shared" si="25"/>
        <v>0</v>
      </c>
      <c r="DB34" s="166">
        <f t="shared" si="25"/>
        <v>0</v>
      </c>
      <c r="DC34" s="166">
        <f t="shared" si="25"/>
        <v>0</v>
      </c>
      <c r="DD34" s="166">
        <f t="shared" si="25"/>
        <v>0</v>
      </c>
      <c r="DE34" s="166">
        <f t="shared" si="25"/>
        <v>0</v>
      </c>
      <c r="DF34" s="166">
        <f t="shared" si="25"/>
        <v>0</v>
      </c>
      <c r="DG34" s="166">
        <f t="shared" si="25"/>
        <v>0</v>
      </c>
      <c r="DH34" s="166">
        <f t="shared" si="25"/>
        <v>0</v>
      </c>
      <c r="DI34" s="167">
        <f t="shared" si="25"/>
        <v>0</v>
      </c>
      <c r="DK34" s="165">
        <f t="shared" si="37"/>
        <v>0</v>
      </c>
      <c r="DL34" s="166">
        <f t="shared" si="37"/>
        <v>0</v>
      </c>
      <c r="DM34" s="166">
        <f t="shared" si="37"/>
        <v>0</v>
      </c>
      <c r="DN34" s="166">
        <f t="shared" si="37"/>
        <v>0</v>
      </c>
      <c r="DO34" s="166">
        <f t="shared" si="37"/>
        <v>0</v>
      </c>
      <c r="DP34" s="166">
        <f t="shared" si="37"/>
        <v>0</v>
      </c>
      <c r="DQ34" s="166">
        <f t="shared" si="37"/>
        <v>0</v>
      </c>
      <c r="DR34" s="166">
        <f t="shared" si="37"/>
        <v>0</v>
      </c>
      <c r="DS34" s="166">
        <f t="shared" si="37"/>
        <v>0</v>
      </c>
      <c r="DT34" s="166">
        <f t="shared" si="37"/>
        <v>0</v>
      </c>
      <c r="DU34" s="166">
        <f t="shared" si="37"/>
        <v>0</v>
      </c>
      <c r="DV34" s="166">
        <f t="shared" si="37"/>
        <v>0</v>
      </c>
      <c r="DW34" s="166">
        <f t="shared" si="37"/>
        <v>0</v>
      </c>
      <c r="DX34" s="166">
        <f t="shared" si="37"/>
        <v>0</v>
      </c>
      <c r="DY34" s="166">
        <f t="shared" si="37"/>
        <v>0</v>
      </c>
      <c r="DZ34" s="166">
        <f t="shared" si="34"/>
        <v>0</v>
      </c>
      <c r="EA34" s="166">
        <f t="shared" si="34"/>
        <v>0</v>
      </c>
      <c r="EB34" s="166">
        <f t="shared" si="34"/>
        <v>0</v>
      </c>
      <c r="EC34" s="166">
        <f t="shared" si="34"/>
        <v>0</v>
      </c>
      <c r="ED34" s="166">
        <f t="shared" si="34"/>
        <v>0</v>
      </c>
      <c r="EE34" s="166">
        <f t="shared" si="34"/>
        <v>0</v>
      </c>
      <c r="EF34" s="166">
        <f t="shared" si="34"/>
        <v>0</v>
      </c>
      <c r="EG34" s="166">
        <f t="shared" si="34"/>
        <v>0</v>
      </c>
      <c r="EH34" s="166">
        <f t="shared" si="34"/>
        <v>0</v>
      </c>
      <c r="EI34" s="166">
        <f t="shared" si="34"/>
        <v>0</v>
      </c>
      <c r="EJ34" s="166">
        <f t="shared" si="34"/>
        <v>0</v>
      </c>
      <c r="EK34" s="166">
        <f t="shared" si="34"/>
        <v>0</v>
      </c>
      <c r="EL34" s="166">
        <f t="shared" si="34"/>
        <v>0</v>
      </c>
      <c r="EM34" s="166">
        <f t="shared" si="34"/>
        <v>0</v>
      </c>
      <c r="EN34" s="166">
        <f t="shared" si="34"/>
        <v>0</v>
      </c>
      <c r="EO34" s="166">
        <f t="shared" si="34"/>
        <v>0</v>
      </c>
      <c r="EP34" s="166">
        <f t="shared" si="38"/>
        <v>0</v>
      </c>
      <c r="EQ34" s="166">
        <f t="shared" si="28"/>
        <v>0</v>
      </c>
      <c r="ER34" s="166">
        <f t="shared" si="28"/>
        <v>0</v>
      </c>
      <c r="ES34" s="166">
        <f t="shared" si="28"/>
        <v>0</v>
      </c>
      <c r="ET34" s="166">
        <f t="shared" si="28"/>
        <v>0</v>
      </c>
      <c r="EU34" s="166">
        <f t="shared" si="28"/>
        <v>0</v>
      </c>
      <c r="EV34" s="166">
        <f t="shared" si="28"/>
        <v>0</v>
      </c>
      <c r="EW34" s="166">
        <f t="shared" si="28"/>
        <v>0</v>
      </c>
      <c r="EX34" s="166">
        <f t="shared" si="28"/>
        <v>0</v>
      </c>
      <c r="EY34" s="167">
        <f t="shared" si="28"/>
        <v>0</v>
      </c>
      <c r="FA34" s="171" t="str">
        <f t="shared" si="29"/>
        <v>Non Compliance</v>
      </c>
      <c r="FB34" s="171" t="str">
        <f t="shared" si="30"/>
        <v>Compliance</v>
      </c>
      <c r="FC34" s="171" t="str">
        <f t="shared" si="31"/>
        <v>Compliance</v>
      </c>
      <c r="FD34" s="164">
        <f>VLOOKUP(C34,'[3]AS PER ATT '!$B$9:$H$121,7,0)</f>
        <v>26</v>
      </c>
      <c r="FE34" s="186">
        <f t="shared" si="32"/>
        <v>0</v>
      </c>
    </row>
    <row r="35" spans="2:161" s="164" customFormat="1" ht="20.100000000000001" customHeight="1" thickBot="1" x14ac:dyDescent="0.3">
      <c r="B35" s="159">
        <v>22</v>
      </c>
      <c r="C35" s="172">
        <v>5311</v>
      </c>
      <c r="D35" s="173" t="s">
        <v>62</v>
      </c>
      <c r="E35" s="174" t="s">
        <v>135</v>
      </c>
      <c r="F35" s="41" t="str">
        <f>IFERROR(VLOOKUP(E35,'[1]Designation with Pershift Cost'!$B$3:$C$25,2,0),"")</f>
        <v/>
      </c>
      <c r="G35" s="151" t="s">
        <v>10</v>
      </c>
      <c r="H35" s="151" t="s">
        <v>10</v>
      </c>
      <c r="I35" s="151" t="s">
        <v>26</v>
      </c>
      <c r="J35" s="151" t="s">
        <v>10</v>
      </c>
      <c r="K35" s="151" t="s">
        <v>10</v>
      </c>
      <c r="L35" s="151" t="s">
        <v>11</v>
      </c>
      <c r="M35" s="151" t="s">
        <v>11</v>
      </c>
      <c r="N35" s="151" t="s">
        <v>26</v>
      </c>
      <c r="O35" s="151" t="s">
        <v>11</v>
      </c>
      <c r="P35" s="151" t="s">
        <v>27</v>
      </c>
      <c r="Q35" s="152" t="s">
        <v>11</v>
      </c>
      <c r="R35" s="152" t="s">
        <v>11</v>
      </c>
      <c r="S35" s="152" t="s">
        <v>11</v>
      </c>
      <c r="T35" s="152" t="s">
        <v>11</v>
      </c>
      <c r="U35" s="152" t="s">
        <v>11</v>
      </c>
      <c r="V35" s="152" t="s">
        <v>11</v>
      </c>
      <c r="W35" s="152" t="s">
        <v>11</v>
      </c>
      <c r="X35" s="152" t="s">
        <v>26</v>
      </c>
      <c r="Y35" s="152" t="s">
        <v>11</v>
      </c>
      <c r="Z35" s="152" t="s">
        <v>11</v>
      </c>
      <c r="AA35" s="152" t="s">
        <v>11</v>
      </c>
      <c r="AB35" s="152" t="s">
        <v>11</v>
      </c>
      <c r="AC35" s="152" t="s">
        <v>11</v>
      </c>
      <c r="AD35" s="152" t="s">
        <v>11</v>
      </c>
      <c r="AE35" s="152" t="s">
        <v>26</v>
      </c>
      <c r="AF35" s="152" t="s">
        <v>10</v>
      </c>
      <c r="AG35" s="152" t="s">
        <v>10</v>
      </c>
      <c r="AH35" s="152" t="s">
        <v>10</v>
      </c>
      <c r="AI35" s="152" t="s">
        <v>10</v>
      </c>
      <c r="AJ35" s="152" t="s">
        <v>10</v>
      </c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3">
        <f t="shared" si="3"/>
        <v>9</v>
      </c>
      <c r="AX35" s="153">
        <f t="shared" si="4"/>
        <v>16</v>
      </c>
      <c r="AY35" s="153">
        <f t="shared" si="5"/>
        <v>0</v>
      </c>
      <c r="AZ35" s="153">
        <f t="shared" si="6"/>
        <v>0</v>
      </c>
      <c r="BA35" s="153">
        <f t="shared" si="7"/>
        <v>0</v>
      </c>
      <c r="BB35" s="153">
        <f t="shared" si="8"/>
        <v>0</v>
      </c>
      <c r="BC35" s="153">
        <f t="shared" si="9"/>
        <v>0</v>
      </c>
      <c r="BD35" s="153">
        <f t="shared" si="10"/>
        <v>0</v>
      </c>
      <c r="BE35" s="153">
        <f t="shared" si="11"/>
        <v>0</v>
      </c>
      <c r="BF35" s="153">
        <f t="shared" si="12"/>
        <v>0</v>
      </c>
      <c r="BG35" s="153">
        <f t="shared" si="13"/>
        <v>0</v>
      </c>
      <c r="BH35" s="153">
        <f t="shared" si="14"/>
        <v>0</v>
      </c>
      <c r="BI35" s="153">
        <f t="shared" si="15"/>
        <v>0</v>
      </c>
      <c r="BJ35" s="153">
        <f t="shared" si="16"/>
        <v>0</v>
      </c>
      <c r="BK35" s="152"/>
      <c r="BL35" s="152"/>
      <c r="BM35" s="153">
        <f t="shared" si="17"/>
        <v>4</v>
      </c>
      <c r="BN35" s="153">
        <f t="shared" si="18"/>
        <v>1</v>
      </c>
      <c r="BO35" s="145">
        <f t="shared" si="19"/>
        <v>25</v>
      </c>
      <c r="BP35" s="147">
        <f t="shared" si="20"/>
        <v>30</v>
      </c>
      <c r="BQ35" s="146">
        <f t="shared" si="21"/>
        <v>0</v>
      </c>
      <c r="BR35" s="146">
        <f t="shared" si="22"/>
        <v>0</v>
      </c>
      <c r="BS35" s="175"/>
      <c r="BU35" s="165">
        <f t="shared" si="35"/>
        <v>0</v>
      </c>
      <c r="BV35" s="166">
        <f t="shared" si="35"/>
        <v>0</v>
      </c>
      <c r="BW35" s="166">
        <f t="shared" si="35"/>
        <v>0</v>
      </c>
      <c r="BX35" s="166">
        <f t="shared" si="35"/>
        <v>0</v>
      </c>
      <c r="BY35" s="166">
        <f t="shared" si="35"/>
        <v>0</v>
      </c>
      <c r="BZ35" s="166">
        <f t="shared" si="35"/>
        <v>0</v>
      </c>
      <c r="CA35" s="166">
        <f t="shared" si="35"/>
        <v>0</v>
      </c>
      <c r="CB35" s="166">
        <f t="shared" si="35"/>
        <v>0</v>
      </c>
      <c r="CC35" s="166">
        <f t="shared" si="35"/>
        <v>1</v>
      </c>
      <c r="CD35" s="166">
        <f t="shared" si="35"/>
        <v>1</v>
      </c>
      <c r="CE35" s="166">
        <f t="shared" si="35"/>
        <v>1</v>
      </c>
      <c r="CF35" s="166">
        <f t="shared" si="35"/>
        <v>0</v>
      </c>
      <c r="CG35" s="166">
        <f t="shared" si="35"/>
        <v>0</v>
      </c>
      <c r="CH35" s="166">
        <f t="shared" si="35"/>
        <v>0</v>
      </c>
      <c r="CI35" s="166">
        <f t="shared" si="35"/>
        <v>0</v>
      </c>
      <c r="CJ35" s="166">
        <f t="shared" si="33"/>
        <v>0</v>
      </c>
      <c r="CK35" s="166">
        <f t="shared" si="33"/>
        <v>0</v>
      </c>
      <c r="CL35" s="166">
        <f t="shared" si="33"/>
        <v>0</v>
      </c>
      <c r="CM35" s="166">
        <f t="shared" si="33"/>
        <v>0</v>
      </c>
      <c r="CN35" s="166">
        <f t="shared" si="33"/>
        <v>0</v>
      </c>
      <c r="CO35" s="166">
        <f t="shared" si="33"/>
        <v>0</v>
      </c>
      <c r="CP35" s="166">
        <f t="shared" si="33"/>
        <v>0</v>
      </c>
      <c r="CQ35" s="166">
        <f t="shared" si="33"/>
        <v>0</v>
      </c>
      <c r="CR35" s="166">
        <f t="shared" si="33"/>
        <v>0</v>
      </c>
      <c r="CS35" s="166">
        <f t="shared" si="33"/>
        <v>0</v>
      </c>
      <c r="CT35" s="166">
        <f t="shared" si="33"/>
        <v>0</v>
      </c>
      <c r="CU35" s="166">
        <f t="shared" si="33"/>
        <v>0</v>
      </c>
      <c r="CV35" s="166">
        <f t="shared" si="33"/>
        <v>0</v>
      </c>
      <c r="CW35" s="166">
        <f t="shared" si="33"/>
        <v>0</v>
      </c>
      <c r="CX35" s="166">
        <f t="shared" si="33"/>
        <v>0</v>
      </c>
      <c r="CY35" s="166">
        <f t="shared" si="33"/>
        <v>0</v>
      </c>
      <c r="CZ35" s="166">
        <f t="shared" si="36"/>
        <v>0</v>
      </c>
      <c r="DA35" s="166">
        <f t="shared" si="25"/>
        <v>0</v>
      </c>
      <c r="DB35" s="166">
        <f t="shared" si="25"/>
        <v>0</v>
      </c>
      <c r="DC35" s="166">
        <f t="shared" si="25"/>
        <v>0</v>
      </c>
      <c r="DD35" s="166">
        <f t="shared" si="25"/>
        <v>0</v>
      </c>
      <c r="DE35" s="166">
        <f t="shared" si="25"/>
        <v>0</v>
      </c>
      <c r="DF35" s="166">
        <f t="shared" si="25"/>
        <v>0</v>
      </c>
      <c r="DG35" s="166">
        <f t="shared" si="25"/>
        <v>0</v>
      </c>
      <c r="DH35" s="166">
        <f t="shared" si="25"/>
        <v>0</v>
      </c>
      <c r="DI35" s="167">
        <f t="shared" si="25"/>
        <v>0</v>
      </c>
      <c r="DK35" s="165">
        <f t="shared" si="37"/>
        <v>0</v>
      </c>
      <c r="DL35" s="166">
        <f t="shared" si="37"/>
        <v>0</v>
      </c>
      <c r="DM35" s="166">
        <f t="shared" si="37"/>
        <v>0</v>
      </c>
      <c r="DN35" s="166">
        <f t="shared" si="37"/>
        <v>0</v>
      </c>
      <c r="DO35" s="166">
        <f t="shared" si="37"/>
        <v>0</v>
      </c>
      <c r="DP35" s="166">
        <f t="shared" si="37"/>
        <v>0</v>
      </c>
      <c r="DQ35" s="166">
        <f t="shared" si="37"/>
        <v>0</v>
      </c>
      <c r="DR35" s="166">
        <f t="shared" si="37"/>
        <v>0</v>
      </c>
      <c r="DS35" s="166">
        <f t="shared" si="37"/>
        <v>0</v>
      </c>
      <c r="DT35" s="166">
        <f t="shared" si="37"/>
        <v>0</v>
      </c>
      <c r="DU35" s="166">
        <f t="shared" si="37"/>
        <v>0</v>
      </c>
      <c r="DV35" s="166">
        <f t="shared" si="37"/>
        <v>0</v>
      </c>
      <c r="DW35" s="166">
        <f t="shared" si="37"/>
        <v>0</v>
      </c>
      <c r="DX35" s="166">
        <f t="shared" si="37"/>
        <v>0</v>
      </c>
      <c r="DY35" s="166">
        <f t="shared" si="37"/>
        <v>0</v>
      </c>
      <c r="DZ35" s="166">
        <f t="shared" si="34"/>
        <v>0</v>
      </c>
      <c r="EA35" s="166">
        <f t="shared" si="34"/>
        <v>0</v>
      </c>
      <c r="EB35" s="166">
        <f t="shared" si="34"/>
        <v>0</v>
      </c>
      <c r="EC35" s="166">
        <f t="shared" si="34"/>
        <v>0</v>
      </c>
      <c r="ED35" s="166">
        <f t="shared" si="34"/>
        <v>0</v>
      </c>
      <c r="EE35" s="166">
        <f t="shared" si="34"/>
        <v>0</v>
      </c>
      <c r="EF35" s="166">
        <f t="shared" si="34"/>
        <v>0</v>
      </c>
      <c r="EG35" s="166">
        <f t="shared" si="34"/>
        <v>0</v>
      </c>
      <c r="EH35" s="166">
        <f t="shared" si="34"/>
        <v>0</v>
      </c>
      <c r="EI35" s="166">
        <f t="shared" si="34"/>
        <v>0</v>
      </c>
      <c r="EJ35" s="166">
        <f t="shared" si="34"/>
        <v>0</v>
      </c>
      <c r="EK35" s="166">
        <f t="shared" si="34"/>
        <v>0</v>
      </c>
      <c r="EL35" s="166">
        <f t="shared" si="34"/>
        <v>0</v>
      </c>
      <c r="EM35" s="166">
        <f t="shared" si="34"/>
        <v>0</v>
      </c>
      <c r="EN35" s="166">
        <f t="shared" si="34"/>
        <v>0</v>
      </c>
      <c r="EO35" s="166">
        <f t="shared" si="34"/>
        <v>0</v>
      </c>
      <c r="EP35" s="166">
        <f t="shared" si="38"/>
        <v>0</v>
      </c>
      <c r="EQ35" s="166">
        <f t="shared" si="28"/>
        <v>0</v>
      </c>
      <c r="ER35" s="166">
        <f t="shared" si="28"/>
        <v>0</v>
      </c>
      <c r="ES35" s="166">
        <f t="shared" si="28"/>
        <v>0</v>
      </c>
      <c r="ET35" s="166">
        <f t="shared" si="28"/>
        <v>0</v>
      </c>
      <c r="EU35" s="166">
        <f t="shared" si="28"/>
        <v>0</v>
      </c>
      <c r="EV35" s="166">
        <f t="shared" si="28"/>
        <v>0</v>
      </c>
      <c r="EW35" s="166">
        <f t="shared" si="28"/>
        <v>0</v>
      </c>
      <c r="EX35" s="166">
        <f t="shared" si="28"/>
        <v>0</v>
      </c>
      <c r="EY35" s="167">
        <f t="shared" si="28"/>
        <v>0</v>
      </c>
      <c r="FA35" s="171" t="str">
        <f t="shared" si="29"/>
        <v>Non Compliance</v>
      </c>
      <c r="FB35" s="171" t="str">
        <f t="shared" si="30"/>
        <v>Compliance</v>
      </c>
      <c r="FC35" s="171" t="str">
        <f t="shared" si="31"/>
        <v>Compliance</v>
      </c>
      <c r="FD35" s="164">
        <f>VLOOKUP(C35,'[3]AS PER ATT '!$B$9:$H$121,7,0)</f>
        <v>25</v>
      </c>
      <c r="FE35" s="186">
        <f t="shared" si="32"/>
        <v>0</v>
      </c>
    </row>
    <row r="36" spans="2:161" s="164" customFormat="1" ht="20.100000000000001" customHeight="1" thickBot="1" x14ac:dyDescent="0.3">
      <c r="B36" s="159">
        <v>23</v>
      </c>
      <c r="C36" s="172">
        <v>5273</v>
      </c>
      <c r="D36" s="173" t="s">
        <v>63</v>
      </c>
      <c r="E36" s="174" t="s">
        <v>135</v>
      </c>
      <c r="F36" s="41" t="str">
        <f>IFERROR(VLOOKUP(E36,'[1]Designation with Pershift Cost'!$B$3:$C$25,2,0),"")</f>
        <v/>
      </c>
      <c r="G36" s="151" t="s">
        <v>10</v>
      </c>
      <c r="H36" s="151" t="s">
        <v>10</v>
      </c>
      <c r="I36" s="151" t="s">
        <v>10</v>
      </c>
      <c r="J36" s="151" t="s">
        <v>10</v>
      </c>
      <c r="K36" s="151" t="s">
        <v>10</v>
      </c>
      <c r="L36" s="151" t="s">
        <v>26</v>
      </c>
      <c r="M36" s="151" t="s">
        <v>12</v>
      </c>
      <c r="N36" s="151" t="s">
        <v>12</v>
      </c>
      <c r="O36" s="151" t="s">
        <v>12</v>
      </c>
      <c r="P36" s="151" t="s">
        <v>12</v>
      </c>
      <c r="Q36" s="152" t="s">
        <v>27</v>
      </c>
      <c r="R36" s="152" t="s">
        <v>12</v>
      </c>
      <c r="S36" s="152" t="s">
        <v>26</v>
      </c>
      <c r="T36" s="152" t="s">
        <v>12</v>
      </c>
      <c r="U36" s="152" t="s">
        <v>12</v>
      </c>
      <c r="V36" s="152" t="s">
        <v>12</v>
      </c>
      <c r="W36" s="152" t="s">
        <v>12</v>
      </c>
      <c r="X36" s="152" t="s">
        <v>12</v>
      </c>
      <c r="Y36" s="152" t="s">
        <v>26</v>
      </c>
      <c r="Z36" s="152" t="s">
        <v>12</v>
      </c>
      <c r="AA36" s="152" t="s">
        <v>12</v>
      </c>
      <c r="AB36" s="152" t="s">
        <v>12</v>
      </c>
      <c r="AC36" s="152" t="s">
        <v>12</v>
      </c>
      <c r="AD36" s="152" t="s">
        <v>12</v>
      </c>
      <c r="AE36" s="152" t="s">
        <v>12</v>
      </c>
      <c r="AF36" s="152" t="s">
        <v>12</v>
      </c>
      <c r="AG36" s="152" t="s">
        <v>26</v>
      </c>
      <c r="AH36" s="152" t="s">
        <v>12</v>
      </c>
      <c r="AI36" s="152" t="s">
        <v>12</v>
      </c>
      <c r="AJ36" s="152" t="s">
        <v>12</v>
      </c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3">
        <f t="shared" si="3"/>
        <v>5</v>
      </c>
      <c r="AX36" s="153">
        <f t="shared" si="4"/>
        <v>0</v>
      </c>
      <c r="AY36" s="153">
        <f t="shared" si="5"/>
        <v>20</v>
      </c>
      <c r="AZ36" s="153">
        <f t="shared" si="6"/>
        <v>0</v>
      </c>
      <c r="BA36" s="153">
        <f t="shared" si="7"/>
        <v>0</v>
      </c>
      <c r="BB36" s="153">
        <f t="shared" si="8"/>
        <v>0</v>
      </c>
      <c r="BC36" s="153">
        <f t="shared" si="9"/>
        <v>0</v>
      </c>
      <c r="BD36" s="153">
        <f t="shared" si="10"/>
        <v>0</v>
      </c>
      <c r="BE36" s="153">
        <f t="shared" si="11"/>
        <v>0</v>
      </c>
      <c r="BF36" s="153">
        <f t="shared" si="12"/>
        <v>0</v>
      </c>
      <c r="BG36" s="153">
        <f t="shared" si="13"/>
        <v>0</v>
      </c>
      <c r="BH36" s="153">
        <f t="shared" si="14"/>
        <v>0</v>
      </c>
      <c r="BI36" s="153">
        <f t="shared" si="15"/>
        <v>0</v>
      </c>
      <c r="BJ36" s="153">
        <f t="shared" si="16"/>
        <v>0</v>
      </c>
      <c r="BK36" s="152"/>
      <c r="BL36" s="152"/>
      <c r="BM36" s="153">
        <f t="shared" si="17"/>
        <v>4</v>
      </c>
      <c r="BN36" s="153">
        <f t="shared" si="18"/>
        <v>1</v>
      </c>
      <c r="BO36" s="145">
        <f t="shared" si="19"/>
        <v>25</v>
      </c>
      <c r="BP36" s="147">
        <f t="shared" si="20"/>
        <v>30</v>
      </c>
      <c r="BQ36" s="146">
        <f t="shared" si="21"/>
        <v>0</v>
      </c>
      <c r="BR36" s="146">
        <f t="shared" si="22"/>
        <v>0</v>
      </c>
      <c r="BS36" s="175"/>
      <c r="BU36" s="165">
        <f t="shared" si="35"/>
        <v>0</v>
      </c>
      <c r="BV36" s="166">
        <f t="shared" si="35"/>
        <v>0</v>
      </c>
      <c r="BW36" s="166">
        <f t="shared" si="35"/>
        <v>0</v>
      </c>
      <c r="BX36" s="166">
        <f t="shared" si="35"/>
        <v>0</v>
      </c>
      <c r="BY36" s="166">
        <f t="shared" si="35"/>
        <v>0</v>
      </c>
      <c r="BZ36" s="166">
        <f t="shared" si="35"/>
        <v>0</v>
      </c>
      <c r="CA36" s="166">
        <f t="shared" si="35"/>
        <v>0</v>
      </c>
      <c r="CB36" s="166">
        <f t="shared" si="35"/>
        <v>0</v>
      </c>
      <c r="CC36" s="166">
        <f t="shared" si="35"/>
        <v>0</v>
      </c>
      <c r="CD36" s="166">
        <f t="shared" si="35"/>
        <v>0</v>
      </c>
      <c r="CE36" s="166">
        <f t="shared" si="35"/>
        <v>0</v>
      </c>
      <c r="CF36" s="166">
        <f t="shared" si="35"/>
        <v>0</v>
      </c>
      <c r="CG36" s="166">
        <f t="shared" si="35"/>
        <v>0</v>
      </c>
      <c r="CH36" s="166">
        <f t="shared" si="35"/>
        <v>0</v>
      </c>
      <c r="CI36" s="166">
        <f t="shared" si="35"/>
        <v>0</v>
      </c>
      <c r="CJ36" s="166">
        <f t="shared" si="33"/>
        <v>0</v>
      </c>
      <c r="CK36" s="166">
        <f t="shared" si="33"/>
        <v>0</v>
      </c>
      <c r="CL36" s="166">
        <f t="shared" si="33"/>
        <v>0</v>
      </c>
      <c r="CM36" s="166">
        <f t="shared" si="33"/>
        <v>0</v>
      </c>
      <c r="CN36" s="166">
        <f t="shared" si="33"/>
        <v>1</v>
      </c>
      <c r="CO36" s="166">
        <f t="shared" si="33"/>
        <v>0</v>
      </c>
      <c r="CP36" s="166">
        <f t="shared" si="33"/>
        <v>0</v>
      </c>
      <c r="CQ36" s="166">
        <f t="shared" si="33"/>
        <v>0</v>
      </c>
      <c r="CR36" s="166">
        <f t="shared" si="33"/>
        <v>0</v>
      </c>
      <c r="CS36" s="166">
        <f t="shared" si="33"/>
        <v>0</v>
      </c>
      <c r="CT36" s="166">
        <f t="shared" si="33"/>
        <v>0</v>
      </c>
      <c r="CU36" s="166">
        <f t="shared" si="33"/>
        <v>0</v>
      </c>
      <c r="CV36" s="166">
        <f t="shared" si="33"/>
        <v>0</v>
      </c>
      <c r="CW36" s="166">
        <f t="shared" si="33"/>
        <v>0</v>
      </c>
      <c r="CX36" s="166">
        <f t="shared" si="33"/>
        <v>0</v>
      </c>
      <c r="CY36" s="166">
        <f t="shared" si="33"/>
        <v>0</v>
      </c>
      <c r="CZ36" s="166">
        <f t="shared" si="36"/>
        <v>0</v>
      </c>
      <c r="DA36" s="166">
        <f t="shared" si="25"/>
        <v>0</v>
      </c>
      <c r="DB36" s="166">
        <f t="shared" si="25"/>
        <v>0</v>
      </c>
      <c r="DC36" s="166">
        <f t="shared" si="25"/>
        <v>0</v>
      </c>
      <c r="DD36" s="166">
        <f t="shared" si="25"/>
        <v>0</v>
      </c>
      <c r="DE36" s="166">
        <f t="shared" si="25"/>
        <v>0</v>
      </c>
      <c r="DF36" s="166">
        <f t="shared" si="25"/>
        <v>0</v>
      </c>
      <c r="DG36" s="166">
        <f t="shared" si="25"/>
        <v>0</v>
      </c>
      <c r="DH36" s="166">
        <f t="shared" si="25"/>
        <v>0</v>
      </c>
      <c r="DI36" s="167">
        <f t="shared" si="25"/>
        <v>0</v>
      </c>
      <c r="DK36" s="165">
        <f t="shared" si="37"/>
        <v>0</v>
      </c>
      <c r="DL36" s="166">
        <f t="shared" si="37"/>
        <v>0</v>
      </c>
      <c r="DM36" s="166">
        <f t="shared" si="37"/>
        <v>0</v>
      </c>
      <c r="DN36" s="166">
        <f t="shared" si="37"/>
        <v>0</v>
      </c>
      <c r="DO36" s="166">
        <f t="shared" si="37"/>
        <v>0</v>
      </c>
      <c r="DP36" s="166">
        <f t="shared" si="37"/>
        <v>0</v>
      </c>
      <c r="DQ36" s="166">
        <f t="shared" si="37"/>
        <v>0</v>
      </c>
      <c r="DR36" s="166">
        <f t="shared" si="37"/>
        <v>0</v>
      </c>
      <c r="DS36" s="166">
        <f t="shared" si="37"/>
        <v>0</v>
      </c>
      <c r="DT36" s="166">
        <f t="shared" si="37"/>
        <v>0</v>
      </c>
      <c r="DU36" s="166">
        <f t="shared" si="37"/>
        <v>0</v>
      </c>
      <c r="DV36" s="166">
        <f t="shared" si="37"/>
        <v>0</v>
      </c>
      <c r="DW36" s="166">
        <f t="shared" si="37"/>
        <v>0</v>
      </c>
      <c r="DX36" s="166">
        <f t="shared" si="37"/>
        <v>0</v>
      </c>
      <c r="DY36" s="166">
        <f t="shared" si="37"/>
        <v>0</v>
      </c>
      <c r="DZ36" s="166">
        <f t="shared" si="34"/>
        <v>0</v>
      </c>
      <c r="EA36" s="166">
        <f t="shared" si="34"/>
        <v>0</v>
      </c>
      <c r="EB36" s="166">
        <f t="shared" si="34"/>
        <v>0</v>
      </c>
      <c r="EC36" s="166">
        <f t="shared" si="34"/>
        <v>0</v>
      </c>
      <c r="ED36" s="166">
        <f t="shared" si="34"/>
        <v>0</v>
      </c>
      <c r="EE36" s="166">
        <f t="shared" si="34"/>
        <v>0</v>
      </c>
      <c r="EF36" s="166">
        <f t="shared" si="34"/>
        <v>0</v>
      </c>
      <c r="EG36" s="166">
        <f t="shared" si="34"/>
        <v>0</v>
      </c>
      <c r="EH36" s="166">
        <f t="shared" si="34"/>
        <v>0</v>
      </c>
      <c r="EI36" s="166">
        <f t="shared" si="34"/>
        <v>0</v>
      </c>
      <c r="EJ36" s="166">
        <f t="shared" si="34"/>
        <v>0</v>
      </c>
      <c r="EK36" s="166">
        <f t="shared" si="34"/>
        <v>0</v>
      </c>
      <c r="EL36" s="166">
        <f t="shared" si="34"/>
        <v>0</v>
      </c>
      <c r="EM36" s="166">
        <f t="shared" si="34"/>
        <v>0</v>
      </c>
      <c r="EN36" s="166">
        <f t="shared" si="34"/>
        <v>0</v>
      </c>
      <c r="EO36" s="166">
        <f t="shared" si="34"/>
        <v>0</v>
      </c>
      <c r="EP36" s="166">
        <f t="shared" si="38"/>
        <v>0</v>
      </c>
      <c r="EQ36" s="166">
        <f t="shared" si="28"/>
        <v>0</v>
      </c>
      <c r="ER36" s="166">
        <f t="shared" si="28"/>
        <v>0</v>
      </c>
      <c r="ES36" s="166">
        <f t="shared" si="28"/>
        <v>0</v>
      </c>
      <c r="ET36" s="166">
        <f t="shared" si="28"/>
        <v>0</v>
      </c>
      <c r="EU36" s="166">
        <f t="shared" si="28"/>
        <v>0</v>
      </c>
      <c r="EV36" s="166">
        <f t="shared" si="28"/>
        <v>0</v>
      </c>
      <c r="EW36" s="166">
        <f t="shared" si="28"/>
        <v>0</v>
      </c>
      <c r="EX36" s="166">
        <f t="shared" si="28"/>
        <v>0</v>
      </c>
      <c r="EY36" s="167">
        <f t="shared" si="28"/>
        <v>0</v>
      </c>
      <c r="FA36" s="171" t="str">
        <f t="shared" si="29"/>
        <v>Non Compliance</v>
      </c>
      <c r="FB36" s="171" t="str">
        <f t="shared" si="30"/>
        <v>Compliance</v>
      </c>
      <c r="FC36" s="171" t="str">
        <f t="shared" si="31"/>
        <v>Compliance</v>
      </c>
      <c r="FD36" s="164">
        <f>VLOOKUP(C36,'[3]AS PER ATT '!$B$9:$H$121,7,0)</f>
        <v>25</v>
      </c>
      <c r="FE36" s="186">
        <f t="shared" si="32"/>
        <v>0</v>
      </c>
    </row>
    <row r="37" spans="2:161" s="164" customFormat="1" ht="20.100000000000001" customHeight="1" thickBot="1" x14ac:dyDescent="0.3">
      <c r="B37" s="159">
        <v>24</v>
      </c>
      <c r="C37" s="172">
        <v>5304</v>
      </c>
      <c r="D37" s="173" t="s">
        <v>64</v>
      </c>
      <c r="E37" s="174" t="s">
        <v>136</v>
      </c>
      <c r="F37" s="41" t="str">
        <f>IFERROR(VLOOKUP(E37,'[1]Designation with Pershift Cost'!$B$3:$C$25,2,0),"")</f>
        <v/>
      </c>
      <c r="G37" s="151" t="s">
        <v>11</v>
      </c>
      <c r="H37" s="151" t="s">
        <v>11</v>
      </c>
      <c r="I37" s="151" t="s">
        <v>11</v>
      </c>
      <c r="J37" s="151" t="s">
        <v>11</v>
      </c>
      <c r="K37" s="151" t="s">
        <v>26</v>
      </c>
      <c r="L37" s="151" t="s">
        <v>10</v>
      </c>
      <c r="M37" s="151" t="s">
        <v>10</v>
      </c>
      <c r="N37" s="151" t="s">
        <v>10</v>
      </c>
      <c r="O37" s="151" t="s">
        <v>10</v>
      </c>
      <c r="P37" s="151" t="s">
        <v>10</v>
      </c>
      <c r="Q37" s="152" t="s">
        <v>10</v>
      </c>
      <c r="R37" s="152" t="s">
        <v>26</v>
      </c>
      <c r="S37" s="152" t="s">
        <v>10</v>
      </c>
      <c r="T37" s="152" t="s">
        <v>10</v>
      </c>
      <c r="U37" s="152" t="s">
        <v>27</v>
      </c>
      <c r="V37" s="152" t="s">
        <v>12</v>
      </c>
      <c r="W37" s="152" t="s">
        <v>12</v>
      </c>
      <c r="X37" s="152" t="s">
        <v>12</v>
      </c>
      <c r="Y37" s="152" t="s">
        <v>26</v>
      </c>
      <c r="Z37" s="152" t="s">
        <v>12</v>
      </c>
      <c r="AA37" s="152" t="s">
        <v>12</v>
      </c>
      <c r="AB37" s="152" t="s">
        <v>12</v>
      </c>
      <c r="AC37" s="152" t="s">
        <v>12</v>
      </c>
      <c r="AD37" s="152" t="s">
        <v>12</v>
      </c>
      <c r="AE37" s="152" t="s">
        <v>12</v>
      </c>
      <c r="AF37" s="152" t="s">
        <v>11</v>
      </c>
      <c r="AG37" s="152" t="s">
        <v>26</v>
      </c>
      <c r="AH37" s="152" t="s">
        <v>11</v>
      </c>
      <c r="AI37" s="152" t="s">
        <v>11</v>
      </c>
      <c r="AJ37" s="152" t="s">
        <v>11</v>
      </c>
      <c r="AK37" s="151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3">
        <f t="shared" si="3"/>
        <v>8</v>
      </c>
      <c r="AX37" s="153">
        <f t="shared" si="4"/>
        <v>8</v>
      </c>
      <c r="AY37" s="153">
        <f t="shared" si="5"/>
        <v>9</v>
      </c>
      <c r="AZ37" s="153">
        <f t="shared" si="6"/>
        <v>0</v>
      </c>
      <c r="BA37" s="153">
        <f t="shared" si="7"/>
        <v>0</v>
      </c>
      <c r="BB37" s="153">
        <f t="shared" si="8"/>
        <v>0</v>
      </c>
      <c r="BC37" s="153">
        <f t="shared" si="9"/>
        <v>0</v>
      </c>
      <c r="BD37" s="153">
        <f t="shared" si="10"/>
        <v>0</v>
      </c>
      <c r="BE37" s="153">
        <f t="shared" si="11"/>
        <v>0</v>
      </c>
      <c r="BF37" s="153">
        <f t="shared" si="12"/>
        <v>0</v>
      </c>
      <c r="BG37" s="153">
        <f t="shared" si="13"/>
        <v>0</v>
      </c>
      <c r="BH37" s="153">
        <f t="shared" si="14"/>
        <v>0</v>
      </c>
      <c r="BI37" s="153">
        <f t="shared" si="15"/>
        <v>0</v>
      </c>
      <c r="BJ37" s="153">
        <f t="shared" si="16"/>
        <v>0</v>
      </c>
      <c r="BK37" s="152"/>
      <c r="BL37" s="152"/>
      <c r="BM37" s="153">
        <f t="shared" si="17"/>
        <v>4</v>
      </c>
      <c r="BN37" s="153">
        <f t="shared" si="18"/>
        <v>1</v>
      </c>
      <c r="BO37" s="145">
        <f t="shared" si="19"/>
        <v>25</v>
      </c>
      <c r="BP37" s="147">
        <f t="shared" si="20"/>
        <v>30</v>
      </c>
      <c r="BQ37" s="146">
        <f t="shared" si="21"/>
        <v>0</v>
      </c>
      <c r="BR37" s="146">
        <f t="shared" si="22"/>
        <v>0</v>
      </c>
      <c r="BS37" s="175"/>
      <c r="BU37" s="165">
        <f t="shared" si="35"/>
        <v>0</v>
      </c>
      <c r="BV37" s="166">
        <f t="shared" si="35"/>
        <v>0</v>
      </c>
      <c r="BW37" s="166">
        <f t="shared" si="35"/>
        <v>0</v>
      </c>
      <c r="BX37" s="166">
        <f t="shared" si="35"/>
        <v>0</v>
      </c>
      <c r="BY37" s="166">
        <f t="shared" si="35"/>
        <v>0</v>
      </c>
      <c r="BZ37" s="166">
        <f t="shared" si="35"/>
        <v>0</v>
      </c>
      <c r="CA37" s="166">
        <f t="shared" si="35"/>
        <v>0</v>
      </c>
      <c r="CB37" s="166">
        <f t="shared" si="35"/>
        <v>0</v>
      </c>
      <c r="CC37" s="166">
        <f t="shared" si="35"/>
        <v>0</v>
      </c>
      <c r="CD37" s="166">
        <f t="shared" si="35"/>
        <v>0</v>
      </c>
      <c r="CE37" s="166">
        <f t="shared" si="35"/>
        <v>0</v>
      </c>
      <c r="CF37" s="166">
        <f t="shared" si="35"/>
        <v>0</v>
      </c>
      <c r="CG37" s="166">
        <f t="shared" si="35"/>
        <v>0</v>
      </c>
      <c r="CH37" s="166">
        <f t="shared" si="35"/>
        <v>0</v>
      </c>
      <c r="CI37" s="166">
        <f t="shared" si="35"/>
        <v>0</v>
      </c>
      <c r="CJ37" s="166">
        <f t="shared" si="33"/>
        <v>0</v>
      </c>
      <c r="CK37" s="166">
        <f t="shared" si="33"/>
        <v>0</v>
      </c>
      <c r="CL37" s="166">
        <f t="shared" si="33"/>
        <v>0</v>
      </c>
      <c r="CM37" s="166">
        <f t="shared" si="33"/>
        <v>0</v>
      </c>
      <c r="CN37" s="166">
        <f t="shared" si="33"/>
        <v>1</v>
      </c>
      <c r="CO37" s="166">
        <f t="shared" si="33"/>
        <v>0</v>
      </c>
      <c r="CP37" s="166">
        <f t="shared" si="33"/>
        <v>0</v>
      </c>
      <c r="CQ37" s="166">
        <f t="shared" si="33"/>
        <v>0</v>
      </c>
      <c r="CR37" s="166">
        <f t="shared" si="33"/>
        <v>0</v>
      </c>
      <c r="CS37" s="166">
        <f t="shared" si="33"/>
        <v>0</v>
      </c>
      <c r="CT37" s="166">
        <f t="shared" si="33"/>
        <v>0</v>
      </c>
      <c r="CU37" s="166">
        <f t="shared" si="33"/>
        <v>0</v>
      </c>
      <c r="CV37" s="166">
        <f t="shared" si="33"/>
        <v>0</v>
      </c>
      <c r="CW37" s="166">
        <f t="shared" si="33"/>
        <v>0</v>
      </c>
      <c r="CX37" s="166">
        <f t="shared" si="33"/>
        <v>0</v>
      </c>
      <c r="CY37" s="166">
        <f t="shared" si="33"/>
        <v>0</v>
      </c>
      <c r="CZ37" s="166">
        <f t="shared" si="36"/>
        <v>0</v>
      </c>
      <c r="DA37" s="166">
        <f t="shared" si="25"/>
        <v>0</v>
      </c>
      <c r="DB37" s="166">
        <f t="shared" si="25"/>
        <v>0</v>
      </c>
      <c r="DC37" s="166">
        <f t="shared" si="25"/>
        <v>0</v>
      </c>
      <c r="DD37" s="166">
        <f t="shared" si="25"/>
        <v>0</v>
      </c>
      <c r="DE37" s="166">
        <f t="shared" si="25"/>
        <v>0</v>
      </c>
      <c r="DF37" s="166">
        <f t="shared" si="25"/>
        <v>0</v>
      </c>
      <c r="DG37" s="166">
        <f t="shared" si="25"/>
        <v>0</v>
      </c>
      <c r="DH37" s="166">
        <f t="shared" si="25"/>
        <v>0</v>
      </c>
      <c r="DI37" s="167">
        <f t="shared" si="25"/>
        <v>0</v>
      </c>
      <c r="DK37" s="165">
        <f t="shared" si="37"/>
        <v>0</v>
      </c>
      <c r="DL37" s="166">
        <f t="shared" si="37"/>
        <v>0</v>
      </c>
      <c r="DM37" s="166">
        <f t="shared" si="37"/>
        <v>0</v>
      </c>
      <c r="DN37" s="166">
        <f t="shared" si="37"/>
        <v>0</v>
      </c>
      <c r="DO37" s="166">
        <f t="shared" si="37"/>
        <v>0</v>
      </c>
      <c r="DP37" s="166">
        <f t="shared" si="37"/>
        <v>0</v>
      </c>
      <c r="DQ37" s="166">
        <f t="shared" si="37"/>
        <v>0</v>
      </c>
      <c r="DR37" s="166">
        <f t="shared" si="37"/>
        <v>0</v>
      </c>
      <c r="DS37" s="166">
        <f t="shared" si="37"/>
        <v>0</v>
      </c>
      <c r="DT37" s="166">
        <f t="shared" si="37"/>
        <v>0</v>
      </c>
      <c r="DU37" s="166">
        <f t="shared" si="37"/>
        <v>0</v>
      </c>
      <c r="DV37" s="166">
        <f t="shared" si="37"/>
        <v>0</v>
      </c>
      <c r="DW37" s="166">
        <f t="shared" si="37"/>
        <v>0</v>
      </c>
      <c r="DX37" s="166">
        <f t="shared" si="37"/>
        <v>0</v>
      </c>
      <c r="DY37" s="166">
        <f t="shared" si="37"/>
        <v>0</v>
      </c>
      <c r="DZ37" s="166">
        <f t="shared" si="34"/>
        <v>0</v>
      </c>
      <c r="EA37" s="166">
        <f t="shared" si="34"/>
        <v>0</v>
      </c>
      <c r="EB37" s="166">
        <f t="shared" si="34"/>
        <v>0</v>
      </c>
      <c r="EC37" s="166">
        <f t="shared" si="34"/>
        <v>0</v>
      </c>
      <c r="ED37" s="166">
        <f t="shared" si="34"/>
        <v>0</v>
      </c>
      <c r="EE37" s="166">
        <f t="shared" si="34"/>
        <v>0</v>
      </c>
      <c r="EF37" s="166">
        <f t="shared" si="34"/>
        <v>0</v>
      </c>
      <c r="EG37" s="166">
        <f t="shared" si="34"/>
        <v>0</v>
      </c>
      <c r="EH37" s="166">
        <f t="shared" si="34"/>
        <v>0</v>
      </c>
      <c r="EI37" s="166">
        <f t="shared" si="34"/>
        <v>0</v>
      </c>
      <c r="EJ37" s="166">
        <f t="shared" si="34"/>
        <v>0</v>
      </c>
      <c r="EK37" s="166">
        <f t="shared" si="34"/>
        <v>0</v>
      </c>
      <c r="EL37" s="166">
        <f t="shared" si="34"/>
        <v>0</v>
      </c>
      <c r="EM37" s="166">
        <f t="shared" si="34"/>
        <v>0</v>
      </c>
      <c r="EN37" s="166">
        <f t="shared" si="34"/>
        <v>0</v>
      </c>
      <c r="EO37" s="166">
        <f t="shared" si="34"/>
        <v>0</v>
      </c>
      <c r="EP37" s="166">
        <f t="shared" si="38"/>
        <v>0</v>
      </c>
      <c r="EQ37" s="166">
        <f t="shared" si="28"/>
        <v>0</v>
      </c>
      <c r="ER37" s="166">
        <f t="shared" si="28"/>
        <v>0</v>
      </c>
      <c r="ES37" s="166">
        <f t="shared" si="28"/>
        <v>0</v>
      </c>
      <c r="ET37" s="166">
        <f t="shared" si="28"/>
        <v>0</v>
      </c>
      <c r="EU37" s="166">
        <f t="shared" si="28"/>
        <v>0</v>
      </c>
      <c r="EV37" s="166">
        <f t="shared" si="28"/>
        <v>0</v>
      </c>
      <c r="EW37" s="166">
        <f t="shared" si="28"/>
        <v>0</v>
      </c>
      <c r="EX37" s="166">
        <f t="shared" si="28"/>
        <v>0</v>
      </c>
      <c r="EY37" s="167">
        <f t="shared" si="28"/>
        <v>0</v>
      </c>
      <c r="FA37" s="171" t="str">
        <f t="shared" si="29"/>
        <v>Non Compliance</v>
      </c>
      <c r="FB37" s="171" t="str">
        <f t="shared" si="30"/>
        <v>Compliance</v>
      </c>
      <c r="FC37" s="171" t="str">
        <f t="shared" si="31"/>
        <v>Compliance</v>
      </c>
      <c r="FD37" s="164">
        <f>VLOOKUP(C37,'[3]AS PER ATT '!$B$9:$H$121,7,0)</f>
        <v>25</v>
      </c>
      <c r="FE37" s="186">
        <f t="shared" si="32"/>
        <v>0</v>
      </c>
    </row>
    <row r="38" spans="2:161" s="164" customFormat="1" ht="20.100000000000001" customHeight="1" thickBot="1" x14ac:dyDescent="0.3">
      <c r="B38" s="159">
        <v>25</v>
      </c>
      <c r="C38" s="172">
        <v>5346</v>
      </c>
      <c r="D38" s="173" t="s">
        <v>65</v>
      </c>
      <c r="E38" s="174" t="s">
        <v>135</v>
      </c>
      <c r="F38" s="41" t="str">
        <f>IFERROR(VLOOKUP(E38,'[1]Designation with Pershift Cost'!$B$3:$C$25,2,0),"")</f>
        <v/>
      </c>
      <c r="G38" s="151" t="s">
        <v>10</v>
      </c>
      <c r="H38" s="151" t="s">
        <v>10</v>
      </c>
      <c r="I38" s="151" t="s">
        <v>10</v>
      </c>
      <c r="J38" s="151" t="s">
        <v>26</v>
      </c>
      <c r="K38" s="151" t="s">
        <v>10</v>
      </c>
      <c r="L38" s="151" t="s">
        <v>12</v>
      </c>
      <c r="M38" s="151" t="s">
        <v>12</v>
      </c>
      <c r="N38" s="151" t="s">
        <v>12</v>
      </c>
      <c r="O38" s="151" t="s">
        <v>12</v>
      </c>
      <c r="P38" s="151" t="s">
        <v>12</v>
      </c>
      <c r="Q38" s="152" t="s">
        <v>26</v>
      </c>
      <c r="R38" s="152" t="s">
        <v>27</v>
      </c>
      <c r="S38" s="152" t="s">
        <v>27</v>
      </c>
      <c r="T38" s="152" t="s">
        <v>27</v>
      </c>
      <c r="U38" s="152" t="s">
        <v>27</v>
      </c>
      <c r="V38" s="152" t="s">
        <v>27</v>
      </c>
      <c r="W38" s="152" t="s">
        <v>27</v>
      </c>
      <c r="X38" s="152" t="s">
        <v>11</v>
      </c>
      <c r="Y38" s="152" t="s">
        <v>11</v>
      </c>
      <c r="Z38" s="152" t="s">
        <v>11</v>
      </c>
      <c r="AA38" s="152" t="s">
        <v>11</v>
      </c>
      <c r="AB38" s="152" t="s">
        <v>11</v>
      </c>
      <c r="AC38" s="152" t="s">
        <v>11</v>
      </c>
      <c r="AD38" s="152" t="s">
        <v>11</v>
      </c>
      <c r="AE38" s="152" t="s">
        <v>26</v>
      </c>
      <c r="AF38" s="152" t="s">
        <v>27</v>
      </c>
      <c r="AG38" s="152" t="s">
        <v>11</v>
      </c>
      <c r="AH38" s="152" t="s">
        <v>11</v>
      </c>
      <c r="AI38" s="152" t="s">
        <v>11</v>
      </c>
      <c r="AJ38" s="152" t="s">
        <v>11</v>
      </c>
      <c r="AK38" s="151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3">
        <f t="shared" si="3"/>
        <v>4</v>
      </c>
      <c r="AX38" s="153">
        <f t="shared" si="4"/>
        <v>11</v>
      </c>
      <c r="AY38" s="153">
        <f t="shared" si="5"/>
        <v>5</v>
      </c>
      <c r="AZ38" s="153">
        <f t="shared" si="6"/>
        <v>0</v>
      </c>
      <c r="BA38" s="153">
        <f t="shared" si="7"/>
        <v>0</v>
      </c>
      <c r="BB38" s="153">
        <f t="shared" si="8"/>
        <v>0</v>
      </c>
      <c r="BC38" s="153">
        <f t="shared" si="9"/>
        <v>0</v>
      </c>
      <c r="BD38" s="153">
        <f t="shared" si="10"/>
        <v>0</v>
      </c>
      <c r="BE38" s="153">
        <f t="shared" si="11"/>
        <v>0</v>
      </c>
      <c r="BF38" s="153">
        <f t="shared" si="12"/>
        <v>0</v>
      </c>
      <c r="BG38" s="153">
        <f t="shared" si="13"/>
        <v>0</v>
      </c>
      <c r="BH38" s="153">
        <f t="shared" si="14"/>
        <v>0</v>
      </c>
      <c r="BI38" s="153">
        <f t="shared" si="15"/>
        <v>0</v>
      </c>
      <c r="BJ38" s="153">
        <f t="shared" si="16"/>
        <v>0</v>
      </c>
      <c r="BK38" s="152"/>
      <c r="BL38" s="152"/>
      <c r="BM38" s="153">
        <f t="shared" si="17"/>
        <v>3</v>
      </c>
      <c r="BN38" s="153">
        <f t="shared" si="18"/>
        <v>7</v>
      </c>
      <c r="BO38" s="145">
        <f t="shared" si="19"/>
        <v>20</v>
      </c>
      <c r="BP38" s="147">
        <f t="shared" si="20"/>
        <v>30</v>
      </c>
      <c r="BQ38" s="146">
        <f t="shared" si="21"/>
        <v>0</v>
      </c>
      <c r="BR38" s="146">
        <f t="shared" si="22"/>
        <v>0</v>
      </c>
      <c r="BS38" s="175"/>
      <c r="BU38" s="165">
        <f t="shared" si="35"/>
        <v>0</v>
      </c>
      <c r="BV38" s="166">
        <f t="shared" si="35"/>
        <v>0</v>
      </c>
      <c r="BW38" s="166">
        <f t="shared" si="35"/>
        <v>0</v>
      </c>
      <c r="BX38" s="166">
        <f t="shared" si="35"/>
        <v>0</v>
      </c>
      <c r="BY38" s="166">
        <f t="shared" si="35"/>
        <v>0</v>
      </c>
      <c r="BZ38" s="166">
        <f t="shared" si="35"/>
        <v>0</v>
      </c>
      <c r="CA38" s="166">
        <f t="shared" si="35"/>
        <v>0</v>
      </c>
      <c r="CB38" s="166">
        <f t="shared" si="35"/>
        <v>0</v>
      </c>
      <c r="CC38" s="166">
        <f t="shared" si="35"/>
        <v>0</v>
      </c>
      <c r="CD38" s="166">
        <f t="shared" si="35"/>
        <v>0</v>
      </c>
      <c r="CE38" s="166">
        <f t="shared" si="35"/>
        <v>0</v>
      </c>
      <c r="CF38" s="166">
        <f t="shared" si="35"/>
        <v>1</v>
      </c>
      <c r="CG38" s="166">
        <f t="shared" si="35"/>
        <v>1</v>
      </c>
      <c r="CH38" s="166">
        <f t="shared" si="35"/>
        <v>1</v>
      </c>
      <c r="CI38" s="166">
        <f t="shared" si="35"/>
        <v>1</v>
      </c>
      <c r="CJ38" s="166">
        <f t="shared" si="33"/>
        <v>1</v>
      </c>
      <c r="CK38" s="166">
        <f t="shared" si="33"/>
        <v>1</v>
      </c>
      <c r="CL38" s="166">
        <f t="shared" si="33"/>
        <v>1</v>
      </c>
      <c r="CM38" s="166">
        <f t="shared" si="33"/>
        <v>0</v>
      </c>
      <c r="CN38" s="166">
        <f t="shared" si="33"/>
        <v>0</v>
      </c>
      <c r="CO38" s="166">
        <f t="shared" si="33"/>
        <v>0</v>
      </c>
      <c r="CP38" s="166">
        <f t="shared" si="33"/>
        <v>0</v>
      </c>
      <c r="CQ38" s="166">
        <f t="shared" si="33"/>
        <v>0</v>
      </c>
      <c r="CR38" s="166">
        <f t="shared" si="33"/>
        <v>0</v>
      </c>
      <c r="CS38" s="166">
        <f t="shared" si="33"/>
        <v>0</v>
      </c>
      <c r="CT38" s="166">
        <f t="shared" si="33"/>
        <v>0</v>
      </c>
      <c r="CU38" s="166">
        <f t="shared" si="33"/>
        <v>0</v>
      </c>
      <c r="CV38" s="166">
        <f t="shared" si="33"/>
        <v>0</v>
      </c>
      <c r="CW38" s="166">
        <f t="shared" si="33"/>
        <v>0</v>
      </c>
      <c r="CX38" s="166">
        <f t="shared" si="33"/>
        <v>0</v>
      </c>
      <c r="CY38" s="166">
        <f t="shared" si="33"/>
        <v>0</v>
      </c>
      <c r="CZ38" s="166">
        <f t="shared" si="36"/>
        <v>0</v>
      </c>
      <c r="DA38" s="166">
        <f t="shared" si="36"/>
        <v>0</v>
      </c>
      <c r="DB38" s="166">
        <f t="shared" si="36"/>
        <v>0</v>
      </c>
      <c r="DC38" s="166">
        <f t="shared" si="36"/>
        <v>0</v>
      </c>
      <c r="DD38" s="166">
        <f t="shared" si="36"/>
        <v>0</v>
      </c>
      <c r="DE38" s="166">
        <f t="shared" si="36"/>
        <v>0</v>
      </c>
      <c r="DF38" s="166">
        <f t="shared" si="36"/>
        <v>0</v>
      </c>
      <c r="DG38" s="166">
        <f t="shared" si="36"/>
        <v>0</v>
      </c>
      <c r="DH38" s="166">
        <f t="shared" si="36"/>
        <v>0</v>
      </c>
      <c r="DI38" s="167">
        <f t="shared" si="36"/>
        <v>0</v>
      </c>
      <c r="DK38" s="165">
        <f t="shared" si="37"/>
        <v>0</v>
      </c>
      <c r="DL38" s="166">
        <f t="shared" si="37"/>
        <v>0</v>
      </c>
      <c r="DM38" s="166">
        <f t="shared" si="37"/>
        <v>0</v>
      </c>
      <c r="DN38" s="166">
        <f t="shared" si="37"/>
        <v>0</v>
      </c>
      <c r="DO38" s="166">
        <f t="shared" si="37"/>
        <v>0</v>
      </c>
      <c r="DP38" s="166">
        <f t="shared" si="37"/>
        <v>0</v>
      </c>
      <c r="DQ38" s="166">
        <f t="shared" si="37"/>
        <v>0</v>
      </c>
      <c r="DR38" s="166">
        <f t="shared" si="37"/>
        <v>0</v>
      </c>
      <c r="DS38" s="166">
        <f t="shared" si="37"/>
        <v>0</v>
      </c>
      <c r="DT38" s="166">
        <f t="shared" si="37"/>
        <v>0</v>
      </c>
      <c r="DU38" s="166">
        <f t="shared" si="37"/>
        <v>0</v>
      </c>
      <c r="DV38" s="166">
        <f t="shared" si="37"/>
        <v>0</v>
      </c>
      <c r="DW38" s="166">
        <f t="shared" si="37"/>
        <v>0</v>
      </c>
      <c r="DX38" s="166">
        <f t="shared" si="37"/>
        <v>0</v>
      </c>
      <c r="DY38" s="166">
        <f t="shared" si="37"/>
        <v>0</v>
      </c>
      <c r="DZ38" s="166">
        <f t="shared" si="34"/>
        <v>0</v>
      </c>
      <c r="EA38" s="166">
        <f t="shared" si="34"/>
        <v>0</v>
      </c>
      <c r="EB38" s="166">
        <f t="shared" si="34"/>
        <v>0</v>
      </c>
      <c r="EC38" s="166">
        <f t="shared" si="34"/>
        <v>0</v>
      </c>
      <c r="ED38" s="166">
        <f t="shared" si="34"/>
        <v>0</v>
      </c>
      <c r="EE38" s="166">
        <f t="shared" si="34"/>
        <v>0</v>
      </c>
      <c r="EF38" s="166">
        <f t="shared" si="34"/>
        <v>0</v>
      </c>
      <c r="EG38" s="166">
        <f t="shared" si="34"/>
        <v>0</v>
      </c>
      <c r="EH38" s="166">
        <f t="shared" si="34"/>
        <v>0</v>
      </c>
      <c r="EI38" s="166">
        <f t="shared" si="34"/>
        <v>0</v>
      </c>
      <c r="EJ38" s="166">
        <f t="shared" si="34"/>
        <v>0</v>
      </c>
      <c r="EK38" s="166">
        <f t="shared" si="34"/>
        <v>0</v>
      </c>
      <c r="EL38" s="166">
        <f t="shared" si="34"/>
        <v>0</v>
      </c>
      <c r="EM38" s="166">
        <f t="shared" si="34"/>
        <v>0</v>
      </c>
      <c r="EN38" s="166">
        <f t="shared" si="34"/>
        <v>0</v>
      </c>
      <c r="EO38" s="166">
        <f t="shared" si="34"/>
        <v>0</v>
      </c>
      <c r="EP38" s="166">
        <f t="shared" si="38"/>
        <v>0</v>
      </c>
      <c r="EQ38" s="166">
        <f t="shared" si="38"/>
        <v>0</v>
      </c>
      <c r="ER38" s="166">
        <f t="shared" si="38"/>
        <v>0</v>
      </c>
      <c r="ES38" s="166">
        <f t="shared" si="38"/>
        <v>0</v>
      </c>
      <c r="ET38" s="166">
        <f t="shared" si="38"/>
        <v>0</v>
      </c>
      <c r="EU38" s="166">
        <f t="shared" si="38"/>
        <v>0</v>
      </c>
      <c r="EV38" s="166">
        <f t="shared" si="38"/>
        <v>0</v>
      </c>
      <c r="EW38" s="166">
        <f t="shared" si="38"/>
        <v>0</v>
      </c>
      <c r="EX38" s="166">
        <f t="shared" si="38"/>
        <v>0</v>
      </c>
      <c r="EY38" s="167">
        <f t="shared" si="38"/>
        <v>0</v>
      </c>
      <c r="FA38" s="171" t="str">
        <f t="shared" si="29"/>
        <v>Non Compliance</v>
      </c>
      <c r="FB38" s="171" t="str">
        <f t="shared" si="30"/>
        <v>Compliance</v>
      </c>
      <c r="FC38" s="171" t="str">
        <f t="shared" si="31"/>
        <v>Compliance</v>
      </c>
      <c r="FD38" s="164">
        <f>VLOOKUP(C38,'[3]AS PER ATT '!$B$9:$H$121,7,0)</f>
        <v>20</v>
      </c>
      <c r="FE38" s="186">
        <f t="shared" si="32"/>
        <v>0</v>
      </c>
    </row>
    <row r="39" spans="2:161" s="164" customFormat="1" ht="20.100000000000001" customHeight="1" thickBot="1" x14ac:dyDescent="0.3">
      <c r="B39" s="159">
        <v>26</v>
      </c>
      <c r="C39" s="172">
        <v>5444</v>
      </c>
      <c r="D39" s="173" t="s">
        <v>66</v>
      </c>
      <c r="E39" s="174" t="s">
        <v>135</v>
      </c>
      <c r="F39" s="41" t="str">
        <f>IFERROR(VLOOKUP(E39,'[1]Designation with Pershift Cost'!$B$3:$C$25,2,0),"")</f>
        <v/>
      </c>
      <c r="G39" s="151" t="s">
        <v>11</v>
      </c>
      <c r="H39" s="151" t="s">
        <v>11</v>
      </c>
      <c r="I39" s="151" t="s">
        <v>11</v>
      </c>
      <c r="J39" s="151" t="s">
        <v>26</v>
      </c>
      <c r="K39" s="151" t="s">
        <v>11</v>
      </c>
      <c r="L39" s="151" t="s">
        <v>10</v>
      </c>
      <c r="M39" s="151" t="s">
        <v>10</v>
      </c>
      <c r="N39" s="151" t="s">
        <v>10</v>
      </c>
      <c r="O39" s="151" t="s">
        <v>10</v>
      </c>
      <c r="P39" s="151" t="s">
        <v>10</v>
      </c>
      <c r="Q39" s="152" t="s">
        <v>11</v>
      </c>
      <c r="R39" s="152" t="s">
        <v>26</v>
      </c>
      <c r="S39" s="152" t="s">
        <v>10</v>
      </c>
      <c r="T39" s="152" t="s">
        <v>10</v>
      </c>
      <c r="U39" s="152" t="s">
        <v>10</v>
      </c>
      <c r="V39" s="152" t="s">
        <v>12</v>
      </c>
      <c r="W39" s="152" t="s">
        <v>11</v>
      </c>
      <c r="X39" s="152" t="s">
        <v>11</v>
      </c>
      <c r="Y39" s="152" t="s">
        <v>26</v>
      </c>
      <c r="Z39" s="152" t="s">
        <v>12</v>
      </c>
      <c r="AA39" s="152" t="s">
        <v>12</v>
      </c>
      <c r="AB39" s="152" t="s">
        <v>12</v>
      </c>
      <c r="AC39" s="152" t="s">
        <v>12</v>
      </c>
      <c r="AD39" s="152" t="s">
        <v>12</v>
      </c>
      <c r="AE39" s="152" t="s">
        <v>26</v>
      </c>
      <c r="AF39" s="152" t="s">
        <v>10</v>
      </c>
      <c r="AG39" s="152" t="s">
        <v>11</v>
      </c>
      <c r="AH39" s="152" t="s">
        <v>11</v>
      </c>
      <c r="AI39" s="152" t="s">
        <v>11</v>
      </c>
      <c r="AJ39" s="152" t="s">
        <v>11</v>
      </c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3">
        <f t="shared" si="3"/>
        <v>9</v>
      </c>
      <c r="AX39" s="153">
        <f t="shared" si="4"/>
        <v>11</v>
      </c>
      <c r="AY39" s="153">
        <f t="shared" si="5"/>
        <v>6</v>
      </c>
      <c r="AZ39" s="153">
        <f t="shared" si="6"/>
        <v>0</v>
      </c>
      <c r="BA39" s="153">
        <f t="shared" si="7"/>
        <v>0</v>
      </c>
      <c r="BB39" s="153">
        <f t="shared" si="8"/>
        <v>0</v>
      </c>
      <c r="BC39" s="153">
        <f t="shared" si="9"/>
        <v>0</v>
      </c>
      <c r="BD39" s="153">
        <f t="shared" si="10"/>
        <v>0</v>
      </c>
      <c r="BE39" s="153">
        <f t="shared" si="11"/>
        <v>0</v>
      </c>
      <c r="BF39" s="153">
        <f t="shared" si="12"/>
        <v>0</v>
      </c>
      <c r="BG39" s="153">
        <f t="shared" si="13"/>
        <v>0</v>
      </c>
      <c r="BH39" s="153">
        <f t="shared" si="14"/>
        <v>0</v>
      </c>
      <c r="BI39" s="153">
        <f t="shared" si="15"/>
        <v>0</v>
      </c>
      <c r="BJ39" s="153">
        <f t="shared" si="16"/>
        <v>0</v>
      </c>
      <c r="BK39" s="152"/>
      <c r="BL39" s="152"/>
      <c r="BM39" s="153">
        <f t="shared" si="17"/>
        <v>4</v>
      </c>
      <c r="BN39" s="153">
        <f t="shared" si="18"/>
        <v>0</v>
      </c>
      <c r="BO39" s="145">
        <f t="shared" si="19"/>
        <v>26</v>
      </c>
      <c r="BP39" s="147">
        <f t="shared" si="20"/>
        <v>30</v>
      </c>
      <c r="BQ39" s="146">
        <f t="shared" si="21"/>
        <v>0</v>
      </c>
      <c r="BR39" s="146">
        <f t="shared" si="22"/>
        <v>0</v>
      </c>
      <c r="BS39" s="175"/>
      <c r="BU39" s="165">
        <f t="shared" si="35"/>
        <v>0</v>
      </c>
      <c r="BV39" s="166">
        <f t="shared" si="35"/>
        <v>0</v>
      </c>
      <c r="BW39" s="166">
        <f t="shared" si="35"/>
        <v>0</v>
      </c>
      <c r="BX39" s="166">
        <f t="shared" si="35"/>
        <v>0</v>
      </c>
      <c r="BY39" s="166">
        <f t="shared" si="35"/>
        <v>1</v>
      </c>
      <c r="BZ39" s="166">
        <f t="shared" si="35"/>
        <v>0</v>
      </c>
      <c r="CA39" s="166">
        <f t="shared" si="35"/>
        <v>0</v>
      </c>
      <c r="CB39" s="166">
        <f t="shared" si="35"/>
        <v>0</v>
      </c>
      <c r="CC39" s="166">
        <f t="shared" si="35"/>
        <v>0</v>
      </c>
      <c r="CD39" s="166">
        <f t="shared" si="35"/>
        <v>0</v>
      </c>
      <c r="CE39" s="166">
        <f t="shared" si="35"/>
        <v>0</v>
      </c>
      <c r="CF39" s="166">
        <f t="shared" si="35"/>
        <v>0</v>
      </c>
      <c r="CG39" s="166">
        <f t="shared" si="35"/>
        <v>0</v>
      </c>
      <c r="CH39" s="166">
        <f t="shared" si="35"/>
        <v>0</v>
      </c>
      <c r="CI39" s="166">
        <f t="shared" si="35"/>
        <v>0</v>
      </c>
      <c r="CJ39" s="166">
        <f t="shared" si="33"/>
        <v>0</v>
      </c>
      <c r="CK39" s="166">
        <f t="shared" si="33"/>
        <v>0</v>
      </c>
      <c r="CL39" s="166">
        <f t="shared" si="33"/>
        <v>0</v>
      </c>
      <c r="CM39" s="166">
        <f t="shared" si="33"/>
        <v>0</v>
      </c>
      <c r="CN39" s="166">
        <f t="shared" si="33"/>
        <v>0</v>
      </c>
      <c r="CO39" s="166">
        <f t="shared" si="33"/>
        <v>0</v>
      </c>
      <c r="CP39" s="166">
        <f t="shared" si="33"/>
        <v>0</v>
      </c>
      <c r="CQ39" s="166">
        <f t="shared" si="33"/>
        <v>0</v>
      </c>
      <c r="CR39" s="166">
        <f t="shared" si="33"/>
        <v>0</v>
      </c>
      <c r="CS39" s="166">
        <f t="shared" si="33"/>
        <v>0</v>
      </c>
      <c r="CT39" s="166">
        <f t="shared" si="33"/>
        <v>0</v>
      </c>
      <c r="CU39" s="166">
        <f t="shared" si="33"/>
        <v>0</v>
      </c>
      <c r="CV39" s="166">
        <f t="shared" si="33"/>
        <v>0</v>
      </c>
      <c r="CW39" s="166">
        <f t="shared" si="33"/>
        <v>0</v>
      </c>
      <c r="CX39" s="166">
        <f t="shared" si="33"/>
        <v>0</v>
      </c>
      <c r="CY39" s="166">
        <f t="shared" si="33"/>
        <v>0</v>
      </c>
      <c r="CZ39" s="166">
        <f t="shared" si="36"/>
        <v>0</v>
      </c>
      <c r="DA39" s="166">
        <f t="shared" si="36"/>
        <v>0</v>
      </c>
      <c r="DB39" s="166">
        <f t="shared" si="36"/>
        <v>0</v>
      </c>
      <c r="DC39" s="166">
        <f t="shared" si="36"/>
        <v>0</v>
      </c>
      <c r="DD39" s="166">
        <f t="shared" si="36"/>
        <v>0</v>
      </c>
      <c r="DE39" s="166">
        <f t="shared" si="36"/>
        <v>0</v>
      </c>
      <c r="DF39" s="166">
        <f t="shared" si="36"/>
        <v>0</v>
      </c>
      <c r="DG39" s="166">
        <f t="shared" si="36"/>
        <v>0</v>
      </c>
      <c r="DH39" s="166">
        <f t="shared" si="36"/>
        <v>0</v>
      </c>
      <c r="DI39" s="167">
        <f t="shared" si="36"/>
        <v>0</v>
      </c>
      <c r="DK39" s="165">
        <f t="shared" si="37"/>
        <v>0</v>
      </c>
      <c r="DL39" s="166">
        <f t="shared" si="37"/>
        <v>0</v>
      </c>
      <c r="DM39" s="166">
        <f t="shared" si="37"/>
        <v>0</v>
      </c>
      <c r="DN39" s="166">
        <f t="shared" si="37"/>
        <v>0</v>
      </c>
      <c r="DO39" s="166">
        <f t="shared" si="37"/>
        <v>0</v>
      </c>
      <c r="DP39" s="166">
        <f t="shared" si="37"/>
        <v>0</v>
      </c>
      <c r="DQ39" s="166">
        <f t="shared" si="37"/>
        <v>0</v>
      </c>
      <c r="DR39" s="166">
        <f t="shared" si="37"/>
        <v>0</v>
      </c>
      <c r="DS39" s="166">
        <f t="shared" si="37"/>
        <v>0</v>
      </c>
      <c r="DT39" s="166">
        <f t="shared" si="37"/>
        <v>0</v>
      </c>
      <c r="DU39" s="166">
        <f t="shared" si="37"/>
        <v>0</v>
      </c>
      <c r="DV39" s="166">
        <f t="shared" si="37"/>
        <v>0</v>
      </c>
      <c r="DW39" s="166">
        <f t="shared" si="37"/>
        <v>0</v>
      </c>
      <c r="DX39" s="166">
        <f t="shared" si="37"/>
        <v>0</v>
      </c>
      <c r="DY39" s="166">
        <f t="shared" si="37"/>
        <v>0</v>
      </c>
      <c r="DZ39" s="166">
        <f t="shared" si="34"/>
        <v>0</v>
      </c>
      <c r="EA39" s="166">
        <f t="shared" si="34"/>
        <v>0</v>
      </c>
      <c r="EB39" s="166">
        <f t="shared" si="34"/>
        <v>0</v>
      </c>
      <c r="EC39" s="166">
        <f t="shared" si="34"/>
        <v>0</v>
      </c>
      <c r="ED39" s="166">
        <f t="shared" si="34"/>
        <v>0</v>
      </c>
      <c r="EE39" s="166">
        <f t="shared" si="34"/>
        <v>0</v>
      </c>
      <c r="EF39" s="166">
        <f t="shared" si="34"/>
        <v>0</v>
      </c>
      <c r="EG39" s="166">
        <f t="shared" si="34"/>
        <v>0</v>
      </c>
      <c r="EH39" s="166">
        <f t="shared" si="34"/>
        <v>0</v>
      </c>
      <c r="EI39" s="166">
        <f t="shared" si="34"/>
        <v>0</v>
      </c>
      <c r="EJ39" s="166">
        <f t="shared" si="34"/>
        <v>0</v>
      </c>
      <c r="EK39" s="166">
        <f t="shared" si="34"/>
        <v>0</v>
      </c>
      <c r="EL39" s="166">
        <f t="shared" si="34"/>
        <v>0</v>
      </c>
      <c r="EM39" s="166">
        <f t="shared" si="34"/>
        <v>0</v>
      </c>
      <c r="EN39" s="166">
        <f t="shared" si="34"/>
        <v>0</v>
      </c>
      <c r="EO39" s="166">
        <f t="shared" si="34"/>
        <v>0</v>
      </c>
      <c r="EP39" s="166">
        <f t="shared" si="38"/>
        <v>0</v>
      </c>
      <c r="EQ39" s="166">
        <f t="shared" si="38"/>
        <v>0</v>
      </c>
      <c r="ER39" s="166">
        <f t="shared" si="38"/>
        <v>0</v>
      </c>
      <c r="ES39" s="166">
        <f t="shared" si="38"/>
        <v>0</v>
      </c>
      <c r="ET39" s="166">
        <f t="shared" si="38"/>
        <v>0</v>
      </c>
      <c r="EU39" s="166">
        <f t="shared" si="38"/>
        <v>0</v>
      </c>
      <c r="EV39" s="166">
        <f t="shared" si="38"/>
        <v>0</v>
      </c>
      <c r="EW39" s="166">
        <f t="shared" si="38"/>
        <v>0</v>
      </c>
      <c r="EX39" s="166">
        <f t="shared" si="38"/>
        <v>0</v>
      </c>
      <c r="EY39" s="167">
        <f t="shared" si="38"/>
        <v>0</v>
      </c>
      <c r="FA39" s="171" t="str">
        <f t="shared" si="29"/>
        <v>Non Compliance</v>
      </c>
      <c r="FB39" s="171" t="str">
        <f t="shared" si="30"/>
        <v>Compliance</v>
      </c>
      <c r="FC39" s="171" t="str">
        <f t="shared" si="31"/>
        <v>Compliance</v>
      </c>
      <c r="FD39" s="164">
        <f>VLOOKUP(C39,'[3]AS PER ATT '!$B$9:$H$121,7,0)</f>
        <v>26</v>
      </c>
      <c r="FE39" s="186">
        <f t="shared" si="32"/>
        <v>0</v>
      </c>
    </row>
    <row r="40" spans="2:161" s="164" customFormat="1" ht="20.100000000000001" customHeight="1" thickBot="1" x14ac:dyDescent="0.3">
      <c r="B40" s="159">
        <v>27</v>
      </c>
      <c r="C40" s="172">
        <v>5343</v>
      </c>
      <c r="D40" s="173" t="s">
        <v>67</v>
      </c>
      <c r="E40" s="174" t="s">
        <v>135</v>
      </c>
      <c r="F40" s="41" t="str">
        <f>IFERROR(VLOOKUP(E40,'[1]Designation with Pershift Cost'!$B$3:$C$25,2,0),"")</f>
        <v/>
      </c>
      <c r="G40" s="151" t="s">
        <v>11</v>
      </c>
      <c r="H40" s="151" t="s">
        <v>11</v>
      </c>
      <c r="I40" s="151" t="s">
        <v>11</v>
      </c>
      <c r="J40" s="151" t="s">
        <v>11</v>
      </c>
      <c r="K40" s="151" t="s">
        <v>11</v>
      </c>
      <c r="L40" s="151" t="s">
        <v>26</v>
      </c>
      <c r="M40" s="151" t="s">
        <v>11</v>
      </c>
      <c r="N40" s="151" t="s">
        <v>11</v>
      </c>
      <c r="O40" s="151" t="s">
        <v>11</v>
      </c>
      <c r="P40" s="151" t="s">
        <v>11</v>
      </c>
      <c r="Q40" s="152" t="s">
        <v>11</v>
      </c>
      <c r="R40" s="152" t="s">
        <v>11</v>
      </c>
      <c r="S40" s="152" t="s">
        <v>26</v>
      </c>
      <c r="T40" s="152" t="s">
        <v>11</v>
      </c>
      <c r="U40" s="152" t="s">
        <v>11</v>
      </c>
      <c r="V40" s="152" t="s">
        <v>12</v>
      </c>
      <c r="W40" s="152" t="s">
        <v>12</v>
      </c>
      <c r="X40" s="152" t="s">
        <v>12</v>
      </c>
      <c r="Y40" s="152" t="s">
        <v>12</v>
      </c>
      <c r="Z40" s="152" t="s">
        <v>26</v>
      </c>
      <c r="AA40" s="152" t="s">
        <v>12</v>
      </c>
      <c r="AB40" s="152" t="s">
        <v>12</v>
      </c>
      <c r="AC40" s="152" t="s">
        <v>12</v>
      </c>
      <c r="AD40" s="152" t="s">
        <v>12</v>
      </c>
      <c r="AE40" s="152" t="s">
        <v>12</v>
      </c>
      <c r="AF40" s="152" t="s">
        <v>11</v>
      </c>
      <c r="AG40" s="152" t="s">
        <v>26</v>
      </c>
      <c r="AH40" s="152" t="s">
        <v>11</v>
      </c>
      <c r="AI40" s="152" t="s">
        <v>11</v>
      </c>
      <c r="AJ40" s="152" t="s">
        <v>11</v>
      </c>
      <c r="AK40" s="151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3">
        <f t="shared" si="3"/>
        <v>0</v>
      </c>
      <c r="AX40" s="153">
        <f t="shared" si="4"/>
        <v>17</v>
      </c>
      <c r="AY40" s="153">
        <f t="shared" si="5"/>
        <v>9</v>
      </c>
      <c r="AZ40" s="153">
        <f t="shared" si="6"/>
        <v>0</v>
      </c>
      <c r="BA40" s="153">
        <f t="shared" si="7"/>
        <v>0</v>
      </c>
      <c r="BB40" s="153">
        <f t="shared" si="8"/>
        <v>0</v>
      </c>
      <c r="BC40" s="153">
        <f t="shared" si="9"/>
        <v>0</v>
      </c>
      <c r="BD40" s="153">
        <f t="shared" si="10"/>
        <v>0</v>
      </c>
      <c r="BE40" s="153">
        <f t="shared" si="11"/>
        <v>0</v>
      </c>
      <c r="BF40" s="153">
        <f t="shared" si="12"/>
        <v>0</v>
      </c>
      <c r="BG40" s="153">
        <f t="shared" si="13"/>
        <v>0</v>
      </c>
      <c r="BH40" s="153">
        <f t="shared" si="14"/>
        <v>0</v>
      </c>
      <c r="BI40" s="153">
        <f t="shared" si="15"/>
        <v>0</v>
      </c>
      <c r="BJ40" s="153">
        <f t="shared" si="16"/>
        <v>0</v>
      </c>
      <c r="BK40" s="152"/>
      <c r="BL40" s="152"/>
      <c r="BM40" s="153">
        <f t="shared" si="17"/>
        <v>4</v>
      </c>
      <c r="BN40" s="153">
        <f t="shared" si="18"/>
        <v>0</v>
      </c>
      <c r="BO40" s="145">
        <f t="shared" si="19"/>
        <v>26</v>
      </c>
      <c r="BP40" s="147">
        <f t="shared" si="20"/>
        <v>30</v>
      </c>
      <c r="BQ40" s="146">
        <f t="shared" si="21"/>
        <v>0</v>
      </c>
      <c r="BR40" s="146">
        <f t="shared" si="22"/>
        <v>0</v>
      </c>
      <c r="BS40" s="175"/>
      <c r="BU40" s="165">
        <f t="shared" si="35"/>
        <v>0</v>
      </c>
      <c r="BV40" s="166">
        <f t="shared" si="35"/>
        <v>0</v>
      </c>
      <c r="BW40" s="166">
        <f t="shared" si="35"/>
        <v>0</v>
      </c>
      <c r="BX40" s="166">
        <f t="shared" si="35"/>
        <v>0</v>
      </c>
      <c r="BY40" s="166">
        <f t="shared" si="35"/>
        <v>0</v>
      </c>
      <c r="BZ40" s="166">
        <f t="shared" si="35"/>
        <v>0</v>
      </c>
      <c r="CA40" s="166">
        <f t="shared" si="35"/>
        <v>0</v>
      </c>
      <c r="CB40" s="166">
        <f t="shared" si="35"/>
        <v>0</v>
      </c>
      <c r="CC40" s="166">
        <f t="shared" si="35"/>
        <v>0</v>
      </c>
      <c r="CD40" s="166">
        <f t="shared" si="35"/>
        <v>0</v>
      </c>
      <c r="CE40" s="166">
        <f t="shared" si="35"/>
        <v>0</v>
      </c>
      <c r="CF40" s="166">
        <f t="shared" si="35"/>
        <v>0</v>
      </c>
      <c r="CG40" s="166">
        <f t="shared" si="35"/>
        <v>0</v>
      </c>
      <c r="CH40" s="166">
        <f t="shared" si="35"/>
        <v>0</v>
      </c>
      <c r="CI40" s="166">
        <f t="shared" si="35"/>
        <v>0</v>
      </c>
      <c r="CJ40" s="166">
        <f t="shared" si="33"/>
        <v>0</v>
      </c>
      <c r="CK40" s="166">
        <f t="shared" si="33"/>
        <v>0</v>
      </c>
      <c r="CL40" s="166">
        <f t="shared" si="33"/>
        <v>0</v>
      </c>
      <c r="CM40" s="166">
        <f t="shared" si="33"/>
        <v>0</v>
      </c>
      <c r="CN40" s="166">
        <f t="shared" si="33"/>
        <v>0</v>
      </c>
      <c r="CO40" s="166">
        <f t="shared" si="33"/>
        <v>0</v>
      </c>
      <c r="CP40" s="166">
        <f t="shared" si="33"/>
        <v>0</v>
      </c>
      <c r="CQ40" s="166">
        <f t="shared" si="33"/>
        <v>0</v>
      </c>
      <c r="CR40" s="166">
        <f t="shared" si="33"/>
        <v>0</v>
      </c>
      <c r="CS40" s="166">
        <f t="shared" si="33"/>
        <v>0</v>
      </c>
      <c r="CT40" s="166">
        <f t="shared" si="33"/>
        <v>0</v>
      </c>
      <c r="CU40" s="166">
        <f t="shared" si="33"/>
        <v>0</v>
      </c>
      <c r="CV40" s="166">
        <f t="shared" si="33"/>
        <v>0</v>
      </c>
      <c r="CW40" s="166">
        <f t="shared" si="33"/>
        <v>0</v>
      </c>
      <c r="CX40" s="166">
        <f t="shared" si="33"/>
        <v>0</v>
      </c>
      <c r="CY40" s="166">
        <f t="shared" si="33"/>
        <v>0</v>
      </c>
      <c r="CZ40" s="166">
        <f t="shared" si="36"/>
        <v>0</v>
      </c>
      <c r="DA40" s="166">
        <f t="shared" si="36"/>
        <v>0</v>
      </c>
      <c r="DB40" s="166">
        <f t="shared" si="36"/>
        <v>0</v>
      </c>
      <c r="DC40" s="166">
        <f t="shared" si="36"/>
        <v>0</v>
      </c>
      <c r="DD40" s="166">
        <f t="shared" si="36"/>
        <v>0</v>
      </c>
      <c r="DE40" s="166">
        <f t="shared" si="36"/>
        <v>0</v>
      </c>
      <c r="DF40" s="166">
        <f t="shared" si="36"/>
        <v>0</v>
      </c>
      <c r="DG40" s="166">
        <f t="shared" si="36"/>
        <v>0</v>
      </c>
      <c r="DH40" s="166">
        <f t="shared" si="36"/>
        <v>0</v>
      </c>
      <c r="DI40" s="167">
        <f t="shared" si="36"/>
        <v>0</v>
      </c>
      <c r="DK40" s="165">
        <f t="shared" si="37"/>
        <v>0</v>
      </c>
      <c r="DL40" s="166">
        <f t="shared" si="37"/>
        <v>0</v>
      </c>
      <c r="DM40" s="166">
        <f t="shared" si="37"/>
        <v>0</v>
      </c>
      <c r="DN40" s="166">
        <f t="shared" si="37"/>
        <v>0</v>
      </c>
      <c r="DO40" s="166">
        <f t="shared" si="37"/>
        <v>0</v>
      </c>
      <c r="DP40" s="166">
        <f t="shared" si="37"/>
        <v>0</v>
      </c>
      <c r="DQ40" s="166">
        <f t="shared" si="37"/>
        <v>0</v>
      </c>
      <c r="DR40" s="166">
        <f t="shared" si="37"/>
        <v>0</v>
      </c>
      <c r="DS40" s="166">
        <f t="shared" si="37"/>
        <v>0</v>
      </c>
      <c r="DT40" s="166">
        <f t="shared" si="37"/>
        <v>0</v>
      </c>
      <c r="DU40" s="166">
        <f t="shared" si="37"/>
        <v>0</v>
      </c>
      <c r="DV40" s="166">
        <f t="shared" si="37"/>
        <v>0</v>
      </c>
      <c r="DW40" s="166">
        <f t="shared" si="37"/>
        <v>0</v>
      </c>
      <c r="DX40" s="166">
        <f t="shared" si="37"/>
        <v>0</v>
      </c>
      <c r="DY40" s="166">
        <f t="shared" si="37"/>
        <v>0</v>
      </c>
      <c r="DZ40" s="166">
        <f t="shared" si="34"/>
        <v>0</v>
      </c>
      <c r="EA40" s="166">
        <f t="shared" si="34"/>
        <v>0</v>
      </c>
      <c r="EB40" s="166">
        <f t="shared" si="34"/>
        <v>0</v>
      </c>
      <c r="EC40" s="166">
        <f t="shared" si="34"/>
        <v>0</v>
      </c>
      <c r="ED40" s="166">
        <f t="shared" si="34"/>
        <v>0</v>
      </c>
      <c r="EE40" s="166">
        <f t="shared" si="34"/>
        <v>0</v>
      </c>
      <c r="EF40" s="166">
        <f t="shared" si="34"/>
        <v>0</v>
      </c>
      <c r="EG40" s="166">
        <f t="shared" si="34"/>
        <v>0</v>
      </c>
      <c r="EH40" s="166">
        <f t="shared" si="34"/>
        <v>0</v>
      </c>
      <c r="EI40" s="166">
        <f t="shared" si="34"/>
        <v>0</v>
      </c>
      <c r="EJ40" s="166">
        <f t="shared" si="34"/>
        <v>0</v>
      </c>
      <c r="EK40" s="166">
        <f t="shared" si="34"/>
        <v>0</v>
      </c>
      <c r="EL40" s="166">
        <f t="shared" si="34"/>
        <v>0</v>
      </c>
      <c r="EM40" s="166">
        <f t="shared" si="34"/>
        <v>0</v>
      </c>
      <c r="EN40" s="166">
        <f t="shared" si="34"/>
        <v>0</v>
      </c>
      <c r="EO40" s="166">
        <f t="shared" si="34"/>
        <v>0</v>
      </c>
      <c r="EP40" s="166">
        <f t="shared" si="38"/>
        <v>0</v>
      </c>
      <c r="EQ40" s="166">
        <f t="shared" si="38"/>
        <v>0</v>
      </c>
      <c r="ER40" s="166">
        <f t="shared" si="38"/>
        <v>0</v>
      </c>
      <c r="ES40" s="166">
        <f t="shared" si="38"/>
        <v>0</v>
      </c>
      <c r="ET40" s="166">
        <f t="shared" si="38"/>
        <v>0</v>
      </c>
      <c r="EU40" s="166">
        <f t="shared" si="38"/>
        <v>0</v>
      </c>
      <c r="EV40" s="166">
        <f t="shared" si="38"/>
        <v>0</v>
      </c>
      <c r="EW40" s="166">
        <f t="shared" si="38"/>
        <v>0</v>
      </c>
      <c r="EX40" s="166">
        <f t="shared" si="38"/>
        <v>0</v>
      </c>
      <c r="EY40" s="167">
        <f t="shared" si="38"/>
        <v>0</v>
      </c>
      <c r="FA40" s="171" t="str">
        <f t="shared" si="29"/>
        <v>Compliance</v>
      </c>
      <c r="FB40" s="171" t="str">
        <f t="shared" si="30"/>
        <v>Compliance</v>
      </c>
      <c r="FC40" s="171" t="str">
        <f t="shared" si="31"/>
        <v>Compliance</v>
      </c>
      <c r="FD40" s="164">
        <f>VLOOKUP(C40,'[3]AS PER ATT '!$B$9:$H$121,7,0)</f>
        <v>26</v>
      </c>
      <c r="FE40" s="186">
        <f t="shared" si="32"/>
        <v>0</v>
      </c>
    </row>
    <row r="41" spans="2:161" s="164" customFormat="1" ht="20.100000000000001" customHeight="1" thickBot="1" x14ac:dyDescent="0.3">
      <c r="B41" s="159">
        <v>28</v>
      </c>
      <c r="C41" s="172">
        <v>5410</v>
      </c>
      <c r="D41" s="173" t="s">
        <v>68</v>
      </c>
      <c r="E41" s="174" t="s">
        <v>135</v>
      </c>
      <c r="F41" s="41" t="str">
        <f>IFERROR(VLOOKUP(E41,'[1]Designation with Pershift Cost'!$B$3:$C$25,2,0),"")</f>
        <v/>
      </c>
      <c r="G41" s="151" t="s">
        <v>12</v>
      </c>
      <c r="H41" s="151" t="s">
        <v>12</v>
      </c>
      <c r="I41" s="151" t="s">
        <v>12</v>
      </c>
      <c r="J41" s="151" t="s">
        <v>12</v>
      </c>
      <c r="K41" s="151" t="s">
        <v>26</v>
      </c>
      <c r="L41" s="151" t="s">
        <v>12</v>
      </c>
      <c r="M41" s="151" t="s">
        <v>12</v>
      </c>
      <c r="N41" s="151" t="s">
        <v>12</v>
      </c>
      <c r="O41" s="151" t="s">
        <v>12</v>
      </c>
      <c r="P41" s="151" t="s">
        <v>12</v>
      </c>
      <c r="Q41" s="152" t="s">
        <v>27</v>
      </c>
      <c r="R41" s="152" t="s">
        <v>26</v>
      </c>
      <c r="S41" s="152" t="s">
        <v>12</v>
      </c>
      <c r="T41" s="152" t="s">
        <v>12</v>
      </c>
      <c r="U41" s="152" t="s">
        <v>12</v>
      </c>
      <c r="V41" s="152" t="s">
        <v>12</v>
      </c>
      <c r="W41" s="152" t="s">
        <v>12</v>
      </c>
      <c r="X41" s="152" t="s">
        <v>12</v>
      </c>
      <c r="Y41" s="152" t="s">
        <v>26</v>
      </c>
      <c r="Z41" s="152" t="s">
        <v>12</v>
      </c>
      <c r="AA41" s="152" t="s">
        <v>12</v>
      </c>
      <c r="AB41" s="152" t="s">
        <v>27</v>
      </c>
      <c r="AC41" s="152" t="s">
        <v>27</v>
      </c>
      <c r="AD41" s="152" t="s">
        <v>27</v>
      </c>
      <c r="AE41" s="152" t="s">
        <v>27</v>
      </c>
      <c r="AF41" s="152" t="s">
        <v>27</v>
      </c>
      <c r="AG41" s="152" t="s">
        <v>27</v>
      </c>
      <c r="AH41" s="152" t="s">
        <v>27</v>
      </c>
      <c r="AI41" s="152" t="s">
        <v>27</v>
      </c>
      <c r="AJ41" s="152" t="s">
        <v>27</v>
      </c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3">
        <f t="shared" si="3"/>
        <v>0</v>
      </c>
      <c r="AX41" s="153">
        <f t="shared" si="4"/>
        <v>0</v>
      </c>
      <c r="AY41" s="153">
        <f t="shared" si="5"/>
        <v>17</v>
      </c>
      <c r="AZ41" s="153">
        <f t="shared" si="6"/>
        <v>0</v>
      </c>
      <c r="BA41" s="153">
        <f t="shared" si="7"/>
        <v>0</v>
      </c>
      <c r="BB41" s="153">
        <f t="shared" si="8"/>
        <v>0</v>
      </c>
      <c r="BC41" s="153">
        <f t="shared" si="9"/>
        <v>0</v>
      </c>
      <c r="BD41" s="153">
        <f t="shared" si="10"/>
        <v>0</v>
      </c>
      <c r="BE41" s="153">
        <f t="shared" si="11"/>
        <v>0</v>
      </c>
      <c r="BF41" s="153">
        <f t="shared" si="12"/>
        <v>0</v>
      </c>
      <c r="BG41" s="153">
        <f t="shared" si="13"/>
        <v>0</v>
      </c>
      <c r="BH41" s="153">
        <f t="shared" si="14"/>
        <v>0</v>
      </c>
      <c r="BI41" s="153">
        <f t="shared" si="15"/>
        <v>0</v>
      </c>
      <c r="BJ41" s="153">
        <f t="shared" si="16"/>
        <v>0</v>
      </c>
      <c r="BK41" s="152"/>
      <c r="BL41" s="152"/>
      <c r="BM41" s="153">
        <f t="shared" si="17"/>
        <v>3</v>
      </c>
      <c r="BN41" s="153">
        <f t="shared" si="18"/>
        <v>10</v>
      </c>
      <c r="BO41" s="145">
        <f t="shared" si="19"/>
        <v>17</v>
      </c>
      <c r="BP41" s="147">
        <f t="shared" si="20"/>
        <v>30</v>
      </c>
      <c r="BQ41" s="146">
        <f t="shared" si="21"/>
        <v>0</v>
      </c>
      <c r="BR41" s="146">
        <f t="shared" si="22"/>
        <v>0</v>
      </c>
      <c r="BS41" s="175"/>
      <c r="BU41" s="165">
        <f t="shared" si="35"/>
        <v>0</v>
      </c>
      <c r="BV41" s="166">
        <f t="shared" si="35"/>
        <v>0</v>
      </c>
      <c r="BW41" s="166">
        <f t="shared" si="35"/>
        <v>0</v>
      </c>
      <c r="BX41" s="166">
        <f t="shared" si="35"/>
        <v>0</v>
      </c>
      <c r="BY41" s="166">
        <f t="shared" si="35"/>
        <v>0</v>
      </c>
      <c r="BZ41" s="166">
        <f t="shared" si="35"/>
        <v>0</v>
      </c>
      <c r="CA41" s="166">
        <f t="shared" si="35"/>
        <v>0</v>
      </c>
      <c r="CB41" s="166">
        <f t="shared" si="35"/>
        <v>0</v>
      </c>
      <c r="CC41" s="166">
        <f t="shared" si="35"/>
        <v>0</v>
      </c>
      <c r="CD41" s="166">
        <f t="shared" si="35"/>
        <v>0</v>
      </c>
      <c r="CE41" s="166">
        <f t="shared" si="35"/>
        <v>0</v>
      </c>
      <c r="CF41" s="166">
        <f t="shared" si="35"/>
        <v>0</v>
      </c>
      <c r="CG41" s="166">
        <f t="shared" si="35"/>
        <v>0</v>
      </c>
      <c r="CH41" s="166">
        <f t="shared" si="35"/>
        <v>0</v>
      </c>
      <c r="CI41" s="166">
        <f t="shared" si="35"/>
        <v>0</v>
      </c>
      <c r="CJ41" s="166">
        <f t="shared" si="33"/>
        <v>0</v>
      </c>
      <c r="CK41" s="166">
        <f t="shared" si="33"/>
        <v>0</v>
      </c>
      <c r="CL41" s="166">
        <f t="shared" si="33"/>
        <v>0</v>
      </c>
      <c r="CM41" s="166">
        <f t="shared" si="33"/>
        <v>0</v>
      </c>
      <c r="CN41" s="166">
        <f t="shared" si="33"/>
        <v>1</v>
      </c>
      <c r="CO41" s="166">
        <f t="shared" si="33"/>
        <v>1</v>
      </c>
      <c r="CP41" s="166">
        <f t="shared" si="33"/>
        <v>1</v>
      </c>
      <c r="CQ41" s="166">
        <f t="shared" si="33"/>
        <v>1</v>
      </c>
      <c r="CR41" s="166">
        <f t="shared" si="33"/>
        <v>1</v>
      </c>
      <c r="CS41" s="166">
        <f t="shared" si="33"/>
        <v>0</v>
      </c>
      <c r="CT41" s="166">
        <f t="shared" si="33"/>
        <v>0</v>
      </c>
      <c r="CU41" s="166">
        <f t="shared" si="33"/>
        <v>0</v>
      </c>
      <c r="CV41" s="166">
        <f t="shared" si="33"/>
        <v>0</v>
      </c>
      <c r="CW41" s="166">
        <f t="shared" si="33"/>
        <v>0</v>
      </c>
      <c r="CX41" s="166">
        <f t="shared" si="33"/>
        <v>0</v>
      </c>
      <c r="CY41" s="166">
        <f t="shared" si="33"/>
        <v>0</v>
      </c>
      <c r="CZ41" s="166">
        <f t="shared" si="36"/>
        <v>0</v>
      </c>
      <c r="DA41" s="166">
        <f t="shared" si="36"/>
        <v>0</v>
      </c>
      <c r="DB41" s="166">
        <f t="shared" si="36"/>
        <v>0</v>
      </c>
      <c r="DC41" s="166">
        <f t="shared" si="36"/>
        <v>0</v>
      </c>
      <c r="DD41" s="166">
        <f t="shared" si="36"/>
        <v>0</v>
      </c>
      <c r="DE41" s="166">
        <f t="shared" si="36"/>
        <v>0</v>
      </c>
      <c r="DF41" s="166">
        <f t="shared" si="36"/>
        <v>0</v>
      </c>
      <c r="DG41" s="166">
        <f t="shared" si="36"/>
        <v>0</v>
      </c>
      <c r="DH41" s="166">
        <f t="shared" si="36"/>
        <v>0</v>
      </c>
      <c r="DI41" s="167">
        <f t="shared" si="36"/>
        <v>0</v>
      </c>
      <c r="DK41" s="165">
        <f t="shared" si="37"/>
        <v>0</v>
      </c>
      <c r="DL41" s="166">
        <f t="shared" si="37"/>
        <v>0</v>
      </c>
      <c r="DM41" s="166">
        <f t="shared" si="37"/>
        <v>0</v>
      </c>
      <c r="DN41" s="166">
        <f t="shared" si="37"/>
        <v>0</v>
      </c>
      <c r="DO41" s="166">
        <f t="shared" si="37"/>
        <v>0</v>
      </c>
      <c r="DP41" s="166">
        <f t="shared" si="37"/>
        <v>0</v>
      </c>
      <c r="DQ41" s="166">
        <f t="shared" si="37"/>
        <v>0</v>
      </c>
      <c r="DR41" s="166">
        <f t="shared" si="37"/>
        <v>0</v>
      </c>
      <c r="DS41" s="166">
        <f t="shared" si="37"/>
        <v>0</v>
      </c>
      <c r="DT41" s="166">
        <f t="shared" si="37"/>
        <v>0</v>
      </c>
      <c r="DU41" s="166">
        <f t="shared" si="37"/>
        <v>0</v>
      </c>
      <c r="DV41" s="166">
        <f t="shared" si="37"/>
        <v>0</v>
      </c>
      <c r="DW41" s="166">
        <f t="shared" si="37"/>
        <v>0</v>
      </c>
      <c r="DX41" s="166">
        <f t="shared" si="37"/>
        <v>0</v>
      </c>
      <c r="DY41" s="166">
        <f t="shared" si="37"/>
        <v>0</v>
      </c>
      <c r="DZ41" s="166">
        <f t="shared" si="34"/>
        <v>0</v>
      </c>
      <c r="EA41" s="166">
        <f t="shared" si="34"/>
        <v>0</v>
      </c>
      <c r="EB41" s="166">
        <f t="shared" si="34"/>
        <v>0</v>
      </c>
      <c r="EC41" s="166">
        <f t="shared" si="34"/>
        <v>0</v>
      </c>
      <c r="ED41" s="166">
        <f t="shared" si="34"/>
        <v>0</v>
      </c>
      <c r="EE41" s="166">
        <f t="shared" si="34"/>
        <v>0</v>
      </c>
      <c r="EF41" s="166">
        <f t="shared" si="34"/>
        <v>0</v>
      </c>
      <c r="EG41" s="166">
        <f t="shared" si="34"/>
        <v>0</v>
      </c>
      <c r="EH41" s="166">
        <f t="shared" si="34"/>
        <v>0</v>
      </c>
      <c r="EI41" s="166">
        <f t="shared" si="34"/>
        <v>0</v>
      </c>
      <c r="EJ41" s="166">
        <f t="shared" si="34"/>
        <v>0</v>
      </c>
      <c r="EK41" s="166">
        <f t="shared" si="34"/>
        <v>0</v>
      </c>
      <c r="EL41" s="166">
        <f t="shared" si="34"/>
        <v>0</v>
      </c>
      <c r="EM41" s="166">
        <f t="shared" si="34"/>
        <v>0</v>
      </c>
      <c r="EN41" s="166">
        <f t="shared" si="34"/>
        <v>0</v>
      </c>
      <c r="EO41" s="166">
        <f t="shared" si="34"/>
        <v>0</v>
      </c>
      <c r="EP41" s="166">
        <f t="shared" si="38"/>
        <v>0</v>
      </c>
      <c r="EQ41" s="166">
        <f t="shared" si="38"/>
        <v>0</v>
      </c>
      <c r="ER41" s="166">
        <f t="shared" si="38"/>
        <v>0</v>
      </c>
      <c r="ES41" s="166">
        <f t="shared" si="38"/>
        <v>0</v>
      </c>
      <c r="ET41" s="166">
        <f t="shared" si="38"/>
        <v>0</v>
      </c>
      <c r="EU41" s="166">
        <f t="shared" si="38"/>
        <v>0</v>
      </c>
      <c r="EV41" s="166">
        <f t="shared" si="38"/>
        <v>0</v>
      </c>
      <c r="EW41" s="166">
        <f t="shared" si="38"/>
        <v>0</v>
      </c>
      <c r="EX41" s="166">
        <f t="shared" si="38"/>
        <v>0</v>
      </c>
      <c r="EY41" s="167">
        <f t="shared" si="38"/>
        <v>0</v>
      </c>
      <c r="FA41" s="171" t="str">
        <f t="shared" si="29"/>
        <v>Non Compliance</v>
      </c>
      <c r="FB41" s="171" t="str">
        <f t="shared" si="30"/>
        <v>Compliance</v>
      </c>
      <c r="FC41" s="171" t="str">
        <f t="shared" si="31"/>
        <v>Compliance</v>
      </c>
      <c r="FD41" s="164">
        <f>VLOOKUP(C41,'[3]AS PER ATT '!$B$9:$H$121,7,0)</f>
        <v>17</v>
      </c>
      <c r="FE41" s="186">
        <f t="shared" si="32"/>
        <v>0</v>
      </c>
    </row>
    <row r="42" spans="2:161" s="164" customFormat="1" ht="20.100000000000001" customHeight="1" thickBot="1" x14ac:dyDescent="0.3">
      <c r="B42" s="159">
        <v>29</v>
      </c>
      <c r="C42" s="172">
        <v>5308</v>
      </c>
      <c r="D42" s="173" t="s">
        <v>69</v>
      </c>
      <c r="E42" s="174" t="s">
        <v>135</v>
      </c>
      <c r="F42" s="41" t="str">
        <f>IFERROR(VLOOKUP(E42,'[1]Designation with Pershift Cost'!$B$3:$C$25,2,0),"")</f>
        <v/>
      </c>
      <c r="G42" s="151" t="s">
        <v>26</v>
      </c>
      <c r="H42" s="151" t="s">
        <v>27</v>
      </c>
      <c r="I42" s="151" t="s">
        <v>11</v>
      </c>
      <c r="J42" s="151" t="s">
        <v>11</v>
      </c>
      <c r="K42" s="151" t="s">
        <v>11</v>
      </c>
      <c r="L42" s="151" t="s">
        <v>10</v>
      </c>
      <c r="M42" s="151" t="s">
        <v>10</v>
      </c>
      <c r="N42" s="151" t="s">
        <v>26</v>
      </c>
      <c r="O42" s="151" t="s">
        <v>10</v>
      </c>
      <c r="P42" s="151" t="s">
        <v>10</v>
      </c>
      <c r="Q42" s="152" t="s">
        <v>10</v>
      </c>
      <c r="R42" s="152" t="s">
        <v>10</v>
      </c>
      <c r="S42" s="152" t="s">
        <v>10</v>
      </c>
      <c r="T42" s="152" t="s">
        <v>10</v>
      </c>
      <c r="U42" s="152" t="s">
        <v>26</v>
      </c>
      <c r="V42" s="152" t="s">
        <v>11</v>
      </c>
      <c r="W42" s="152" t="s">
        <v>11</v>
      </c>
      <c r="X42" s="152" t="s">
        <v>11</v>
      </c>
      <c r="Y42" s="152" t="s">
        <v>11</v>
      </c>
      <c r="Z42" s="152" t="s">
        <v>11</v>
      </c>
      <c r="AA42" s="152" t="s">
        <v>11</v>
      </c>
      <c r="AB42" s="152" t="s">
        <v>11</v>
      </c>
      <c r="AC42" s="152" t="s">
        <v>11</v>
      </c>
      <c r="AD42" s="152" t="s">
        <v>26</v>
      </c>
      <c r="AE42" s="152" t="s">
        <v>10</v>
      </c>
      <c r="AF42" s="152" t="s">
        <v>10</v>
      </c>
      <c r="AG42" s="152" t="s">
        <v>10</v>
      </c>
      <c r="AH42" s="152" t="s">
        <v>10</v>
      </c>
      <c r="AI42" s="152" t="s">
        <v>10</v>
      </c>
      <c r="AJ42" s="152" t="s">
        <v>10</v>
      </c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3">
        <f t="shared" si="3"/>
        <v>14</v>
      </c>
      <c r="AX42" s="153">
        <f t="shared" si="4"/>
        <v>11</v>
      </c>
      <c r="AY42" s="153">
        <f t="shared" si="5"/>
        <v>0</v>
      </c>
      <c r="AZ42" s="153">
        <f t="shared" si="6"/>
        <v>0</v>
      </c>
      <c r="BA42" s="153">
        <f t="shared" si="7"/>
        <v>0</v>
      </c>
      <c r="BB42" s="153">
        <f t="shared" si="8"/>
        <v>0</v>
      </c>
      <c r="BC42" s="153">
        <f t="shared" si="9"/>
        <v>0</v>
      </c>
      <c r="BD42" s="153">
        <f t="shared" si="10"/>
        <v>0</v>
      </c>
      <c r="BE42" s="153">
        <f t="shared" si="11"/>
        <v>0</v>
      </c>
      <c r="BF42" s="153">
        <f t="shared" si="12"/>
        <v>0</v>
      </c>
      <c r="BG42" s="153">
        <f t="shared" si="13"/>
        <v>0</v>
      </c>
      <c r="BH42" s="153">
        <f t="shared" si="14"/>
        <v>0</v>
      </c>
      <c r="BI42" s="153">
        <f t="shared" si="15"/>
        <v>0</v>
      </c>
      <c r="BJ42" s="153">
        <f t="shared" si="16"/>
        <v>0</v>
      </c>
      <c r="BK42" s="152"/>
      <c r="BL42" s="152"/>
      <c r="BM42" s="153">
        <f t="shared" si="17"/>
        <v>4</v>
      </c>
      <c r="BN42" s="153">
        <f t="shared" si="18"/>
        <v>1</v>
      </c>
      <c r="BO42" s="145">
        <f t="shared" si="19"/>
        <v>25</v>
      </c>
      <c r="BP42" s="147">
        <f t="shared" si="20"/>
        <v>30</v>
      </c>
      <c r="BQ42" s="146">
        <f t="shared" si="21"/>
        <v>0</v>
      </c>
      <c r="BR42" s="146">
        <f t="shared" si="22"/>
        <v>0</v>
      </c>
      <c r="BS42" s="175"/>
      <c r="BU42" s="165">
        <f t="shared" si="35"/>
        <v>0</v>
      </c>
      <c r="BV42" s="166">
        <f t="shared" si="35"/>
        <v>0</v>
      </c>
      <c r="BW42" s="166">
        <f t="shared" si="35"/>
        <v>0</v>
      </c>
      <c r="BX42" s="166">
        <f t="shared" si="35"/>
        <v>0</v>
      </c>
      <c r="BY42" s="166">
        <f t="shared" si="35"/>
        <v>0</v>
      </c>
      <c r="BZ42" s="166">
        <f t="shared" si="35"/>
        <v>0</v>
      </c>
      <c r="CA42" s="166">
        <f t="shared" si="35"/>
        <v>0</v>
      </c>
      <c r="CB42" s="166">
        <f t="shared" si="35"/>
        <v>0</v>
      </c>
      <c r="CC42" s="166">
        <f t="shared" si="35"/>
        <v>0</v>
      </c>
      <c r="CD42" s="166">
        <f t="shared" si="35"/>
        <v>0</v>
      </c>
      <c r="CE42" s="166">
        <f t="shared" si="35"/>
        <v>0</v>
      </c>
      <c r="CF42" s="166">
        <f t="shared" si="35"/>
        <v>0</v>
      </c>
      <c r="CG42" s="166">
        <f t="shared" si="35"/>
        <v>0</v>
      </c>
      <c r="CH42" s="166">
        <f t="shared" si="35"/>
        <v>0</v>
      </c>
      <c r="CI42" s="166">
        <f t="shared" si="35"/>
        <v>0</v>
      </c>
      <c r="CJ42" s="166">
        <f t="shared" si="33"/>
        <v>1</v>
      </c>
      <c r="CK42" s="166">
        <f t="shared" si="33"/>
        <v>1</v>
      </c>
      <c r="CL42" s="166">
        <f t="shared" si="33"/>
        <v>0</v>
      </c>
      <c r="CM42" s="166">
        <f t="shared" si="33"/>
        <v>0</v>
      </c>
      <c r="CN42" s="166">
        <f t="shared" si="33"/>
        <v>0</v>
      </c>
      <c r="CO42" s="166">
        <f t="shared" si="33"/>
        <v>0</v>
      </c>
      <c r="CP42" s="166">
        <f t="shared" si="33"/>
        <v>0</v>
      </c>
      <c r="CQ42" s="166">
        <f t="shared" si="33"/>
        <v>0</v>
      </c>
      <c r="CR42" s="166">
        <f t="shared" si="33"/>
        <v>0</v>
      </c>
      <c r="CS42" s="166">
        <f t="shared" si="33"/>
        <v>0</v>
      </c>
      <c r="CT42" s="166">
        <f t="shared" si="33"/>
        <v>0</v>
      </c>
      <c r="CU42" s="166">
        <f t="shared" si="33"/>
        <v>0</v>
      </c>
      <c r="CV42" s="166">
        <f t="shared" si="33"/>
        <v>0</v>
      </c>
      <c r="CW42" s="166">
        <f t="shared" si="33"/>
        <v>0</v>
      </c>
      <c r="CX42" s="166">
        <f t="shared" si="33"/>
        <v>0</v>
      </c>
      <c r="CY42" s="166">
        <f t="shared" si="33"/>
        <v>0</v>
      </c>
      <c r="CZ42" s="166">
        <f t="shared" si="36"/>
        <v>0</v>
      </c>
      <c r="DA42" s="166">
        <f t="shared" si="36"/>
        <v>0</v>
      </c>
      <c r="DB42" s="166">
        <f t="shared" si="36"/>
        <v>0</v>
      </c>
      <c r="DC42" s="166">
        <f t="shared" si="36"/>
        <v>0</v>
      </c>
      <c r="DD42" s="166">
        <f t="shared" si="36"/>
        <v>0</v>
      </c>
      <c r="DE42" s="166">
        <f t="shared" si="36"/>
        <v>0</v>
      </c>
      <c r="DF42" s="166">
        <f t="shared" si="36"/>
        <v>0</v>
      </c>
      <c r="DG42" s="166">
        <f t="shared" si="36"/>
        <v>0</v>
      </c>
      <c r="DH42" s="166">
        <f t="shared" si="36"/>
        <v>0</v>
      </c>
      <c r="DI42" s="167">
        <f t="shared" si="36"/>
        <v>0</v>
      </c>
      <c r="DK42" s="165">
        <f t="shared" si="37"/>
        <v>0</v>
      </c>
      <c r="DL42" s="166">
        <f t="shared" si="37"/>
        <v>0</v>
      </c>
      <c r="DM42" s="166">
        <f t="shared" si="37"/>
        <v>0</v>
      </c>
      <c r="DN42" s="166">
        <f t="shared" si="37"/>
        <v>0</v>
      </c>
      <c r="DO42" s="166">
        <f t="shared" si="37"/>
        <v>0</v>
      </c>
      <c r="DP42" s="166">
        <f t="shared" si="37"/>
        <v>0</v>
      </c>
      <c r="DQ42" s="166">
        <f t="shared" si="37"/>
        <v>0</v>
      </c>
      <c r="DR42" s="166">
        <f t="shared" si="37"/>
        <v>0</v>
      </c>
      <c r="DS42" s="166">
        <f t="shared" si="37"/>
        <v>0</v>
      </c>
      <c r="DT42" s="166">
        <f t="shared" si="37"/>
        <v>0</v>
      </c>
      <c r="DU42" s="166">
        <f t="shared" si="37"/>
        <v>0</v>
      </c>
      <c r="DV42" s="166">
        <f t="shared" si="37"/>
        <v>0</v>
      </c>
      <c r="DW42" s="166">
        <f t="shared" si="37"/>
        <v>0</v>
      </c>
      <c r="DX42" s="166">
        <f t="shared" si="37"/>
        <v>0</v>
      </c>
      <c r="DY42" s="166">
        <f t="shared" si="37"/>
        <v>0</v>
      </c>
      <c r="DZ42" s="166">
        <f t="shared" si="34"/>
        <v>0</v>
      </c>
      <c r="EA42" s="166">
        <f t="shared" si="34"/>
        <v>0</v>
      </c>
      <c r="EB42" s="166">
        <f t="shared" si="34"/>
        <v>0</v>
      </c>
      <c r="EC42" s="166">
        <f t="shared" si="34"/>
        <v>0</v>
      </c>
      <c r="ED42" s="166">
        <f t="shared" si="34"/>
        <v>0</v>
      </c>
      <c r="EE42" s="166">
        <f t="shared" si="34"/>
        <v>0</v>
      </c>
      <c r="EF42" s="166">
        <f t="shared" si="34"/>
        <v>0</v>
      </c>
      <c r="EG42" s="166">
        <f t="shared" si="34"/>
        <v>0</v>
      </c>
      <c r="EH42" s="166">
        <f t="shared" si="34"/>
        <v>0</v>
      </c>
      <c r="EI42" s="166">
        <f t="shared" si="34"/>
        <v>0</v>
      </c>
      <c r="EJ42" s="166">
        <f t="shared" si="34"/>
        <v>0</v>
      </c>
      <c r="EK42" s="166">
        <f t="shared" si="34"/>
        <v>0</v>
      </c>
      <c r="EL42" s="166">
        <f t="shared" si="34"/>
        <v>0</v>
      </c>
      <c r="EM42" s="166">
        <f t="shared" si="34"/>
        <v>0</v>
      </c>
      <c r="EN42" s="166">
        <f t="shared" si="34"/>
        <v>0</v>
      </c>
      <c r="EO42" s="166">
        <f t="shared" si="34"/>
        <v>0</v>
      </c>
      <c r="EP42" s="166">
        <f t="shared" si="38"/>
        <v>0</v>
      </c>
      <c r="EQ42" s="166">
        <f t="shared" si="38"/>
        <v>0</v>
      </c>
      <c r="ER42" s="166">
        <f t="shared" si="38"/>
        <v>0</v>
      </c>
      <c r="ES42" s="166">
        <f t="shared" si="38"/>
        <v>0</v>
      </c>
      <c r="ET42" s="166">
        <f t="shared" si="38"/>
        <v>0</v>
      </c>
      <c r="EU42" s="166">
        <f t="shared" si="38"/>
        <v>0</v>
      </c>
      <c r="EV42" s="166">
        <f t="shared" si="38"/>
        <v>0</v>
      </c>
      <c r="EW42" s="166">
        <f t="shared" si="38"/>
        <v>0</v>
      </c>
      <c r="EX42" s="166">
        <f t="shared" si="38"/>
        <v>0</v>
      </c>
      <c r="EY42" s="167">
        <f t="shared" si="38"/>
        <v>0</v>
      </c>
      <c r="FA42" s="171" t="str">
        <f t="shared" si="29"/>
        <v>Non Compliance</v>
      </c>
      <c r="FB42" s="171" t="str">
        <f t="shared" si="30"/>
        <v>Compliance</v>
      </c>
      <c r="FC42" s="171" t="str">
        <f t="shared" si="31"/>
        <v>Compliance</v>
      </c>
      <c r="FD42" s="164">
        <f>VLOOKUP(C42,'[3]AS PER ATT '!$B$9:$H$121,7,0)</f>
        <v>25</v>
      </c>
      <c r="FE42" s="186">
        <f t="shared" si="32"/>
        <v>0</v>
      </c>
    </row>
    <row r="43" spans="2:161" s="164" customFormat="1" ht="20.100000000000001" customHeight="1" thickBot="1" x14ac:dyDescent="0.3">
      <c r="B43" s="159">
        <v>30</v>
      </c>
      <c r="C43" s="172">
        <v>5342</v>
      </c>
      <c r="D43" s="173" t="s">
        <v>70</v>
      </c>
      <c r="E43" s="174" t="s">
        <v>135</v>
      </c>
      <c r="F43" s="41" t="str">
        <f>IFERROR(VLOOKUP(E43,'[1]Designation with Pershift Cost'!$B$3:$C$25,2,0),"")</f>
        <v/>
      </c>
      <c r="G43" s="151" t="s">
        <v>11</v>
      </c>
      <c r="H43" s="151" t="s">
        <v>11</v>
      </c>
      <c r="I43" s="151" t="s">
        <v>26</v>
      </c>
      <c r="J43" s="151" t="s">
        <v>11</v>
      </c>
      <c r="K43" s="151" t="s">
        <v>27</v>
      </c>
      <c r="L43" s="151" t="s">
        <v>12</v>
      </c>
      <c r="M43" s="151" t="s">
        <v>26</v>
      </c>
      <c r="N43" s="151" t="s">
        <v>12</v>
      </c>
      <c r="O43" s="151" t="s">
        <v>12</v>
      </c>
      <c r="P43" s="151" t="s">
        <v>12</v>
      </c>
      <c r="Q43" s="152" t="s">
        <v>12</v>
      </c>
      <c r="R43" s="152" t="s">
        <v>12</v>
      </c>
      <c r="S43" s="152" t="s">
        <v>12</v>
      </c>
      <c r="T43" s="152" t="s">
        <v>26</v>
      </c>
      <c r="U43" s="152" t="s">
        <v>12</v>
      </c>
      <c r="V43" s="152" t="s">
        <v>11</v>
      </c>
      <c r="W43" s="152" t="s">
        <v>11</v>
      </c>
      <c r="X43" s="152" t="s">
        <v>11</v>
      </c>
      <c r="Y43" s="152" t="s">
        <v>11</v>
      </c>
      <c r="Z43" s="152" t="s">
        <v>11</v>
      </c>
      <c r="AA43" s="152" t="s">
        <v>26</v>
      </c>
      <c r="AB43" s="152" t="s">
        <v>11</v>
      </c>
      <c r="AC43" s="152" t="s">
        <v>11</v>
      </c>
      <c r="AD43" s="152" t="s">
        <v>11</v>
      </c>
      <c r="AE43" s="152" t="s">
        <v>11</v>
      </c>
      <c r="AF43" s="152" t="s">
        <v>10</v>
      </c>
      <c r="AG43" s="152" t="s">
        <v>10</v>
      </c>
      <c r="AH43" s="152" t="s">
        <v>26</v>
      </c>
      <c r="AI43" s="152" t="s">
        <v>10</v>
      </c>
      <c r="AJ43" s="152" t="s">
        <v>10</v>
      </c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3">
        <f t="shared" si="3"/>
        <v>4</v>
      </c>
      <c r="AX43" s="153">
        <f t="shared" si="4"/>
        <v>12</v>
      </c>
      <c r="AY43" s="153">
        <f t="shared" si="5"/>
        <v>8</v>
      </c>
      <c r="AZ43" s="153">
        <f t="shared" si="6"/>
        <v>0</v>
      </c>
      <c r="BA43" s="153">
        <f t="shared" si="7"/>
        <v>0</v>
      </c>
      <c r="BB43" s="153">
        <f t="shared" si="8"/>
        <v>0</v>
      </c>
      <c r="BC43" s="153">
        <f t="shared" si="9"/>
        <v>0</v>
      </c>
      <c r="BD43" s="153">
        <f t="shared" si="10"/>
        <v>0</v>
      </c>
      <c r="BE43" s="153">
        <f t="shared" si="11"/>
        <v>0</v>
      </c>
      <c r="BF43" s="153">
        <f t="shared" si="12"/>
        <v>0</v>
      </c>
      <c r="BG43" s="153">
        <f t="shared" si="13"/>
        <v>0</v>
      </c>
      <c r="BH43" s="153">
        <f t="shared" si="14"/>
        <v>0</v>
      </c>
      <c r="BI43" s="153">
        <f t="shared" si="15"/>
        <v>0</v>
      </c>
      <c r="BJ43" s="153">
        <f t="shared" si="16"/>
        <v>0</v>
      </c>
      <c r="BK43" s="152"/>
      <c r="BL43" s="152"/>
      <c r="BM43" s="153">
        <f t="shared" si="17"/>
        <v>5</v>
      </c>
      <c r="BN43" s="153">
        <f t="shared" si="18"/>
        <v>1</v>
      </c>
      <c r="BO43" s="145">
        <f t="shared" si="19"/>
        <v>24</v>
      </c>
      <c r="BP43" s="147">
        <f t="shared" si="20"/>
        <v>30</v>
      </c>
      <c r="BQ43" s="146">
        <f t="shared" si="21"/>
        <v>0</v>
      </c>
      <c r="BR43" s="146">
        <f t="shared" si="22"/>
        <v>0</v>
      </c>
      <c r="BS43" s="175"/>
      <c r="BU43" s="165">
        <f t="shared" si="35"/>
        <v>0</v>
      </c>
      <c r="BV43" s="166">
        <f t="shared" si="35"/>
        <v>0</v>
      </c>
      <c r="BW43" s="166">
        <f t="shared" si="35"/>
        <v>0</v>
      </c>
      <c r="BX43" s="166">
        <f t="shared" si="35"/>
        <v>0</v>
      </c>
      <c r="BY43" s="166">
        <f t="shared" si="35"/>
        <v>0</v>
      </c>
      <c r="BZ43" s="166">
        <f t="shared" si="35"/>
        <v>0</v>
      </c>
      <c r="CA43" s="166">
        <f t="shared" si="35"/>
        <v>0</v>
      </c>
      <c r="CB43" s="166">
        <f t="shared" si="35"/>
        <v>0</v>
      </c>
      <c r="CC43" s="166">
        <f t="shared" si="35"/>
        <v>0</v>
      </c>
      <c r="CD43" s="166">
        <f t="shared" si="35"/>
        <v>0</v>
      </c>
      <c r="CE43" s="166">
        <f t="shared" si="35"/>
        <v>0</v>
      </c>
      <c r="CF43" s="166">
        <f t="shared" si="35"/>
        <v>0</v>
      </c>
      <c r="CG43" s="166">
        <f t="shared" si="35"/>
        <v>0</v>
      </c>
      <c r="CH43" s="166">
        <f t="shared" si="35"/>
        <v>0</v>
      </c>
      <c r="CI43" s="166">
        <f t="shared" si="35"/>
        <v>0</v>
      </c>
      <c r="CJ43" s="166">
        <f t="shared" si="35"/>
        <v>0</v>
      </c>
      <c r="CK43" s="166">
        <f t="shared" si="33"/>
        <v>0</v>
      </c>
      <c r="CL43" s="166">
        <f t="shared" si="33"/>
        <v>0</v>
      </c>
      <c r="CM43" s="166">
        <f t="shared" si="33"/>
        <v>0</v>
      </c>
      <c r="CN43" s="166">
        <f t="shared" si="33"/>
        <v>0</v>
      </c>
      <c r="CO43" s="166">
        <f t="shared" si="33"/>
        <v>0</v>
      </c>
      <c r="CP43" s="166">
        <f t="shared" si="33"/>
        <v>0</v>
      </c>
      <c r="CQ43" s="166">
        <f t="shared" si="33"/>
        <v>0</v>
      </c>
      <c r="CR43" s="166">
        <f t="shared" si="33"/>
        <v>0</v>
      </c>
      <c r="CS43" s="166">
        <f t="shared" si="33"/>
        <v>0</v>
      </c>
      <c r="CT43" s="166">
        <f t="shared" si="33"/>
        <v>0</v>
      </c>
      <c r="CU43" s="166">
        <f t="shared" si="33"/>
        <v>0</v>
      </c>
      <c r="CV43" s="166">
        <f t="shared" si="33"/>
        <v>0</v>
      </c>
      <c r="CW43" s="166">
        <f t="shared" si="33"/>
        <v>0</v>
      </c>
      <c r="CX43" s="166">
        <f t="shared" si="33"/>
        <v>0</v>
      </c>
      <c r="CY43" s="166">
        <f t="shared" si="33"/>
        <v>0</v>
      </c>
      <c r="CZ43" s="166">
        <f t="shared" si="36"/>
        <v>0</v>
      </c>
      <c r="DA43" s="166">
        <f t="shared" si="36"/>
        <v>0</v>
      </c>
      <c r="DB43" s="166">
        <f t="shared" si="36"/>
        <v>0</v>
      </c>
      <c r="DC43" s="166">
        <f t="shared" si="36"/>
        <v>0</v>
      </c>
      <c r="DD43" s="166">
        <f t="shared" si="36"/>
        <v>0</v>
      </c>
      <c r="DE43" s="166">
        <f t="shared" si="36"/>
        <v>0</v>
      </c>
      <c r="DF43" s="166">
        <f t="shared" si="36"/>
        <v>0</v>
      </c>
      <c r="DG43" s="166">
        <f t="shared" si="36"/>
        <v>0</v>
      </c>
      <c r="DH43" s="166">
        <f t="shared" si="36"/>
        <v>0</v>
      </c>
      <c r="DI43" s="167">
        <f t="shared" si="36"/>
        <v>0</v>
      </c>
      <c r="DK43" s="165">
        <f t="shared" si="37"/>
        <v>0</v>
      </c>
      <c r="DL43" s="166">
        <f t="shared" si="37"/>
        <v>0</v>
      </c>
      <c r="DM43" s="166">
        <f t="shared" si="37"/>
        <v>0</v>
      </c>
      <c r="DN43" s="166">
        <f t="shared" si="37"/>
        <v>0</v>
      </c>
      <c r="DO43" s="166">
        <f t="shared" si="37"/>
        <v>0</v>
      </c>
      <c r="DP43" s="166">
        <f t="shared" si="37"/>
        <v>0</v>
      </c>
      <c r="DQ43" s="166">
        <f t="shared" si="37"/>
        <v>0</v>
      </c>
      <c r="DR43" s="166">
        <f t="shared" si="37"/>
        <v>0</v>
      </c>
      <c r="DS43" s="166">
        <f t="shared" si="37"/>
        <v>0</v>
      </c>
      <c r="DT43" s="166">
        <f t="shared" si="37"/>
        <v>0</v>
      </c>
      <c r="DU43" s="166">
        <f t="shared" si="37"/>
        <v>0</v>
      </c>
      <c r="DV43" s="166">
        <f t="shared" si="37"/>
        <v>0</v>
      </c>
      <c r="DW43" s="166">
        <f t="shared" si="37"/>
        <v>0</v>
      </c>
      <c r="DX43" s="166">
        <f t="shared" si="37"/>
        <v>0</v>
      </c>
      <c r="DY43" s="166">
        <f t="shared" si="37"/>
        <v>0</v>
      </c>
      <c r="DZ43" s="166">
        <f t="shared" si="37"/>
        <v>0</v>
      </c>
      <c r="EA43" s="166">
        <f t="shared" si="34"/>
        <v>0</v>
      </c>
      <c r="EB43" s="166">
        <f t="shared" si="34"/>
        <v>0</v>
      </c>
      <c r="EC43" s="166">
        <f t="shared" si="34"/>
        <v>0</v>
      </c>
      <c r="ED43" s="166">
        <f t="shared" si="34"/>
        <v>0</v>
      </c>
      <c r="EE43" s="166">
        <f t="shared" si="34"/>
        <v>0</v>
      </c>
      <c r="EF43" s="166">
        <f t="shared" si="34"/>
        <v>0</v>
      </c>
      <c r="EG43" s="166">
        <f t="shared" si="34"/>
        <v>0</v>
      </c>
      <c r="EH43" s="166">
        <f t="shared" si="34"/>
        <v>0</v>
      </c>
      <c r="EI43" s="166">
        <f t="shared" si="34"/>
        <v>0</v>
      </c>
      <c r="EJ43" s="166">
        <f t="shared" si="34"/>
        <v>0</v>
      </c>
      <c r="EK43" s="166">
        <f t="shared" si="34"/>
        <v>0</v>
      </c>
      <c r="EL43" s="166">
        <f t="shared" si="34"/>
        <v>0</v>
      </c>
      <c r="EM43" s="166">
        <f t="shared" si="34"/>
        <v>0</v>
      </c>
      <c r="EN43" s="166">
        <f t="shared" si="34"/>
        <v>0</v>
      </c>
      <c r="EO43" s="166">
        <f t="shared" si="34"/>
        <v>0</v>
      </c>
      <c r="EP43" s="166">
        <f t="shared" si="38"/>
        <v>0</v>
      </c>
      <c r="EQ43" s="166">
        <f t="shared" si="38"/>
        <v>0</v>
      </c>
      <c r="ER43" s="166">
        <f t="shared" si="38"/>
        <v>0</v>
      </c>
      <c r="ES43" s="166">
        <f t="shared" si="38"/>
        <v>0</v>
      </c>
      <c r="ET43" s="166">
        <f t="shared" si="38"/>
        <v>0</v>
      </c>
      <c r="EU43" s="166">
        <f t="shared" si="38"/>
        <v>0</v>
      </c>
      <c r="EV43" s="166">
        <f t="shared" si="38"/>
        <v>0</v>
      </c>
      <c r="EW43" s="166">
        <f t="shared" si="38"/>
        <v>0</v>
      </c>
      <c r="EX43" s="166">
        <f t="shared" si="38"/>
        <v>0</v>
      </c>
      <c r="EY43" s="167">
        <f t="shared" si="38"/>
        <v>0</v>
      </c>
      <c r="FA43" s="171" t="str">
        <f t="shared" si="29"/>
        <v>Compliance</v>
      </c>
      <c r="FB43" s="171" t="str">
        <f t="shared" si="30"/>
        <v>Compliance</v>
      </c>
      <c r="FC43" s="171" t="str">
        <f t="shared" si="31"/>
        <v>Compliance</v>
      </c>
      <c r="FD43" s="164">
        <f>VLOOKUP(C43,'[3]AS PER ATT '!$B$9:$H$121,7,0)</f>
        <v>24</v>
      </c>
      <c r="FE43" s="186">
        <f t="shared" si="32"/>
        <v>0</v>
      </c>
    </row>
    <row r="44" spans="2:161" s="164" customFormat="1" ht="20.100000000000001" customHeight="1" thickBot="1" x14ac:dyDescent="0.3">
      <c r="B44" s="159">
        <v>31</v>
      </c>
      <c r="C44" s="172">
        <v>5379</v>
      </c>
      <c r="D44" s="173" t="s">
        <v>72</v>
      </c>
      <c r="E44" s="174" t="s">
        <v>135</v>
      </c>
      <c r="F44" s="41" t="str">
        <f>IFERROR(VLOOKUP(E44,'[1]Designation with Pershift Cost'!$B$3:$C$25,2,0),"")</f>
        <v/>
      </c>
      <c r="G44" s="151" t="s">
        <v>10</v>
      </c>
      <c r="H44" s="151" t="s">
        <v>10</v>
      </c>
      <c r="I44" s="151" t="s">
        <v>10</v>
      </c>
      <c r="J44" s="151" t="s">
        <v>10</v>
      </c>
      <c r="K44" s="151" t="s">
        <v>26</v>
      </c>
      <c r="L44" s="151" t="s">
        <v>10</v>
      </c>
      <c r="M44" s="151" t="s">
        <v>10</v>
      </c>
      <c r="N44" s="151" t="s">
        <v>10</v>
      </c>
      <c r="O44" s="151" t="s">
        <v>10</v>
      </c>
      <c r="P44" s="151" t="s">
        <v>10</v>
      </c>
      <c r="Q44" s="152" t="s">
        <v>10</v>
      </c>
      <c r="R44" s="152" t="s">
        <v>26</v>
      </c>
      <c r="S44" s="152" t="s">
        <v>10</v>
      </c>
      <c r="T44" s="152" t="s">
        <v>10</v>
      </c>
      <c r="U44" s="152" t="s">
        <v>10</v>
      </c>
      <c r="V44" s="152" t="s">
        <v>10</v>
      </c>
      <c r="W44" s="152" t="s">
        <v>10</v>
      </c>
      <c r="X44" s="152" t="s">
        <v>10</v>
      </c>
      <c r="Y44" s="152" t="s">
        <v>26</v>
      </c>
      <c r="Z44" s="152" t="s">
        <v>27</v>
      </c>
      <c r="AA44" s="152" t="s">
        <v>10</v>
      </c>
      <c r="AB44" s="152" t="s">
        <v>10</v>
      </c>
      <c r="AC44" s="152" t="s">
        <v>10</v>
      </c>
      <c r="AD44" s="152" t="s">
        <v>10</v>
      </c>
      <c r="AE44" s="152" t="s">
        <v>10</v>
      </c>
      <c r="AF44" s="152" t="s">
        <v>26</v>
      </c>
      <c r="AG44" s="152" t="s">
        <v>10</v>
      </c>
      <c r="AH44" s="152" t="s">
        <v>10</v>
      </c>
      <c r="AI44" s="152" t="s">
        <v>10</v>
      </c>
      <c r="AJ44" s="152" t="s">
        <v>10</v>
      </c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3">
        <f t="shared" si="3"/>
        <v>25</v>
      </c>
      <c r="AX44" s="153">
        <f t="shared" si="4"/>
        <v>0</v>
      </c>
      <c r="AY44" s="153">
        <f t="shared" si="5"/>
        <v>0</v>
      </c>
      <c r="AZ44" s="153">
        <f t="shared" si="6"/>
        <v>0</v>
      </c>
      <c r="BA44" s="153">
        <f t="shared" si="7"/>
        <v>0</v>
      </c>
      <c r="BB44" s="153">
        <f t="shared" si="8"/>
        <v>0</v>
      </c>
      <c r="BC44" s="153">
        <f t="shared" si="9"/>
        <v>0</v>
      </c>
      <c r="BD44" s="153">
        <f t="shared" si="10"/>
        <v>0</v>
      </c>
      <c r="BE44" s="153">
        <f t="shared" si="11"/>
        <v>0</v>
      </c>
      <c r="BF44" s="153">
        <f t="shared" si="12"/>
        <v>0</v>
      </c>
      <c r="BG44" s="153">
        <f t="shared" si="13"/>
        <v>0</v>
      </c>
      <c r="BH44" s="153">
        <f t="shared" si="14"/>
        <v>0</v>
      </c>
      <c r="BI44" s="153">
        <f t="shared" si="15"/>
        <v>0</v>
      </c>
      <c r="BJ44" s="153">
        <f t="shared" si="16"/>
        <v>0</v>
      </c>
      <c r="BK44" s="152"/>
      <c r="BL44" s="152"/>
      <c r="BM44" s="153">
        <f t="shared" si="17"/>
        <v>4</v>
      </c>
      <c r="BN44" s="153">
        <f t="shared" si="18"/>
        <v>1</v>
      </c>
      <c r="BO44" s="145">
        <f t="shared" si="19"/>
        <v>25</v>
      </c>
      <c r="BP44" s="147">
        <f t="shared" si="20"/>
        <v>30</v>
      </c>
      <c r="BQ44" s="146">
        <f t="shared" si="21"/>
        <v>0</v>
      </c>
      <c r="BR44" s="146">
        <f t="shared" si="22"/>
        <v>0</v>
      </c>
      <c r="BS44" s="175"/>
      <c r="BU44" s="165">
        <f t="shared" si="35"/>
        <v>0</v>
      </c>
      <c r="BV44" s="166">
        <f t="shared" si="35"/>
        <v>0</v>
      </c>
      <c r="BW44" s="166">
        <f t="shared" si="35"/>
        <v>0</v>
      </c>
      <c r="BX44" s="166">
        <f t="shared" si="35"/>
        <v>0</v>
      </c>
      <c r="BY44" s="166">
        <f t="shared" si="35"/>
        <v>0</v>
      </c>
      <c r="BZ44" s="166">
        <f t="shared" si="35"/>
        <v>0</v>
      </c>
      <c r="CA44" s="166">
        <f t="shared" si="35"/>
        <v>0</v>
      </c>
      <c r="CB44" s="166">
        <f t="shared" si="35"/>
        <v>0</v>
      </c>
      <c r="CC44" s="166">
        <f t="shared" si="35"/>
        <v>0</v>
      </c>
      <c r="CD44" s="166">
        <f t="shared" si="35"/>
        <v>0</v>
      </c>
      <c r="CE44" s="166">
        <f t="shared" si="35"/>
        <v>0</v>
      </c>
      <c r="CF44" s="166">
        <f t="shared" si="35"/>
        <v>0</v>
      </c>
      <c r="CG44" s="166">
        <f t="shared" si="35"/>
        <v>0</v>
      </c>
      <c r="CH44" s="166">
        <f t="shared" ref="BU44:CJ59" si="39">IF(OR(COUNTIFS(T44:Z44,"W/O")&gt;0,COUNTIFS(T44:Z44,"")&gt;0),0,1)</f>
        <v>0</v>
      </c>
      <c r="CI44" s="166">
        <f t="shared" si="39"/>
        <v>0</v>
      </c>
      <c r="CJ44" s="166">
        <f t="shared" ref="CJ44:CY59" si="40">IF(OR(COUNTIFS(V44:AB44,"W/O")&gt;0,COUNTIFS(V44:AB44,"")&gt;0),0,1)</f>
        <v>0</v>
      </c>
      <c r="CK44" s="166">
        <f t="shared" si="40"/>
        <v>0</v>
      </c>
      <c r="CL44" s="166">
        <f t="shared" si="40"/>
        <v>0</v>
      </c>
      <c r="CM44" s="166">
        <f t="shared" si="40"/>
        <v>0</v>
      </c>
      <c r="CN44" s="166">
        <f t="shared" si="40"/>
        <v>0</v>
      </c>
      <c r="CO44" s="166">
        <f t="shared" si="40"/>
        <v>0</v>
      </c>
      <c r="CP44" s="166">
        <f t="shared" si="40"/>
        <v>0</v>
      </c>
      <c r="CQ44" s="166">
        <f t="shared" si="40"/>
        <v>0</v>
      </c>
      <c r="CR44" s="166">
        <f t="shared" si="40"/>
        <v>0</v>
      </c>
      <c r="CS44" s="166">
        <f t="shared" si="40"/>
        <v>0</v>
      </c>
      <c r="CT44" s="166">
        <f t="shared" si="40"/>
        <v>0</v>
      </c>
      <c r="CU44" s="166">
        <f t="shared" si="40"/>
        <v>0</v>
      </c>
      <c r="CV44" s="166">
        <f t="shared" si="40"/>
        <v>0</v>
      </c>
      <c r="CW44" s="166">
        <f t="shared" si="40"/>
        <v>0</v>
      </c>
      <c r="CX44" s="166">
        <f t="shared" si="40"/>
        <v>0</v>
      </c>
      <c r="CY44" s="166">
        <f t="shared" si="40"/>
        <v>0</v>
      </c>
      <c r="CZ44" s="166">
        <f t="shared" si="36"/>
        <v>0</v>
      </c>
      <c r="DA44" s="166">
        <f t="shared" si="36"/>
        <v>0</v>
      </c>
      <c r="DB44" s="166">
        <f t="shared" si="36"/>
        <v>0</v>
      </c>
      <c r="DC44" s="166">
        <f t="shared" si="36"/>
        <v>0</v>
      </c>
      <c r="DD44" s="166">
        <f t="shared" si="36"/>
        <v>0</v>
      </c>
      <c r="DE44" s="166">
        <f t="shared" si="36"/>
        <v>0</v>
      </c>
      <c r="DF44" s="166">
        <f t="shared" si="36"/>
        <v>0</v>
      </c>
      <c r="DG44" s="166">
        <f t="shared" si="36"/>
        <v>0</v>
      </c>
      <c r="DH44" s="166">
        <f t="shared" si="36"/>
        <v>0</v>
      </c>
      <c r="DI44" s="167">
        <f t="shared" si="36"/>
        <v>0</v>
      </c>
      <c r="DK44" s="165">
        <f t="shared" si="37"/>
        <v>0</v>
      </c>
      <c r="DL44" s="166">
        <f t="shared" si="37"/>
        <v>0</v>
      </c>
      <c r="DM44" s="166">
        <f t="shared" si="37"/>
        <v>0</v>
      </c>
      <c r="DN44" s="166">
        <f t="shared" si="37"/>
        <v>0</v>
      </c>
      <c r="DO44" s="166">
        <f t="shared" si="37"/>
        <v>0</v>
      </c>
      <c r="DP44" s="166">
        <f t="shared" si="37"/>
        <v>0</v>
      </c>
      <c r="DQ44" s="166">
        <f t="shared" si="37"/>
        <v>0</v>
      </c>
      <c r="DR44" s="166">
        <f t="shared" si="37"/>
        <v>0</v>
      </c>
      <c r="DS44" s="166">
        <f t="shared" si="37"/>
        <v>0</v>
      </c>
      <c r="DT44" s="166">
        <f t="shared" si="37"/>
        <v>0</v>
      </c>
      <c r="DU44" s="166">
        <f t="shared" si="37"/>
        <v>0</v>
      </c>
      <c r="DV44" s="166">
        <f t="shared" si="37"/>
        <v>0</v>
      </c>
      <c r="DW44" s="166">
        <f t="shared" si="37"/>
        <v>0</v>
      </c>
      <c r="DX44" s="166">
        <f t="shared" ref="DK44:DZ59" si="41">IF(OR(COUNTIFS(T44:AC44,"W/O")&gt;0,COUNTIFS(T44:AC44,"A")&gt;0,COUNTIFS(T44:AC44,"")&gt;0,COUNTIF(T44:AC44,"N/O")),0,1)</f>
        <v>0</v>
      </c>
      <c r="DY44" s="166">
        <f t="shared" si="41"/>
        <v>0</v>
      </c>
      <c r="DZ44" s="166">
        <f t="shared" ref="DZ44:EO59" si="42">IF(OR(COUNTIFS(V44:AE44,"W/O")&gt;0,COUNTIFS(V44:AE44,"A")&gt;0,COUNTIFS(V44:AE44,"")&gt;0,COUNTIF(V44:AE44,"N/O")),0,1)</f>
        <v>0</v>
      </c>
      <c r="EA44" s="166">
        <f t="shared" si="42"/>
        <v>0</v>
      </c>
      <c r="EB44" s="166">
        <f t="shared" si="42"/>
        <v>0</v>
      </c>
      <c r="EC44" s="166">
        <f t="shared" si="42"/>
        <v>0</v>
      </c>
      <c r="ED44" s="166">
        <f t="shared" si="42"/>
        <v>0</v>
      </c>
      <c r="EE44" s="166">
        <f t="shared" si="42"/>
        <v>0</v>
      </c>
      <c r="EF44" s="166">
        <f t="shared" si="42"/>
        <v>0</v>
      </c>
      <c r="EG44" s="166">
        <f t="shared" si="42"/>
        <v>0</v>
      </c>
      <c r="EH44" s="166">
        <f t="shared" si="42"/>
        <v>0</v>
      </c>
      <c r="EI44" s="166">
        <f t="shared" si="42"/>
        <v>0</v>
      </c>
      <c r="EJ44" s="166">
        <f t="shared" si="42"/>
        <v>0</v>
      </c>
      <c r="EK44" s="166">
        <f t="shared" si="42"/>
        <v>0</v>
      </c>
      <c r="EL44" s="166">
        <f t="shared" si="42"/>
        <v>0</v>
      </c>
      <c r="EM44" s="166">
        <f t="shared" si="42"/>
        <v>0</v>
      </c>
      <c r="EN44" s="166">
        <f t="shared" si="42"/>
        <v>0</v>
      </c>
      <c r="EO44" s="166">
        <f t="shared" si="42"/>
        <v>0</v>
      </c>
      <c r="EP44" s="166">
        <f t="shared" si="38"/>
        <v>0</v>
      </c>
      <c r="EQ44" s="166">
        <f t="shared" si="38"/>
        <v>0</v>
      </c>
      <c r="ER44" s="166">
        <f t="shared" si="38"/>
        <v>0</v>
      </c>
      <c r="ES44" s="166">
        <f t="shared" si="38"/>
        <v>0</v>
      </c>
      <c r="ET44" s="166">
        <f t="shared" si="38"/>
        <v>0</v>
      </c>
      <c r="EU44" s="166">
        <f t="shared" si="38"/>
        <v>0</v>
      </c>
      <c r="EV44" s="166">
        <f t="shared" si="38"/>
        <v>0</v>
      </c>
      <c r="EW44" s="166">
        <f t="shared" si="38"/>
        <v>0</v>
      </c>
      <c r="EX44" s="166">
        <f t="shared" si="38"/>
        <v>0</v>
      </c>
      <c r="EY44" s="167">
        <f t="shared" si="38"/>
        <v>0</v>
      </c>
      <c r="FA44" s="171" t="str">
        <f t="shared" si="29"/>
        <v>Compliance</v>
      </c>
      <c r="FB44" s="171" t="str">
        <f t="shared" si="30"/>
        <v>Compliance</v>
      </c>
      <c r="FC44" s="171" t="str">
        <f t="shared" si="31"/>
        <v>Compliance</v>
      </c>
      <c r="FD44" s="164">
        <f>VLOOKUP(C44,'[3]AS PER ATT '!$B$9:$H$121,7,0)</f>
        <v>25</v>
      </c>
      <c r="FE44" s="186">
        <f t="shared" si="32"/>
        <v>0</v>
      </c>
    </row>
    <row r="45" spans="2:161" s="164" customFormat="1" ht="20.100000000000001" customHeight="1" thickBot="1" x14ac:dyDescent="0.3">
      <c r="B45" s="159">
        <v>32</v>
      </c>
      <c r="C45" s="172">
        <v>5363</v>
      </c>
      <c r="D45" s="173" t="s">
        <v>73</v>
      </c>
      <c r="E45" s="174" t="s">
        <v>135</v>
      </c>
      <c r="F45" s="41" t="str">
        <f>IFERROR(VLOOKUP(E45,'[1]Designation with Pershift Cost'!$B$3:$C$25,2,0),"")</f>
        <v/>
      </c>
      <c r="G45" s="151" t="s">
        <v>12</v>
      </c>
      <c r="H45" s="151" t="s">
        <v>12</v>
      </c>
      <c r="I45" s="151" t="s">
        <v>26</v>
      </c>
      <c r="J45" s="151" t="s">
        <v>12</v>
      </c>
      <c r="K45" s="151" t="s">
        <v>12</v>
      </c>
      <c r="L45" s="151" t="s">
        <v>12</v>
      </c>
      <c r="M45" s="151" t="s">
        <v>12</v>
      </c>
      <c r="N45" s="151" t="s">
        <v>12</v>
      </c>
      <c r="O45" s="151" t="s">
        <v>12</v>
      </c>
      <c r="P45" s="151" t="s">
        <v>26</v>
      </c>
      <c r="Q45" s="152" t="s">
        <v>12</v>
      </c>
      <c r="R45" s="152" t="s">
        <v>12</v>
      </c>
      <c r="S45" s="152" t="s">
        <v>12</v>
      </c>
      <c r="T45" s="152" t="s">
        <v>12</v>
      </c>
      <c r="U45" s="152" t="s">
        <v>12</v>
      </c>
      <c r="V45" s="152" t="s">
        <v>12</v>
      </c>
      <c r="W45" s="152" t="s">
        <v>26</v>
      </c>
      <c r="X45" s="152" t="s">
        <v>12</v>
      </c>
      <c r="Y45" s="152" t="s">
        <v>12</v>
      </c>
      <c r="Z45" s="152" t="s">
        <v>12</v>
      </c>
      <c r="AA45" s="152" t="s">
        <v>12</v>
      </c>
      <c r="AB45" s="152" t="s">
        <v>12</v>
      </c>
      <c r="AC45" s="152" t="s">
        <v>12</v>
      </c>
      <c r="AD45" s="152" t="s">
        <v>26</v>
      </c>
      <c r="AE45" s="152" t="s">
        <v>12</v>
      </c>
      <c r="AF45" s="152" t="s">
        <v>12</v>
      </c>
      <c r="AG45" s="152" t="s">
        <v>12</v>
      </c>
      <c r="AH45" s="152" t="s">
        <v>12</v>
      </c>
      <c r="AI45" s="152" t="s">
        <v>12</v>
      </c>
      <c r="AJ45" s="152" t="s">
        <v>12</v>
      </c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3">
        <f t="shared" si="3"/>
        <v>0</v>
      </c>
      <c r="AX45" s="153">
        <f t="shared" si="4"/>
        <v>0</v>
      </c>
      <c r="AY45" s="153">
        <f t="shared" si="5"/>
        <v>26</v>
      </c>
      <c r="AZ45" s="153">
        <f t="shared" si="6"/>
        <v>0</v>
      </c>
      <c r="BA45" s="153">
        <f t="shared" si="7"/>
        <v>0</v>
      </c>
      <c r="BB45" s="153">
        <f t="shared" si="8"/>
        <v>0</v>
      </c>
      <c r="BC45" s="153">
        <f t="shared" si="9"/>
        <v>0</v>
      </c>
      <c r="BD45" s="153">
        <f t="shared" si="10"/>
        <v>0</v>
      </c>
      <c r="BE45" s="153">
        <f t="shared" si="11"/>
        <v>0</v>
      </c>
      <c r="BF45" s="153">
        <f t="shared" si="12"/>
        <v>0</v>
      </c>
      <c r="BG45" s="153">
        <f t="shared" si="13"/>
        <v>0</v>
      </c>
      <c r="BH45" s="153">
        <f t="shared" si="14"/>
        <v>0</v>
      </c>
      <c r="BI45" s="153">
        <f t="shared" si="15"/>
        <v>0</v>
      </c>
      <c r="BJ45" s="153">
        <f t="shared" si="16"/>
        <v>0</v>
      </c>
      <c r="BK45" s="152"/>
      <c r="BL45" s="152"/>
      <c r="BM45" s="153">
        <f t="shared" si="17"/>
        <v>4</v>
      </c>
      <c r="BN45" s="153">
        <f t="shared" si="18"/>
        <v>0</v>
      </c>
      <c r="BO45" s="145">
        <f t="shared" si="19"/>
        <v>26</v>
      </c>
      <c r="BP45" s="147">
        <f t="shared" si="20"/>
        <v>30</v>
      </c>
      <c r="BQ45" s="146">
        <f t="shared" si="21"/>
        <v>0</v>
      </c>
      <c r="BR45" s="146">
        <f t="shared" si="22"/>
        <v>0</v>
      </c>
      <c r="BS45" s="175"/>
      <c r="BU45" s="165">
        <f t="shared" si="39"/>
        <v>0</v>
      </c>
      <c r="BV45" s="166">
        <f t="shared" si="39"/>
        <v>0</v>
      </c>
      <c r="BW45" s="166">
        <f t="shared" si="39"/>
        <v>0</v>
      </c>
      <c r="BX45" s="166">
        <f t="shared" si="39"/>
        <v>0</v>
      </c>
      <c r="BY45" s="166">
        <f t="shared" si="39"/>
        <v>0</v>
      </c>
      <c r="BZ45" s="166">
        <f t="shared" si="39"/>
        <v>0</v>
      </c>
      <c r="CA45" s="166">
        <f t="shared" si="39"/>
        <v>0</v>
      </c>
      <c r="CB45" s="166">
        <f t="shared" si="39"/>
        <v>0</v>
      </c>
      <c r="CC45" s="166">
        <f t="shared" si="39"/>
        <v>0</v>
      </c>
      <c r="CD45" s="166">
        <f t="shared" si="39"/>
        <v>0</v>
      </c>
      <c r="CE45" s="166">
        <f t="shared" si="39"/>
        <v>0</v>
      </c>
      <c r="CF45" s="166">
        <f t="shared" si="39"/>
        <v>0</v>
      </c>
      <c r="CG45" s="166">
        <f t="shared" si="39"/>
        <v>0</v>
      </c>
      <c r="CH45" s="166">
        <f t="shared" si="39"/>
        <v>0</v>
      </c>
      <c r="CI45" s="166">
        <f t="shared" si="39"/>
        <v>0</v>
      </c>
      <c r="CJ45" s="166">
        <f t="shared" si="40"/>
        <v>0</v>
      </c>
      <c r="CK45" s="166">
        <f t="shared" si="40"/>
        <v>0</v>
      </c>
      <c r="CL45" s="166">
        <f t="shared" si="40"/>
        <v>0</v>
      </c>
      <c r="CM45" s="166">
        <f t="shared" si="40"/>
        <v>0</v>
      </c>
      <c r="CN45" s="166">
        <f t="shared" si="40"/>
        <v>0</v>
      </c>
      <c r="CO45" s="166">
        <f t="shared" si="40"/>
        <v>0</v>
      </c>
      <c r="CP45" s="166">
        <f t="shared" si="40"/>
        <v>0</v>
      </c>
      <c r="CQ45" s="166">
        <f t="shared" si="40"/>
        <v>0</v>
      </c>
      <c r="CR45" s="166">
        <f t="shared" si="40"/>
        <v>0</v>
      </c>
      <c r="CS45" s="166">
        <f t="shared" si="40"/>
        <v>0</v>
      </c>
      <c r="CT45" s="166">
        <f t="shared" si="40"/>
        <v>0</v>
      </c>
      <c r="CU45" s="166">
        <f t="shared" si="40"/>
        <v>0</v>
      </c>
      <c r="CV45" s="166">
        <f t="shared" si="40"/>
        <v>0</v>
      </c>
      <c r="CW45" s="166">
        <f t="shared" si="40"/>
        <v>0</v>
      </c>
      <c r="CX45" s="166">
        <f t="shared" si="40"/>
        <v>0</v>
      </c>
      <c r="CY45" s="166">
        <f t="shared" si="40"/>
        <v>0</v>
      </c>
      <c r="CZ45" s="166">
        <f t="shared" si="36"/>
        <v>0</v>
      </c>
      <c r="DA45" s="166">
        <f t="shared" si="36"/>
        <v>0</v>
      </c>
      <c r="DB45" s="166">
        <f t="shared" si="36"/>
        <v>0</v>
      </c>
      <c r="DC45" s="166">
        <f t="shared" si="36"/>
        <v>0</v>
      </c>
      <c r="DD45" s="166">
        <f t="shared" si="36"/>
        <v>0</v>
      </c>
      <c r="DE45" s="166">
        <f t="shared" si="36"/>
        <v>0</v>
      </c>
      <c r="DF45" s="166">
        <f t="shared" si="36"/>
        <v>0</v>
      </c>
      <c r="DG45" s="166">
        <f t="shared" si="36"/>
        <v>0</v>
      </c>
      <c r="DH45" s="166">
        <f t="shared" si="36"/>
        <v>0</v>
      </c>
      <c r="DI45" s="167">
        <f t="shared" si="36"/>
        <v>0</v>
      </c>
      <c r="DK45" s="165">
        <f t="shared" si="41"/>
        <v>0</v>
      </c>
      <c r="DL45" s="166">
        <f t="shared" si="41"/>
        <v>0</v>
      </c>
      <c r="DM45" s="166">
        <f t="shared" si="41"/>
        <v>0</v>
      </c>
      <c r="DN45" s="166">
        <f t="shared" si="41"/>
        <v>0</v>
      </c>
      <c r="DO45" s="166">
        <f t="shared" si="41"/>
        <v>0</v>
      </c>
      <c r="DP45" s="166">
        <f t="shared" si="41"/>
        <v>0</v>
      </c>
      <c r="DQ45" s="166">
        <f t="shared" si="41"/>
        <v>0</v>
      </c>
      <c r="DR45" s="166">
        <f t="shared" si="41"/>
        <v>0</v>
      </c>
      <c r="DS45" s="166">
        <f t="shared" si="41"/>
        <v>0</v>
      </c>
      <c r="DT45" s="166">
        <f t="shared" si="41"/>
        <v>0</v>
      </c>
      <c r="DU45" s="166">
        <f t="shared" si="41"/>
        <v>0</v>
      </c>
      <c r="DV45" s="166">
        <f t="shared" si="41"/>
        <v>0</v>
      </c>
      <c r="DW45" s="166">
        <f t="shared" si="41"/>
        <v>0</v>
      </c>
      <c r="DX45" s="166">
        <f t="shared" si="41"/>
        <v>0</v>
      </c>
      <c r="DY45" s="166">
        <f t="shared" si="41"/>
        <v>0</v>
      </c>
      <c r="DZ45" s="166">
        <f t="shared" si="42"/>
        <v>0</v>
      </c>
      <c r="EA45" s="166">
        <f t="shared" si="42"/>
        <v>0</v>
      </c>
      <c r="EB45" s="166">
        <f t="shared" si="42"/>
        <v>0</v>
      </c>
      <c r="EC45" s="166">
        <f t="shared" si="42"/>
        <v>0</v>
      </c>
      <c r="ED45" s="166">
        <f t="shared" si="42"/>
        <v>0</v>
      </c>
      <c r="EE45" s="166">
        <f t="shared" si="42"/>
        <v>0</v>
      </c>
      <c r="EF45" s="166">
        <f t="shared" si="42"/>
        <v>0</v>
      </c>
      <c r="EG45" s="166">
        <f t="shared" si="42"/>
        <v>0</v>
      </c>
      <c r="EH45" s="166">
        <f t="shared" si="42"/>
        <v>0</v>
      </c>
      <c r="EI45" s="166">
        <f t="shared" si="42"/>
        <v>0</v>
      </c>
      <c r="EJ45" s="166">
        <f t="shared" si="42"/>
        <v>0</v>
      </c>
      <c r="EK45" s="166">
        <f t="shared" si="42"/>
        <v>0</v>
      </c>
      <c r="EL45" s="166">
        <f t="shared" si="42"/>
        <v>0</v>
      </c>
      <c r="EM45" s="166">
        <f t="shared" si="42"/>
        <v>0</v>
      </c>
      <c r="EN45" s="166">
        <f t="shared" si="42"/>
        <v>0</v>
      </c>
      <c r="EO45" s="166">
        <f t="shared" si="42"/>
        <v>0</v>
      </c>
      <c r="EP45" s="166">
        <f t="shared" si="38"/>
        <v>0</v>
      </c>
      <c r="EQ45" s="166">
        <f t="shared" si="38"/>
        <v>0</v>
      </c>
      <c r="ER45" s="166">
        <f t="shared" si="38"/>
        <v>0</v>
      </c>
      <c r="ES45" s="166">
        <f t="shared" si="38"/>
        <v>0</v>
      </c>
      <c r="ET45" s="166">
        <f t="shared" si="38"/>
        <v>0</v>
      </c>
      <c r="EU45" s="166">
        <f t="shared" si="38"/>
        <v>0</v>
      </c>
      <c r="EV45" s="166">
        <f t="shared" si="38"/>
        <v>0</v>
      </c>
      <c r="EW45" s="166">
        <f t="shared" si="38"/>
        <v>0</v>
      </c>
      <c r="EX45" s="166">
        <f t="shared" si="38"/>
        <v>0</v>
      </c>
      <c r="EY45" s="167">
        <f t="shared" si="38"/>
        <v>0</v>
      </c>
      <c r="FA45" s="171" t="str">
        <f t="shared" si="29"/>
        <v>Compliance</v>
      </c>
      <c r="FB45" s="171" t="str">
        <f t="shared" si="30"/>
        <v>Compliance</v>
      </c>
      <c r="FC45" s="171" t="str">
        <f t="shared" si="31"/>
        <v>Compliance</v>
      </c>
      <c r="FD45" s="164">
        <f>VLOOKUP(C45,'[3]AS PER ATT '!$B$9:$H$121,7,0)</f>
        <v>26</v>
      </c>
      <c r="FE45" s="186">
        <f t="shared" si="32"/>
        <v>0</v>
      </c>
    </row>
    <row r="46" spans="2:161" s="164" customFormat="1" ht="20.100000000000001" customHeight="1" thickBot="1" x14ac:dyDescent="0.3">
      <c r="B46" s="159">
        <v>33</v>
      </c>
      <c r="C46" s="172">
        <v>5341</v>
      </c>
      <c r="D46" s="173" t="s">
        <v>74</v>
      </c>
      <c r="E46" s="174" t="s">
        <v>135</v>
      </c>
      <c r="F46" s="41" t="str">
        <f>IFERROR(VLOOKUP(E46,'[1]Designation with Pershift Cost'!$B$3:$C$25,2,0),"")</f>
        <v/>
      </c>
      <c r="G46" s="151" t="s">
        <v>11</v>
      </c>
      <c r="H46" s="151" t="s">
        <v>11</v>
      </c>
      <c r="I46" s="151" t="s">
        <v>11</v>
      </c>
      <c r="J46" s="151" t="s">
        <v>11</v>
      </c>
      <c r="K46" s="151" t="s">
        <v>11</v>
      </c>
      <c r="L46" s="151" t="s">
        <v>26</v>
      </c>
      <c r="M46" s="151" t="s">
        <v>11</v>
      </c>
      <c r="N46" s="151" t="s">
        <v>11</v>
      </c>
      <c r="O46" s="151" t="s">
        <v>11</v>
      </c>
      <c r="P46" s="151" t="s">
        <v>27</v>
      </c>
      <c r="Q46" s="152" t="s">
        <v>27</v>
      </c>
      <c r="R46" s="152" t="s">
        <v>27</v>
      </c>
      <c r="S46" s="152" t="s">
        <v>27</v>
      </c>
      <c r="T46" s="152" t="s">
        <v>27</v>
      </c>
      <c r="U46" s="152" t="s">
        <v>27</v>
      </c>
      <c r="V46" s="152" t="s">
        <v>27</v>
      </c>
      <c r="W46" s="152" t="s">
        <v>27</v>
      </c>
      <c r="X46" s="152" t="s">
        <v>27</v>
      </c>
      <c r="Y46" s="152" t="s">
        <v>27</v>
      </c>
      <c r="Z46" s="152" t="s">
        <v>27</v>
      </c>
      <c r="AA46" s="152" t="s">
        <v>27</v>
      </c>
      <c r="AB46" s="152" t="s">
        <v>27</v>
      </c>
      <c r="AC46" s="152" t="s">
        <v>27</v>
      </c>
      <c r="AD46" s="152" t="s">
        <v>27</v>
      </c>
      <c r="AE46" s="152" t="s">
        <v>27</v>
      </c>
      <c r="AF46" s="152" t="s">
        <v>27</v>
      </c>
      <c r="AG46" s="152" t="s">
        <v>27</v>
      </c>
      <c r="AH46" s="152" t="s">
        <v>11</v>
      </c>
      <c r="AI46" s="152" t="s">
        <v>11</v>
      </c>
      <c r="AJ46" s="152" t="s">
        <v>11</v>
      </c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3">
        <f t="shared" si="3"/>
        <v>0</v>
      </c>
      <c r="AX46" s="153">
        <f t="shared" si="4"/>
        <v>11</v>
      </c>
      <c r="AY46" s="153">
        <f t="shared" si="5"/>
        <v>0</v>
      </c>
      <c r="AZ46" s="153">
        <f t="shared" si="6"/>
        <v>0</v>
      </c>
      <c r="BA46" s="153">
        <f t="shared" si="7"/>
        <v>0</v>
      </c>
      <c r="BB46" s="153">
        <f t="shared" si="8"/>
        <v>0</v>
      </c>
      <c r="BC46" s="153">
        <f t="shared" si="9"/>
        <v>0</v>
      </c>
      <c r="BD46" s="153">
        <f t="shared" si="10"/>
        <v>0</v>
      </c>
      <c r="BE46" s="153">
        <f t="shared" si="11"/>
        <v>0</v>
      </c>
      <c r="BF46" s="153">
        <f t="shared" si="12"/>
        <v>0</v>
      </c>
      <c r="BG46" s="153">
        <f t="shared" si="13"/>
        <v>0</v>
      </c>
      <c r="BH46" s="153">
        <f t="shared" si="14"/>
        <v>0</v>
      </c>
      <c r="BI46" s="153">
        <f t="shared" si="15"/>
        <v>0</v>
      </c>
      <c r="BJ46" s="153">
        <f t="shared" si="16"/>
        <v>0</v>
      </c>
      <c r="BK46" s="152"/>
      <c r="BL46" s="152"/>
      <c r="BM46" s="153">
        <f t="shared" si="17"/>
        <v>1</v>
      </c>
      <c r="BN46" s="153">
        <f t="shared" si="18"/>
        <v>18</v>
      </c>
      <c r="BO46" s="145">
        <f t="shared" si="19"/>
        <v>11</v>
      </c>
      <c r="BP46" s="147">
        <f t="shared" si="20"/>
        <v>30</v>
      </c>
      <c r="BQ46" s="146">
        <f t="shared" si="21"/>
        <v>0</v>
      </c>
      <c r="BR46" s="146">
        <f t="shared" si="22"/>
        <v>0</v>
      </c>
      <c r="BS46" s="175"/>
      <c r="BU46" s="165">
        <f t="shared" si="39"/>
        <v>0</v>
      </c>
      <c r="BV46" s="166">
        <f t="shared" si="39"/>
        <v>0</v>
      </c>
      <c r="BW46" s="166">
        <f t="shared" si="39"/>
        <v>0</v>
      </c>
      <c r="BX46" s="166">
        <f t="shared" si="39"/>
        <v>0</v>
      </c>
      <c r="BY46" s="166">
        <f t="shared" si="39"/>
        <v>0</v>
      </c>
      <c r="BZ46" s="166">
        <f t="shared" si="39"/>
        <v>0</v>
      </c>
      <c r="CA46" s="166">
        <f t="shared" si="39"/>
        <v>1</v>
      </c>
      <c r="CB46" s="166">
        <f t="shared" si="39"/>
        <v>1</v>
      </c>
      <c r="CC46" s="166">
        <f t="shared" si="39"/>
        <v>1</v>
      </c>
      <c r="CD46" s="166">
        <f t="shared" si="39"/>
        <v>1</v>
      </c>
      <c r="CE46" s="166">
        <f t="shared" si="39"/>
        <v>1</v>
      </c>
      <c r="CF46" s="166">
        <f t="shared" si="39"/>
        <v>1</v>
      </c>
      <c r="CG46" s="166">
        <f t="shared" si="39"/>
        <v>1</v>
      </c>
      <c r="CH46" s="166">
        <f t="shared" si="39"/>
        <v>1</v>
      </c>
      <c r="CI46" s="166">
        <f t="shared" si="39"/>
        <v>1</v>
      </c>
      <c r="CJ46" s="166">
        <f t="shared" si="40"/>
        <v>1</v>
      </c>
      <c r="CK46" s="166">
        <f t="shared" si="40"/>
        <v>1</v>
      </c>
      <c r="CL46" s="166">
        <f t="shared" si="40"/>
        <v>1</v>
      </c>
      <c r="CM46" s="166">
        <f t="shared" si="40"/>
        <v>1</v>
      </c>
      <c r="CN46" s="166">
        <f t="shared" si="40"/>
        <v>1</v>
      </c>
      <c r="CO46" s="166">
        <f t="shared" si="40"/>
        <v>1</v>
      </c>
      <c r="CP46" s="166">
        <f t="shared" si="40"/>
        <v>1</v>
      </c>
      <c r="CQ46" s="166">
        <f t="shared" si="40"/>
        <v>1</v>
      </c>
      <c r="CR46" s="166">
        <f t="shared" si="40"/>
        <v>1</v>
      </c>
      <c r="CS46" s="166">
        <f t="shared" si="40"/>
        <v>0</v>
      </c>
      <c r="CT46" s="166">
        <f t="shared" si="40"/>
        <v>0</v>
      </c>
      <c r="CU46" s="166">
        <f t="shared" si="40"/>
        <v>0</v>
      </c>
      <c r="CV46" s="166">
        <f t="shared" si="40"/>
        <v>0</v>
      </c>
      <c r="CW46" s="166">
        <f t="shared" si="40"/>
        <v>0</v>
      </c>
      <c r="CX46" s="166">
        <f t="shared" si="40"/>
        <v>0</v>
      </c>
      <c r="CY46" s="166">
        <f t="shared" si="40"/>
        <v>0</v>
      </c>
      <c r="CZ46" s="166">
        <f t="shared" si="36"/>
        <v>0</v>
      </c>
      <c r="DA46" s="166">
        <f t="shared" si="36"/>
        <v>0</v>
      </c>
      <c r="DB46" s="166">
        <f t="shared" si="36"/>
        <v>0</v>
      </c>
      <c r="DC46" s="166">
        <f t="shared" si="36"/>
        <v>0</v>
      </c>
      <c r="DD46" s="166">
        <f t="shared" si="36"/>
        <v>0</v>
      </c>
      <c r="DE46" s="166">
        <f t="shared" si="36"/>
        <v>0</v>
      </c>
      <c r="DF46" s="166">
        <f t="shared" si="36"/>
        <v>0</v>
      </c>
      <c r="DG46" s="166">
        <f t="shared" si="36"/>
        <v>0</v>
      </c>
      <c r="DH46" s="166">
        <f t="shared" si="36"/>
        <v>0</v>
      </c>
      <c r="DI46" s="167">
        <f t="shared" si="36"/>
        <v>0</v>
      </c>
      <c r="DK46" s="165">
        <f t="shared" si="41"/>
        <v>0</v>
      </c>
      <c r="DL46" s="166">
        <f t="shared" si="41"/>
        <v>0</v>
      </c>
      <c r="DM46" s="166">
        <f t="shared" si="41"/>
        <v>0</v>
      </c>
      <c r="DN46" s="166">
        <f t="shared" si="41"/>
        <v>0</v>
      </c>
      <c r="DO46" s="166">
        <f t="shared" si="41"/>
        <v>0</v>
      </c>
      <c r="DP46" s="166">
        <f t="shared" si="41"/>
        <v>0</v>
      </c>
      <c r="DQ46" s="166">
        <f t="shared" si="41"/>
        <v>0</v>
      </c>
      <c r="DR46" s="166">
        <f t="shared" si="41"/>
        <v>0</v>
      </c>
      <c r="DS46" s="166">
        <f t="shared" si="41"/>
        <v>0</v>
      </c>
      <c r="DT46" s="166">
        <f t="shared" si="41"/>
        <v>0</v>
      </c>
      <c r="DU46" s="166">
        <f t="shared" si="41"/>
        <v>0</v>
      </c>
      <c r="DV46" s="166">
        <f t="shared" si="41"/>
        <v>0</v>
      </c>
      <c r="DW46" s="166">
        <f t="shared" si="41"/>
        <v>0</v>
      </c>
      <c r="DX46" s="166">
        <f t="shared" si="41"/>
        <v>0</v>
      </c>
      <c r="DY46" s="166">
        <f t="shared" si="41"/>
        <v>0</v>
      </c>
      <c r="DZ46" s="166">
        <f t="shared" si="42"/>
        <v>0</v>
      </c>
      <c r="EA46" s="166">
        <f t="shared" si="42"/>
        <v>0</v>
      </c>
      <c r="EB46" s="166">
        <f t="shared" si="42"/>
        <v>0</v>
      </c>
      <c r="EC46" s="166">
        <f t="shared" si="42"/>
        <v>0</v>
      </c>
      <c r="ED46" s="166">
        <f t="shared" si="42"/>
        <v>0</v>
      </c>
      <c r="EE46" s="166">
        <f t="shared" si="42"/>
        <v>0</v>
      </c>
      <c r="EF46" s="166">
        <f t="shared" si="42"/>
        <v>0</v>
      </c>
      <c r="EG46" s="166">
        <f t="shared" si="42"/>
        <v>0</v>
      </c>
      <c r="EH46" s="166">
        <f t="shared" si="42"/>
        <v>0</v>
      </c>
      <c r="EI46" s="166">
        <f t="shared" si="42"/>
        <v>0</v>
      </c>
      <c r="EJ46" s="166">
        <f t="shared" si="42"/>
        <v>0</v>
      </c>
      <c r="EK46" s="166">
        <f t="shared" si="42"/>
        <v>0</v>
      </c>
      <c r="EL46" s="166">
        <f t="shared" si="42"/>
        <v>0</v>
      </c>
      <c r="EM46" s="166">
        <f t="shared" si="42"/>
        <v>0</v>
      </c>
      <c r="EN46" s="166">
        <f t="shared" si="42"/>
        <v>0</v>
      </c>
      <c r="EO46" s="166">
        <f t="shared" si="42"/>
        <v>0</v>
      </c>
      <c r="EP46" s="166">
        <f t="shared" si="38"/>
        <v>0</v>
      </c>
      <c r="EQ46" s="166">
        <f t="shared" si="38"/>
        <v>0</v>
      </c>
      <c r="ER46" s="166">
        <f t="shared" si="38"/>
        <v>0</v>
      </c>
      <c r="ES46" s="166">
        <f t="shared" si="38"/>
        <v>0</v>
      </c>
      <c r="ET46" s="166">
        <f t="shared" si="38"/>
        <v>0</v>
      </c>
      <c r="EU46" s="166">
        <f t="shared" si="38"/>
        <v>0</v>
      </c>
      <c r="EV46" s="166">
        <f t="shared" si="38"/>
        <v>0</v>
      </c>
      <c r="EW46" s="166">
        <f t="shared" si="38"/>
        <v>0</v>
      </c>
      <c r="EX46" s="166">
        <f t="shared" si="38"/>
        <v>0</v>
      </c>
      <c r="EY46" s="167">
        <f t="shared" si="38"/>
        <v>0</v>
      </c>
      <c r="FA46" s="171" t="str">
        <f t="shared" si="29"/>
        <v>Non Compliance</v>
      </c>
      <c r="FB46" s="171" t="str">
        <f t="shared" si="30"/>
        <v>Compliance</v>
      </c>
      <c r="FC46" s="171" t="str">
        <f t="shared" si="31"/>
        <v>Compliance</v>
      </c>
      <c r="FD46" s="164">
        <f>VLOOKUP(C46,'[3]AS PER ATT '!$B$9:$H$121,7,0)</f>
        <v>11</v>
      </c>
      <c r="FE46" s="186">
        <f t="shared" si="32"/>
        <v>0</v>
      </c>
    </row>
    <row r="47" spans="2:161" s="164" customFormat="1" ht="20.100000000000001" customHeight="1" thickBot="1" x14ac:dyDescent="0.3">
      <c r="B47" s="159">
        <v>34</v>
      </c>
      <c r="C47" s="176">
        <v>5387</v>
      </c>
      <c r="D47" s="173" t="s">
        <v>75</v>
      </c>
      <c r="E47" s="174" t="s">
        <v>135</v>
      </c>
      <c r="F47" s="41" t="str">
        <f>IFERROR(VLOOKUP(E47,'[1]Designation with Pershift Cost'!$B$3:$C$25,2,0),"")</f>
        <v/>
      </c>
      <c r="G47" s="151" t="s">
        <v>11</v>
      </c>
      <c r="H47" s="151" t="s">
        <v>27</v>
      </c>
      <c r="I47" s="151" t="s">
        <v>27</v>
      </c>
      <c r="J47" s="151" t="s">
        <v>27</v>
      </c>
      <c r="K47" s="151" t="s">
        <v>27</v>
      </c>
      <c r="L47" s="151" t="s">
        <v>27</v>
      </c>
      <c r="M47" s="151" t="s">
        <v>27</v>
      </c>
      <c r="N47" s="151" t="s">
        <v>27</v>
      </c>
      <c r="O47" s="151" t="s">
        <v>27</v>
      </c>
      <c r="P47" s="151" t="s">
        <v>27</v>
      </c>
      <c r="Q47" s="152" t="s">
        <v>27</v>
      </c>
      <c r="R47" s="152" t="s">
        <v>27</v>
      </c>
      <c r="S47" s="152" t="s">
        <v>27</v>
      </c>
      <c r="T47" s="152" t="s">
        <v>27</v>
      </c>
      <c r="U47" s="152" t="s">
        <v>27</v>
      </c>
      <c r="V47" s="152" t="s">
        <v>11</v>
      </c>
      <c r="W47" s="152" t="s">
        <v>11</v>
      </c>
      <c r="X47" s="152" t="s">
        <v>11</v>
      </c>
      <c r="Y47" s="152" t="s">
        <v>11</v>
      </c>
      <c r="Z47" s="152" t="s">
        <v>11</v>
      </c>
      <c r="AA47" s="152" t="s">
        <v>11</v>
      </c>
      <c r="AB47" s="152" t="s">
        <v>26</v>
      </c>
      <c r="AC47" s="152" t="s">
        <v>12</v>
      </c>
      <c r="AD47" s="152" t="s">
        <v>12</v>
      </c>
      <c r="AE47" s="152" t="s">
        <v>12</v>
      </c>
      <c r="AF47" s="152" t="s">
        <v>11</v>
      </c>
      <c r="AG47" s="152" t="s">
        <v>11</v>
      </c>
      <c r="AH47" s="152" t="s">
        <v>11</v>
      </c>
      <c r="AI47" s="152" t="s">
        <v>26</v>
      </c>
      <c r="AJ47" s="152" t="s">
        <v>27</v>
      </c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3">
        <f t="shared" si="3"/>
        <v>0</v>
      </c>
      <c r="AX47" s="153">
        <f t="shared" si="4"/>
        <v>10</v>
      </c>
      <c r="AY47" s="153">
        <f t="shared" si="5"/>
        <v>3</v>
      </c>
      <c r="AZ47" s="153">
        <f t="shared" si="6"/>
        <v>0</v>
      </c>
      <c r="BA47" s="153">
        <f t="shared" si="7"/>
        <v>0</v>
      </c>
      <c r="BB47" s="153">
        <f t="shared" si="8"/>
        <v>0</v>
      </c>
      <c r="BC47" s="153">
        <f t="shared" si="9"/>
        <v>0</v>
      </c>
      <c r="BD47" s="153">
        <f t="shared" si="10"/>
        <v>0</v>
      </c>
      <c r="BE47" s="153">
        <f t="shared" si="11"/>
        <v>0</v>
      </c>
      <c r="BF47" s="153">
        <f t="shared" si="12"/>
        <v>0</v>
      </c>
      <c r="BG47" s="153">
        <f t="shared" si="13"/>
        <v>0</v>
      </c>
      <c r="BH47" s="153">
        <f t="shared" si="14"/>
        <v>0</v>
      </c>
      <c r="BI47" s="153">
        <f t="shared" si="15"/>
        <v>0</v>
      </c>
      <c r="BJ47" s="153">
        <f t="shared" si="16"/>
        <v>0</v>
      </c>
      <c r="BK47" s="152"/>
      <c r="BL47" s="152"/>
      <c r="BM47" s="153">
        <f t="shared" si="17"/>
        <v>2</v>
      </c>
      <c r="BN47" s="153">
        <f t="shared" si="18"/>
        <v>15</v>
      </c>
      <c r="BO47" s="145">
        <f t="shared" si="19"/>
        <v>13</v>
      </c>
      <c r="BP47" s="147">
        <f t="shared" si="20"/>
        <v>30</v>
      </c>
      <c r="BQ47" s="146">
        <f t="shared" si="21"/>
        <v>0</v>
      </c>
      <c r="BR47" s="146">
        <f t="shared" si="22"/>
        <v>0</v>
      </c>
      <c r="BS47" s="175"/>
      <c r="BU47" s="165">
        <f t="shared" si="39"/>
        <v>1</v>
      </c>
      <c r="BV47" s="166">
        <f t="shared" si="39"/>
        <v>1</v>
      </c>
      <c r="BW47" s="166">
        <f t="shared" si="39"/>
        <v>1</v>
      </c>
      <c r="BX47" s="166">
        <f t="shared" si="39"/>
        <v>1</v>
      </c>
      <c r="BY47" s="166">
        <f t="shared" si="39"/>
        <v>1</v>
      </c>
      <c r="BZ47" s="166">
        <f t="shared" si="39"/>
        <v>1</v>
      </c>
      <c r="CA47" s="166">
        <f t="shared" si="39"/>
        <v>1</v>
      </c>
      <c r="CB47" s="166">
        <f t="shared" si="39"/>
        <v>1</v>
      </c>
      <c r="CC47" s="166">
        <f t="shared" si="39"/>
        <v>1</v>
      </c>
      <c r="CD47" s="166">
        <f t="shared" si="39"/>
        <v>1</v>
      </c>
      <c r="CE47" s="166">
        <f t="shared" si="39"/>
        <v>1</v>
      </c>
      <c r="CF47" s="166">
        <f t="shared" si="39"/>
        <v>1</v>
      </c>
      <c r="CG47" s="166">
        <f t="shared" si="39"/>
        <v>1</v>
      </c>
      <c r="CH47" s="166">
        <f t="shared" si="39"/>
        <v>1</v>
      </c>
      <c r="CI47" s="166">
        <f t="shared" si="39"/>
        <v>1</v>
      </c>
      <c r="CJ47" s="166">
        <f t="shared" si="40"/>
        <v>0</v>
      </c>
      <c r="CK47" s="166">
        <f t="shared" si="40"/>
        <v>0</v>
      </c>
      <c r="CL47" s="166">
        <f t="shared" si="40"/>
        <v>0</v>
      </c>
      <c r="CM47" s="166">
        <f t="shared" si="40"/>
        <v>0</v>
      </c>
      <c r="CN47" s="166">
        <f t="shared" si="40"/>
        <v>0</v>
      </c>
      <c r="CO47" s="166">
        <f t="shared" si="40"/>
        <v>0</v>
      </c>
      <c r="CP47" s="166">
        <f t="shared" si="40"/>
        <v>0</v>
      </c>
      <c r="CQ47" s="166">
        <f t="shared" si="40"/>
        <v>0</v>
      </c>
      <c r="CR47" s="166">
        <f t="shared" si="40"/>
        <v>0</v>
      </c>
      <c r="CS47" s="166">
        <f t="shared" si="40"/>
        <v>0</v>
      </c>
      <c r="CT47" s="166">
        <f t="shared" si="40"/>
        <v>0</v>
      </c>
      <c r="CU47" s="166">
        <f t="shared" si="40"/>
        <v>0</v>
      </c>
      <c r="CV47" s="166">
        <f t="shared" si="40"/>
        <v>0</v>
      </c>
      <c r="CW47" s="166">
        <f t="shared" si="40"/>
        <v>0</v>
      </c>
      <c r="CX47" s="166">
        <f t="shared" si="40"/>
        <v>0</v>
      </c>
      <c r="CY47" s="166">
        <f t="shared" si="40"/>
        <v>0</v>
      </c>
      <c r="CZ47" s="166">
        <f t="shared" si="36"/>
        <v>0</v>
      </c>
      <c r="DA47" s="166">
        <f t="shared" si="36"/>
        <v>0</v>
      </c>
      <c r="DB47" s="166">
        <f t="shared" si="36"/>
        <v>0</v>
      </c>
      <c r="DC47" s="166">
        <f t="shared" si="36"/>
        <v>0</v>
      </c>
      <c r="DD47" s="166">
        <f t="shared" si="36"/>
        <v>0</v>
      </c>
      <c r="DE47" s="166">
        <f t="shared" si="36"/>
        <v>0</v>
      </c>
      <c r="DF47" s="166">
        <f t="shared" si="36"/>
        <v>0</v>
      </c>
      <c r="DG47" s="166">
        <f t="shared" si="36"/>
        <v>0</v>
      </c>
      <c r="DH47" s="166">
        <f t="shared" si="36"/>
        <v>0</v>
      </c>
      <c r="DI47" s="167">
        <f t="shared" si="36"/>
        <v>0</v>
      </c>
      <c r="DK47" s="165">
        <f t="shared" si="41"/>
        <v>0</v>
      </c>
      <c r="DL47" s="166">
        <f t="shared" si="41"/>
        <v>0</v>
      </c>
      <c r="DM47" s="166">
        <f t="shared" si="41"/>
        <v>0</v>
      </c>
      <c r="DN47" s="166">
        <f t="shared" si="41"/>
        <v>0</v>
      </c>
      <c r="DO47" s="166">
        <f t="shared" si="41"/>
        <v>0</v>
      </c>
      <c r="DP47" s="166">
        <f t="shared" si="41"/>
        <v>0</v>
      </c>
      <c r="DQ47" s="166">
        <f t="shared" si="41"/>
        <v>0</v>
      </c>
      <c r="DR47" s="166">
        <f t="shared" si="41"/>
        <v>0</v>
      </c>
      <c r="DS47" s="166">
        <f t="shared" si="41"/>
        <v>0</v>
      </c>
      <c r="DT47" s="166">
        <f t="shared" si="41"/>
        <v>0</v>
      </c>
      <c r="DU47" s="166">
        <f t="shared" si="41"/>
        <v>0</v>
      </c>
      <c r="DV47" s="166">
        <f t="shared" si="41"/>
        <v>0</v>
      </c>
      <c r="DW47" s="166">
        <f t="shared" si="41"/>
        <v>0</v>
      </c>
      <c r="DX47" s="166">
        <f t="shared" si="41"/>
        <v>0</v>
      </c>
      <c r="DY47" s="166">
        <f t="shared" si="41"/>
        <v>0</v>
      </c>
      <c r="DZ47" s="166">
        <f t="shared" si="42"/>
        <v>0</v>
      </c>
      <c r="EA47" s="166">
        <f t="shared" si="42"/>
        <v>0</v>
      </c>
      <c r="EB47" s="166">
        <f t="shared" si="42"/>
        <v>0</v>
      </c>
      <c r="EC47" s="166">
        <f t="shared" si="42"/>
        <v>0</v>
      </c>
      <c r="ED47" s="166">
        <f t="shared" si="42"/>
        <v>0</v>
      </c>
      <c r="EE47" s="166">
        <f t="shared" si="42"/>
        <v>0</v>
      </c>
      <c r="EF47" s="166">
        <f t="shared" si="42"/>
        <v>0</v>
      </c>
      <c r="EG47" s="166">
        <f t="shared" si="42"/>
        <v>0</v>
      </c>
      <c r="EH47" s="166">
        <f t="shared" si="42"/>
        <v>0</v>
      </c>
      <c r="EI47" s="166">
        <f t="shared" si="42"/>
        <v>0</v>
      </c>
      <c r="EJ47" s="166">
        <f t="shared" si="42"/>
        <v>0</v>
      </c>
      <c r="EK47" s="166">
        <f t="shared" si="42"/>
        <v>0</v>
      </c>
      <c r="EL47" s="166">
        <f t="shared" si="42"/>
        <v>0</v>
      </c>
      <c r="EM47" s="166">
        <f t="shared" si="42"/>
        <v>0</v>
      </c>
      <c r="EN47" s="166">
        <f t="shared" si="42"/>
        <v>0</v>
      </c>
      <c r="EO47" s="166">
        <f t="shared" si="42"/>
        <v>0</v>
      </c>
      <c r="EP47" s="166">
        <f t="shared" si="38"/>
        <v>0</v>
      </c>
      <c r="EQ47" s="166">
        <f t="shared" si="38"/>
        <v>0</v>
      </c>
      <c r="ER47" s="166">
        <f t="shared" si="38"/>
        <v>0</v>
      </c>
      <c r="ES47" s="166">
        <f t="shared" si="38"/>
        <v>0</v>
      </c>
      <c r="ET47" s="166">
        <f t="shared" si="38"/>
        <v>0</v>
      </c>
      <c r="EU47" s="166">
        <f t="shared" si="38"/>
        <v>0</v>
      </c>
      <c r="EV47" s="166">
        <f t="shared" si="38"/>
        <v>0</v>
      </c>
      <c r="EW47" s="166">
        <f t="shared" si="38"/>
        <v>0</v>
      </c>
      <c r="EX47" s="166">
        <f t="shared" si="38"/>
        <v>0</v>
      </c>
      <c r="EY47" s="167">
        <f t="shared" si="38"/>
        <v>0</v>
      </c>
      <c r="FA47" s="171" t="str">
        <f t="shared" si="29"/>
        <v>Non Compliance</v>
      </c>
      <c r="FB47" s="171" t="str">
        <f t="shared" si="30"/>
        <v>Compliance</v>
      </c>
      <c r="FC47" s="171" t="str">
        <f t="shared" si="31"/>
        <v>Compliance</v>
      </c>
      <c r="FD47" s="164">
        <f>VLOOKUP(C47,'[3]AS PER ATT '!$B$9:$H$121,7,0)</f>
        <v>13</v>
      </c>
      <c r="FE47" s="186">
        <f t="shared" si="32"/>
        <v>0</v>
      </c>
    </row>
    <row r="48" spans="2:161" s="164" customFormat="1" ht="20.100000000000001" customHeight="1" thickBot="1" x14ac:dyDescent="0.3">
      <c r="B48" s="159">
        <v>35</v>
      </c>
      <c r="C48" s="172">
        <v>5397</v>
      </c>
      <c r="D48" s="173" t="s">
        <v>76</v>
      </c>
      <c r="E48" s="174" t="s">
        <v>135</v>
      </c>
      <c r="F48" s="41" t="str">
        <f>IFERROR(VLOOKUP(E48,'[1]Designation with Pershift Cost'!$B$3:$C$25,2,0),"")</f>
        <v/>
      </c>
      <c r="G48" s="151" t="s">
        <v>10</v>
      </c>
      <c r="H48" s="151" t="s">
        <v>10</v>
      </c>
      <c r="I48" s="151" t="s">
        <v>10</v>
      </c>
      <c r="J48" s="151" t="s">
        <v>10</v>
      </c>
      <c r="K48" s="151" t="s">
        <v>10</v>
      </c>
      <c r="L48" s="151" t="s">
        <v>10</v>
      </c>
      <c r="M48" s="151" t="s">
        <v>26</v>
      </c>
      <c r="N48" s="151" t="s">
        <v>10</v>
      </c>
      <c r="O48" s="151" t="s">
        <v>10</v>
      </c>
      <c r="P48" s="151" t="s">
        <v>10</v>
      </c>
      <c r="Q48" s="152" t="s">
        <v>10</v>
      </c>
      <c r="R48" s="152" t="s">
        <v>10</v>
      </c>
      <c r="S48" s="152" t="s">
        <v>10</v>
      </c>
      <c r="T48" s="152" t="s">
        <v>26</v>
      </c>
      <c r="U48" s="152" t="s">
        <v>10</v>
      </c>
      <c r="V48" s="152" t="s">
        <v>10</v>
      </c>
      <c r="W48" s="152" t="s">
        <v>10</v>
      </c>
      <c r="X48" s="152" t="s">
        <v>10</v>
      </c>
      <c r="Y48" s="152" t="s">
        <v>10</v>
      </c>
      <c r="Z48" s="152" t="s">
        <v>10</v>
      </c>
      <c r="AA48" s="152" t="s">
        <v>26</v>
      </c>
      <c r="AB48" s="152" t="s">
        <v>27</v>
      </c>
      <c r="AC48" s="152" t="s">
        <v>27</v>
      </c>
      <c r="AD48" s="152" t="s">
        <v>27</v>
      </c>
      <c r="AE48" s="152" t="s">
        <v>10</v>
      </c>
      <c r="AF48" s="152" t="s">
        <v>10</v>
      </c>
      <c r="AG48" s="152" t="s">
        <v>10</v>
      </c>
      <c r="AH48" s="152" t="s">
        <v>27</v>
      </c>
      <c r="AI48" s="152" t="s">
        <v>10</v>
      </c>
      <c r="AJ48" s="152" t="s">
        <v>10</v>
      </c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3">
        <f t="shared" si="3"/>
        <v>23</v>
      </c>
      <c r="AX48" s="153">
        <f t="shared" si="4"/>
        <v>0</v>
      </c>
      <c r="AY48" s="153">
        <f t="shared" si="5"/>
        <v>0</v>
      </c>
      <c r="AZ48" s="153">
        <f t="shared" si="6"/>
        <v>0</v>
      </c>
      <c r="BA48" s="153">
        <f t="shared" si="7"/>
        <v>0</v>
      </c>
      <c r="BB48" s="153">
        <f t="shared" si="8"/>
        <v>0</v>
      </c>
      <c r="BC48" s="153">
        <f t="shared" si="9"/>
        <v>0</v>
      </c>
      <c r="BD48" s="153">
        <f t="shared" si="10"/>
        <v>0</v>
      </c>
      <c r="BE48" s="153">
        <f t="shared" si="11"/>
        <v>0</v>
      </c>
      <c r="BF48" s="153">
        <f t="shared" si="12"/>
        <v>0</v>
      </c>
      <c r="BG48" s="153">
        <f t="shared" si="13"/>
        <v>0</v>
      </c>
      <c r="BH48" s="153">
        <f t="shared" si="14"/>
        <v>0</v>
      </c>
      <c r="BI48" s="153">
        <f t="shared" si="15"/>
        <v>0</v>
      </c>
      <c r="BJ48" s="153">
        <f t="shared" si="16"/>
        <v>0</v>
      </c>
      <c r="BK48" s="152"/>
      <c r="BL48" s="152"/>
      <c r="BM48" s="153">
        <f t="shared" si="17"/>
        <v>3</v>
      </c>
      <c r="BN48" s="153">
        <f t="shared" si="18"/>
        <v>4</v>
      </c>
      <c r="BO48" s="145">
        <f t="shared" si="19"/>
        <v>23</v>
      </c>
      <c r="BP48" s="147">
        <f t="shared" si="20"/>
        <v>30</v>
      </c>
      <c r="BQ48" s="146">
        <f t="shared" si="21"/>
        <v>0</v>
      </c>
      <c r="BR48" s="146">
        <f t="shared" si="22"/>
        <v>0</v>
      </c>
      <c r="BS48" s="175"/>
      <c r="BU48" s="165">
        <f t="shared" si="39"/>
        <v>0</v>
      </c>
      <c r="BV48" s="166">
        <f t="shared" si="39"/>
        <v>0</v>
      </c>
      <c r="BW48" s="166">
        <f t="shared" si="39"/>
        <v>0</v>
      </c>
      <c r="BX48" s="166">
        <f t="shared" si="39"/>
        <v>0</v>
      </c>
      <c r="BY48" s="166">
        <f t="shared" si="39"/>
        <v>0</v>
      </c>
      <c r="BZ48" s="166">
        <f t="shared" si="39"/>
        <v>0</v>
      </c>
      <c r="CA48" s="166">
        <f t="shared" si="39"/>
        <v>0</v>
      </c>
      <c r="CB48" s="166">
        <f t="shared" si="39"/>
        <v>0</v>
      </c>
      <c r="CC48" s="166">
        <f t="shared" si="39"/>
        <v>0</v>
      </c>
      <c r="CD48" s="166">
        <f t="shared" si="39"/>
        <v>0</v>
      </c>
      <c r="CE48" s="166">
        <f t="shared" si="39"/>
        <v>0</v>
      </c>
      <c r="CF48" s="166">
        <f t="shared" si="39"/>
        <v>0</v>
      </c>
      <c r="CG48" s="166">
        <f t="shared" si="39"/>
        <v>0</v>
      </c>
      <c r="CH48" s="166">
        <f t="shared" si="39"/>
        <v>0</v>
      </c>
      <c r="CI48" s="166">
        <f t="shared" si="39"/>
        <v>0</v>
      </c>
      <c r="CJ48" s="166">
        <f t="shared" si="40"/>
        <v>0</v>
      </c>
      <c r="CK48" s="166">
        <f t="shared" si="40"/>
        <v>0</v>
      </c>
      <c r="CL48" s="166">
        <f t="shared" si="40"/>
        <v>0</v>
      </c>
      <c r="CM48" s="166">
        <f t="shared" si="40"/>
        <v>0</v>
      </c>
      <c r="CN48" s="166">
        <f t="shared" si="40"/>
        <v>0</v>
      </c>
      <c r="CO48" s="166">
        <f t="shared" si="40"/>
        <v>0</v>
      </c>
      <c r="CP48" s="166">
        <f t="shared" si="40"/>
        <v>1</v>
      </c>
      <c r="CQ48" s="166">
        <f t="shared" si="40"/>
        <v>1</v>
      </c>
      <c r="CR48" s="166">
        <f t="shared" si="40"/>
        <v>1</v>
      </c>
      <c r="CS48" s="166">
        <f t="shared" si="40"/>
        <v>0</v>
      </c>
      <c r="CT48" s="166">
        <f t="shared" si="40"/>
        <v>0</v>
      </c>
      <c r="CU48" s="166">
        <f t="shared" si="40"/>
        <v>0</v>
      </c>
      <c r="CV48" s="166">
        <f t="shared" si="40"/>
        <v>0</v>
      </c>
      <c r="CW48" s="166">
        <f t="shared" si="40"/>
        <v>0</v>
      </c>
      <c r="CX48" s="166">
        <f t="shared" si="40"/>
        <v>0</v>
      </c>
      <c r="CY48" s="166">
        <f t="shared" si="40"/>
        <v>0</v>
      </c>
      <c r="CZ48" s="166">
        <f t="shared" si="36"/>
        <v>0</v>
      </c>
      <c r="DA48" s="166">
        <f t="shared" si="36"/>
        <v>0</v>
      </c>
      <c r="DB48" s="166">
        <f t="shared" si="36"/>
        <v>0</v>
      </c>
      <c r="DC48" s="166">
        <f t="shared" si="36"/>
        <v>0</v>
      </c>
      <c r="DD48" s="166">
        <f t="shared" si="36"/>
        <v>0</v>
      </c>
      <c r="DE48" s="166">
        <f t="shared" si="36"/>
        <v>0</v>
      </c>
      <c r="DF48" s="166">
        <f t="shared" si="36"/>
        <v>0</v>
      </c>
      <c r="DG48" s="166">
        <f t="shared" si="36"/>
        <v>0</v>
      </c>
      <c r="DH48" s="166">
        <f t="shared" si="36"/>
        <v>0</v>
      </c>
      <c r="DI48" s="167">
        <f t="shared" si="36"/>
        <v>0</v>
      </c>
      <c r="DK48" s="165">
        <f t="shared" si="41"/>
        <v>0</v>
      </c>
      <c r="DL48" s="166">
        <f t="shared" si="41"/>
        <v>0</v>
      </c>
      <c r="DM48" s="166">
        <f t="shared" si="41"/>
        <v>0</v>
      </c>
      <c r="DN48" s="166">
        <f t="shared" si="41"/>
        <v>0</v>
      </c>
      <c r="DO48" s="166">
        <f t="shared" si="41"/>
        <v>0</v>
      </c>
      <c r="DP48" s="166">
        <f t="shared" si="41"/>
        <v>0</v>
      </c>
      <c r="DQ48" s="166">
        <f t="shared" si="41"/>
        <v>0</v>
      </c>
      <c r="DR48" s="166">
        <f t="shared" si="41"/>
        <v>0</v>
      </c>
      <c r="DS48" s="166">
        <f t="shared" si="41"/>
        <v>0</v>
      </c>
      <c r="DT48" s="166">
        <f t="shared" si="41"/>
        <v>0</v>
      </c>
      <c r="DU48" s="166">
        <f t="shared" si="41"/>
        <v>0</v>
      </c>
      <c r="DV48" s="166">
        <f t="shared" si="41"/>
        <v>0</v>
      </c>
      <c r="DW48" s="166">
        <f t="shared" si="41"/>
        <v>0</v>
      </c>
      <c r="DX48" s="166">
        <f t="shared" si="41"/>
        <v>0</v>
      </c>
      <c r="DY48" s="166">
        <f t="shared" si="41"/>
        <v>0</v>
      </c>
      <c r="DZ48" s="166">
        <f t="shared" si="42"/>
        <v>0</v>
      </c>
      <c r="EA48" s="166">
        <f t="shared" si="42"/>
        <v>0</v>
      </c>
      <c r="EB48" s="166">
        <f t="shared" si="42"/>
        <v>0</v>
      </c>
      <c r="EC48" s="166">
        <f t="shared" si="42"/>
        <v>0</v>
      </c>
      <c r="ED48" s="166">
        <f t="shared" si="42"/>
        <v>0</v>
      </c>
      <c r="EE48" s="166">
        <f t="shared" si="42"/>
        <v>0</v>
      </c>
      <c r="EF48" s="166">
        <f t="shared" si="42"/>
        <v>0</v>
      </c>
      <c r="EG48" s="166">
        <f t="shared" si="42"/>
        <v>0</v>
      </c>
      <c r="EH48" s="166">
        <f t="shared" si="42"/>
        <v>0</v>
      </c>
      <c r="EI48" s="166">
        <f t="shared" si="42"/>
        <v>0</v>
      </c>
      <c r="EJ48" s="166">
        <f t="shared" si="42"/>
        <v>0</v>
      </c>
      <c r="EK48" s="166">
        <f t="shared" si="42"/>
        <v>0</v>
      </c>
      <c r="EL48" s="166">
        <f t="shared" si="42"/>
        <v>0</v>
      </c>
      <c r="EM48" s="166">
        <f t="shared" si="42"/>
        <v>0</v>
      </c>
      <c r="EN48" s="166">
        <f t="shared" si="42"/>
        <v>0</v>
      </c>
      <c r="EO48" s="166">
        <f t="shared" si="42"/>
        <v>0</v>
      </c>
      <c r="EP48" s="166">
        <f t="shared" si="38"/>
        <v>0</v>
      </c>
      <c r="EQ48" s="166">
        <f t="shared" si="38"/>
        <v>0</v>
      </c>
      <c r="ER48" s="166">
        <f t="shared" si="38"/>
        <v>0</v>
      </c>
      <c r="ES48" s="166">
        <f t="shared" si="38"/>
        <v>0</v>
      </c>
      <c r="ET48" s="166">
        <f t="shared" si="38"/>
        <v>0</v>
      </c>
      <c r="EU48" s="166">
        <f t="shared" si="38"/>
        <v>0</v>
      </c>
      <c r="EV48" s="166">
        <f t="shared" si="38"/>
        <v>0</v>
      </c>
      <c r="EW48" s="166">
        <f t="shared" si="38"/>
        <v>0</v>
      </c>
      <c r="EX48" s="166">
        <f t="shared" si="38"/>
        <v>0</v>
      </c>
      <c r="EY48" s="167">
        <f t="shared" si="38"/>
        <v>0</v>
      </c>
      <c r="FA48" s="171" t="str">
        <f t="shared" si="29"/>
        <v>Non Compliance</v>
      </c>
      <c r="FB48" s="171" t="str">
        <f t="shared" si="30"/>
        <v>Compliance</v>
      </c>
      <c r="FC48" s="171" t="str">
        <f t="shared" si="31"/>
        <v>Compliance</v>
      </c>
      <c r="FD48" s="164">
        <f>VLOOKUP(C48,'[3]AS PER ATT '!$B$9:$H$121,7,0)</f>
        <v>23</v>
      </c>
      <c r="FE48" s="186">
        <f t="shared" si="32"/>
        <v>0</v>
      </c>
    </row>
    <row r="49" spans="2:161" s="164" customFormat="1" ht="20.100000000000001" customHeight="1" thickBot="1" x14ac:dyDescent="0.3">
      <c r="B49" s="159">
        <v>36</v>
      </c>
      <c r="C49" s="172">
        <v>5446</v>
      </c>
      <c r="D49" s="173" t="s">
        <v>77</v>
      </c>
      <c r="E49" s="174" t="s">
        <v>135</v>
      </c>
      <c r="F49" s="41" t="str">
        <f>IFERROR(VLOOKUP(E49,'[1]Designation with Pershift Cost'!$B$3:$C$25,2,0),"")</f>
        <v/>
      </c>
      <c r="G49" s="151" t="s">
        <v>27</v>
      </c>
      <c r="H49" s="151" t="s">
        <v>27</v>
      </c>
      <c r="I49" s="151" t="s">
        <v>27</v>
      </c>
      <c r="J49" s="151" t="s">
        <v>11</v>
      </c>
      <c r="K49" s="151" t="s">
        <v>11</v>
      </c>
      <c r="L49" s="151" t="s">
        <v>10</v>
      </c>
      <c r="M49" s="151" t="s">
        <v>10</v>
      </c>
      <c r="N49" s="151" t="s">
        <v>26</v>
      </c>
      <c r="O49" s="151" t="s">
        <v>10</v>
      </c>
      <c r="P49" s="151" t="s">
        <v>10</v>
      </c>
      <c r="Q49" s="152" t="s">
        <v>10</v>
      </c>
      <c r="R49" s="152" t="s">
        <v>10</v>
      </c>
      <c r="S49" s="152" t="s">
        <v>10</v>
      </c>
      <c r="T49" s="152" t="s">
        <v>10</v>
      </c>
      <c r="U49" s="152" t="s">
        <v>26</v>
      </c>
      <c r="V49" s="152" t="s">
        <v>11</v>
      </c>
      <c r="W49" s="152" t="s">
        <v>12</v>
      </c>
      <c r="X49" s="152" t="s">
        <v>12</v>
      </c>
      <c r="Y49" s="152" t="s">
        <v>12</v>
      </c>
      <c r="Z49" s="152" t="s">
        <v>12</v>
      </c>
      <c r="AA49" s="152" t="s">
        <v>12</v>
      </c>
      <c r="AB49" s="152" t="s">
        <v>26</v>
      </c>
      <c r="AC49" s="152" t="s">
        <v>12</v>
      </c>
      <c r="AD49" s="152" t="s">
        <v>12</v>
      </c>
      <c r="AE49" s="152" t="s">
        <v>12</v>
      </c>
      <c r="AF49" s="152" t="s">
        <v>11</v>
      </c>
      <c r="AG49" s="152" t="s">
        <v>11</v>
      </c>
      <c r="AH49" s="152" t="s">
        <v>11</v>
      </c>
      <c r="AI49" s="152" t="s">
        <v>11</v>
      </c>
      <c r="AJ49" s="152" t="s">
        <v>26</v>
      </c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3">
        <f t="shared" si="3"/>
        <v>8</v>
      </c>
      <c r="AX49" s="153">
        <f t="shared" si="4"/>
        <v>7</v>
      </c>
      <c r="AY49" s="153">
        <f t="shared" si="5"/>
        <v>8</v>
      </c>
      <c r="AZ49" s="153">
        <f t="shared" si="6"/>
        <v>0</v>
      </c>
      <c r="BA49" s="153">
        <f t="shared" si="7"/>
        <v>0</v>
      </c>
      <c r="BB49" s="153">
        <f t="shared" si="8"/>
        <v>0</v>
      </c>
      <c r="BC49" s="153">
        <f t="shared" si="9"/>
        <v>0</v>
      </c>
      <c r="BD49" s="153">
        <f t="shared" si="10"/>
        <v>0</v>
      </c>
      <c r="BE49" s="153">
        <f t="shared" si="11"/>
        <v>0</v>
      </c>
      <c r="BF49" s="153">
        <f t="shared" si="12"/>
        <v>0</v>
      </c>
      <c r="BG49" s="153">
        <f t="shared" si="13"/>
        <v>0</v>
      </c>
      <c r="BH49" s="153">
        <f t="shared" si="14"/>
        <v>0</v>
      </c>
      <c r="BI49" s="153">
        <f t="shared" si="15"/>
        <v>0</v>
      </c>
      <c r="BJ49" s="153">
        <f t="shared" si="16"/>
        <v>0</v>
      </c>
      <c r="BK49" s="152"/>
      <c r="BL49" s="152"/>
      <c r="BM49" s="153">
        <f t="shared" si="17"/>
        <v>4</v>
      </c>
      <c r="BN49" s="153">
        <f t="shared" si="18"/>
        <v>3</v>
      </c>
      <c r="BO49" s="145">
        <f t="shared" si="19"/>
        <v>23</v>
      </c>
      <c r="BP49" s="147">
        <f t="shared" si="20"/>
        <v>30</v>
      </c>
      <c r="BQ49" s="146">
        <f t="shared" si="21"/>
        <v>0</v>
      </c>
      <c r="BR49" s="146">
        <f t="shared" si="22"/>
        <v>0</v>
      </c>
      <c r="BS49" s="175"/>
      <c r="BU49" s="165">
        <f t="shared" si="39"/>
        <v>1</v>
      </c>
      <c r="BV49" s="166">
        <f t="shared" si="39"/>
        <v>0</v>
      </c>
      <c r="BW49" s="166">
        <f t="shared" si="39"/>
        <v>0</v>
      </c>
      <c r="BX49" s="166">
        <f t="shared" si="39"/>
        <v>0</v>
      </c>
      <c r="BY49" s="166">
        <f t="shared" si="39"/>
        <v>0</v>
      </c>
      <c r="BZ49" s="166">
        <f t="shared" si="39"/>
        <v>0</v>
      </c>
      <c r="CA49" s="166">
        <f t="shared" si="39"/>
        <v>0</v>
      </c>
      <c r="CB49" s="166">
        <f t="shared" si="39"/>
        <v>0</v>
      </c>
      <c r="CC49" s="166">
        <f t="shared" si="39"/>
        <v>0</v>
      </c>
      <c r="CD49" s="166">
        <f t="shared" si="39"/>
        <v>0</v>
      </c>
      <c r="CE49" s="166">
        <f t="shared" si="39"/>
        <v>0</v>
      </c>
      <c r="CF49" s="166">
        <f t="shared" si="39"/>
        <v>0</v>
      </c>
      <c r="CG49" s="166">
        <f t="shared" si="39"/>
        <v>0</v>
      </c>
      <c r="CH49" s="166">
        <f t="shared" si="39"/>
        <v>0</v>
      </c>
      <c r="CI49" s="166">
        <f t="shared" si="39"/>
        <v>0</v>
      </c>
      <c r="CJ49" s="166">
        <f t="shared" si="40"/>
        <v>0</v>
      </c>
      <c r="CK49" s="166">
        <f t="shared" si="40"/>
        <v>0</v>
      </c>
      <c r="CL49" s="166">
        <f t="shared" si="40"/>
        <v>0</v>
      </c>
      <c r="CM49" s="166">
        <f t="shared" si="40"/>
        <v>0</v>
      </c>
      <c r="CN49" s="166">
        <f t="shared" si="40"/>
        <v>0</v>
      </c>
      <c r="CO49" s="166">
        <f t="shared" si="40"/>
        <v>0</v>
      </c>
      <c r="CP49" s="166">
        <f t="shared" si="40"/>
        <v>0</v>
      </c>
      <c r="CQ49" s="166">
        <f t="shared" si="40"/>
        <v>1</v>
      </c>
      <c r="CR49" s="166">
        <f t="shared" si="40"/>
        <v>0</v>
      </c>
      <c r="CS49" s="166">
        <f t="shared" si="40"/>
        <v>0</v>
      </c>
      <c r="CT49" s="166">
        <f t="shared" si="40"/>
        <v>0</v>
      </c>
      <c r="CU49" s="166">
        <f t="shared" si="40"/>
        <v>0</v>
      </c>
      <c r="CV49" s="166">
        <f t="shared" si="40"/>
        <v>0</v>
      </c>
      <c r="CW49" s="166">
        <f t="shared" si="40"/>
        <v>0</v>
      </c>
      <c r="CX49" s="166">
        <f t="shared" si="40"/>
        <v>0</v>
      </c>
      <c r="CY49" s="166">
        <f t="shared" si="40"/>
        <v>0</v>
      </c>
      <c r="CZ49" s="166">
        <f t="shared" si="36"/>
        <v>0</v>
      </c>
      <c r="DA49" s="166">
        <f t="shared" si="36"/>
        <v>0</v>
      </c>
      <c r="DB49" s="166">
        <f t="shared" si="36"/>
        <v>0</v>
      </c>
      <c r="DC49" s="166">
        <f t="shared" si="36"/>
        <v>0</v>
      </c>
      <c r="DD49" s="166">
        <f t="shared" si="36"/>
        <v>0</v>
      </c>
      <c r="DE49" s="166">
        <f t="shared" si="36"/>
        <v>0</v>
      </c>
      <c r="DF49" s="166">
        <f t="shared" si="36"/>
        <v>0</v>
      </c>
      <c r="DG49" s="166">
        <f t="shared" si="36"/>
        <v>0</v>
      </c>
      <c r="DH49" s="166">
        <f t="shared" si="36"/>
        <v>0</v>
      </c>
      <c r="DI49" s="167">
        <f t="shared" si="36"/>
        <v>0</v>
      </c>
      <c r="DK49" s="165">
        <f t="shared" si="41"/>
        <v>0</v>
      </c>
      <c r="DL49" s="166">
        <f t="shared" si="41"/>
        <v>0</v>
      </c>
      <c r="DM49" s="166">
        <f t="shared" si="41"/>
        <v>0</v>
      </c>
      <c r="DN49" s="166">
        <f t="shared" si="41"/>
        <v>0</v>
      </c>
      <c r="DO49" s="166">
        <f t="shared" si="41"/>
        <v>0</v>
      </c>
      <c r="DP49" s="166">
        <f t="shared" si="41"/>
        <v>0</v>
      </c>
      <c r="DQ49" s="166">
        <f t="shared" si="41"/>
        <v>0</v>
      </c>
      <c r="DR49" s="166">
        <f t="shared" si="41"/>
        <v>0</v>
      </c>
      <c r="DS49" s="166">
        <f t="shared" si="41"/>
        <v>0</v>
      </c>
      <c r="DT49" s="166">
        <f t="shared" si="41"/>
        <v>0</v>
      </c>
      <c r="DU49" s="166">
        <f t="shared" si="41"/>
        <v>0</v>
      </c>
      <c r="DV49" s="166">
        <f t="shared" si="41"/>
        <v>0</v>
      </c>
      <c r="DW49" s="166">
        <f t="shared" si="41"/>
        <v>0</v>
      </c>
      <c r="DX49" s="166">
        <f t="shared" si="41"/>
        <v>0</v>
      </c>
      <c r="DY49" s="166">
        <f t="shared" si="41"/>
        <v>0</v>
      </c>
      <c r="DZ49" s="166">
        <f t="shared" si="42"/>
        <v>0</v>
      </c>
      <c r="EA49" s="166">
        <f t="shared" si="42"/>
        <v>0</v>
      </c>
      <c r="EB49" s="166">
        <f t="shared" si="42"/>
        <v>0</v>
      </c>
      <c r="EC49" s="166">
        <f t="shared" si="42"/>
        <v>0</v>
      </c>
      <c r="ED49" s="166">
        <f t="shared" si="42"/>
        <v>0</v>
      </c>
      <c r="EE49" s="166">
        <f t="shared" si="42"/>
        <v>0</v>
      </c>
      <c r="EF49" s="166">
        <f t="shared" si="42"/>
        <v>0</v>
      </c>
      <c r="EG49" s="166">
        <f t="shared" si="42"/>
        <v>0</v>
      </c>
      <c r="EH49" s="166">
        <f t="shared" si="42"/>
        <v>0</v>
      </c>
      <c r="EI49" s="166">
        <f t="shared" si="42"/>
        <v>0</v>
      </c>
      <c r="EJ49" s="166">
        <f t="shared" si="42"/>
        <v>0</v>
      </c>
      <c r="EK49" s="166">
        <f t="shared" si="42"/>
        <v>0</v>
      </c>
      <c r="EL49" s="166">
        <f t="shared" si="42"/>
        <v>0</v>
      </c>
      <c r="EM49" s="166">
        <f t="shared" si="42"/>
        <v>0</v>
      </c>
      <c r="EN49" s="166">
        <f t="shared" si="42"/>
        <v>0</v>
      </c>
      <c r="EO49" s="166">
        <f t="shared" si="42"/>
        <v>0</v>
      </c>
      <c r="EP49" s="166">
        <f t="shared" si="38"/>
        <v>0</v>
      </c>
      <c r="EQ49" s="166">
        <f t="shared" si="38"/>
        <v>0</v>
      </c>
      <c r="ER49" s="166">
        <f t="shared" si="38"/>
        <v>0</v>
      </c>
      <c r="ES49" s="166">
        <f t="shared" si="38"/>
        <v>0</v>
      </c>
      <c r="ET49" s="166">
        <f t="shared" si="38"/>
        <v>0</v>
      </c>
      <c r="EU49" s="166">
        <f t="shared" si="38"/>
        <v>0</v>
      </c>
      <c r="EV49" s="166">
        <f t="shared" si="38"/>
        <v>0</v>
      </c>
      <c r="EW49" s="166">
        <f t="shared" si="38"/>
        <v>0</v>
      </c>
      <c r="EX49" s="166">
        <f t="shared" si="38"/>
        <v>0</v>
      </c>
      <c r="EY49" s="167">
        <f t="shared" si="38"/>
        <v>0</v>
      </c>
      <c r="FA49" s="171" t="str">
        <f t="shared" si="29"/>
        <v>Non Compliance</v>
      </c>
      <c r="FB49" s="171" t="str">
        <f t="shared" si="30"/>
        <v>Compliance</v>
      </c>
      <c r="FC49" s="171" t="str">
        <f t="shared" si="31"/>
        <v>Compliance</v>
      </c>
      <c r="FD49" s="164">
        <f>VLOOKUP(C49,'[3]AS PER ATT '!$B$9:$H$121,7,0)</f>
        <v>23</v>
      </c>
      <c r="FE49" s="186">
        <f t="shared" si="32"/>
        <v>0</v>
      </c>
    </row>
    <row r="50" spans="2:161" s="164" customFormat="1" ht="20.100000000000001" customHeight="1" thickBot="1" x14ac:dyDescent="0.3">
      <c r="B50" s="159">
        <v>37</v>
      </c>
      <c r="C50" s="172">
        <v>5456</v>
      </c>
      <c r="D50" s="173" t="s">
        <v>78</v>
      </c>
      <c r="E50" s="174" t="s">
        <v>136</v>
      </c>
      <c r="F50" s="41" t="str">
        <f>IFERROR(VLOOKUP(E50,'[1]Designation with Pershift Cost'!$B$3:$C$25,2,0),"")</f>
        <v/>
      </c>
      <c r="G50" s="151" t="s">
        <v>12</v>
      </c>
      <c r="H50" s="151" t="s">
        <v>12</v>
      </c>
      <c r="I50" s="151" t="s">
        <v>26</v>
      </c>
      <c r="J50" s="151" t="s">
        <v>12</v>
      </c>
      <c r="K50" s="151" t="s">
        <v>12</v>
      </c>
      <c r="L50" s="151" t="s">
        <v>11</v>
      </c>
      <c r="M50" s="151" t="s">
        <v>11</v>
      </c>
      <c r="N50" s="151" t="s">
        <v>26</v>
      </c>
      <c r="O50" s="151" t="s">
        <v>11</v>
      </c>
      <c r="P50" s="151" t="s">
        <v>11</v>
      </c>
      <c r="Q50" s="152" t="s">
        <v>11</v>
      </c>
      <c r="R50" s="152" t="s">
        <v>11</v>
      </c>
      <c r="S50" s="152" t="s">
        <v>11</v>
      </c>
      <c r="T50" s="152" t="s">
        <v>11</v>
      </c>
      <c r="U50" s="152" t="s">
        <v>12</v>
      </c>
      <c r="V50" s="152" t="s">
        <v>26</v>
      </c>
      <c r="W50" s="152" t="s">
        <v>10</v>
      </c>
      <c r="X50" s="152" t="s">
        <v>10</v>
      </c>
      <c r="Y50" s="152" t="s">
        <v>10</v>
      </c>
      <c r="Z50" s="152" t="s">
        <v>10</v>
      </c>
      <c r="AA50" s="152" t="s">
        <v>10</v>
      </c>
      <c r="AB50" s="152" t="s">
        <v>27</v>
      </c>
      <c r="AC50" s="152" t="s">
        <v>26</v>
      </c>
      <c r="AD50" s="152" t="s">
        <v>10</v>
      </c>
      <c r="AE50" s="152" t="s">
        <v>10</v>
      </c>
      <c r="AF50" s="152" t="s">
        <v>12</v>
      </c>
      <c r="AG50" s="152" t="s">
        <v>12</v>
      </c>
      <c r="AH50" s="152" t="s">
        <v>12</v>
      </c>
      <c r="AI50" s="152" t="s">
        <v>12</v>
      </c>
      <c r="AJ50" s="152" t="s">
        <v>12</v>
      </c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3">
        <f t="shared" si="3"/>
        <v>7</v>
      </c>
      <c r="AX50" s="153">
        <f t="shared" si="4"/>
        <v>8</v>
      </c>
      <c r="AY50" s="153">
        <f t="shared" si="5"/>
        <v>10</v>
      </c>
      <c r="AZ50" s="153">
        <f t="shared" si="6"/>
        <v>0</v>
      </c>
      <c r="BA50" s="153">
        <f t="shared" si="7"/>
        <v>0</v>
      </c>
      <c r="BB50" s="153">
        <f t="shared" si="8"/>
        <v>0</v>
      </c>
      <c r="BC50" s="153">
        <f t="shared" si="9"/>
        <v>0</v>
      </c>
      <c r="BD50" s="153">
        <f t="shared" si="10"/>
        <v>0</v>
      </c>
      <c r="BE50" s="153">
        <f t="shared" si="11"/>
        <v>0</v>
      </c>
      <c r="BF50" s="153">
        <f t="shared" si="12"/>
        <v>0</v>
      </c>
      <c r="BG50" s="153">
        <f t="shared" si="13"/>
        <v>0</v>
      </c>
      <c r="BH50" s="153">
        <f t="shared" si="14"/>
        <v>0</v>
      </c>
      <c r="BI50" s="153">
        <f t="shared" si="15"/>
        <v>0</v>
      </c>
      <c r="BJ50" s="153">
        <f t="shared" si="16"/>
        <v>0</v>
      </c>
      <c r="BK50" s="152"/>
      <c r="BL50" s="152"/>
      <c r="BM50" s="153">
        <f t="shared" si="17"/>
        <v>4</v>
      </c>
      <c r="BN50" s="153">
        <f t="shared" si="18"/>
        <v>1</v>
      </c>
      <c r="BO50" s="145">
        <f t="shared" si="19"/>
        <v>25</v>
      </c>
      <c r="BP50" s="147">
        <f t="shared" si="20"/>
        <v>30</v>
      </c>
      <c r="BQ50" s="146">
        <f t="shared" si="21"/>
        <v>0</v>
      </c>
      <c r="BR50" s="146">
        <f t="shared" si="22"/>
        <v>0</v>
      </c>
      <c r="BS50" s="175"/>
      <c r="BU50" s="165">
        <f t="shared" si="39"/>
        <v>0</v>
      </c>
      <c r="BV50" s="166">
        <f t="shared" si="39"/>
        <v>0</v>
      </c>
      <c r="BW50" s="166">
        <f t="shared" si="39"/>
        <v>0</v>
      </c>
      <c r="BX50" s="166">
        <f t="shared" si="39"/>
        <v>0</v>
      </c>
      <c r="BY50" s="166">
        <f t="shared" si="39"/>
        <v>0</v>
      </c>
      <c r="BZ50" s="166">
        <f t="shared" si="39"/>
        <v>0</v>
      </c>
      <c r="CA50" s="166">
        <f t="shared" si="39"/>
        <v>0</v>
      </c>
      <c r="CB50" s="166">
        <f t="shared" si="39"/>
        <v>0</v>
      </c>
      <c r="CC50" s="166">
        <f t="shared" si="39"/>
        <v>1</v>
      </c>
      <c r="CD50" s="166">
        <f t="shared" si="39"/>
        <v>0</v>
      </c>
      <c r="CE50" s="166">
        <f t="shared" si="39"/>
        <v>0</v>
      </c>
      <c r="CF50" s="166">
        <f t="shared" si="39"/>
        <v>0</v>
      </c>
      <c r="CG50" s="166">
        <f t="shared" si="39"/>
        <v>0</v>
      </c>
      <c r="CH50" s="166">
        <f t="shared" si="39"/>
        <v>0</v>
      </c>
      <c r="CI50" s="166">
        <f t="shared" si="39"/>
        <v>0</v>
      </c>
      <c r="CJ50" s="166">
        <f t="shared" si="40"/>
        <v>0</v>
      </c>
      <c r="CK50" s="166">
        <f t="shared" si="40"/>
        <v>0</v>
      </c>
      <c r="CL50" s="166">
        <f t="shared" si="40"/>
        <v>0</v>
      </c>
      <c r="CM50" s="166">
        <f t="shared" si="40"/>
        <v>0</v>
      </c>
      <c r="CN50" s="166">
        <f t="shared" si="40"/>
        <v>0</v>
      </c>
      <c r="CO50" s="166">
        <f t="shared" si="40"/>
        <v>0</v>
      </c>
      <c r="CP50" s="166">
        <f t="shared" si="40"/>
        <v>0</v>
      </c>
      <c r="CQ50" s="166">
        <f t="shared" si="40"/>
        <v>0</v>
      </c>
      <c r="CR50" s="166">
        <f t="shared" si="40"/>
        <v>1</v>
      </c>
      <c r="CS50" s="166">
        <f t="shared" si="40"/>
        <v>0</v>
      </c>
      <c r="CT50" s="166">
        <f t="shared" si="40"/>
        <v>0</v>
      </c>
      <c r="CU50" s="166">
        <f t="shared" si="40"/>
        <v>0</v>
      </c>
      <c r="CV50" s="166">
        <f t="shared" si="40"/>
        <v>0</v>
      </c>
      <c r="CW50" s="166">
        <f t="shared" si="40"/>
        <v>0</v>
      </c>
      <c r="CX50" s="166">
        <f t="shared" si="40"/>
        <v>0</v>
      </c>
      <c r="CY50" s="166">
        <f t="shared" si="40"/>
        <v>0</v>
      </c>
      <c r="CZ50" s="166">
        <f t="shared" si="36"/>
        <v>0</v>
      </c>
      <c r="DA50" s="166">
        <f t="shared" si="36"/>
        <v>0</v>
      </c>
      <c r="DB50" s="166">
        <f t="shared" si="36"/>
        <v>0</v>
      </c>
      <c r="DC50" s="166">
        <f t="shared" si="36"/>
        <v>0</v>
      </c>
      <c r="DD50" s="166">
        <f t="shared" si="36"/>
        <v>0</v>
      </c>
      <c r="DE50" s="166">
        <f t="shared" si="36"/>
        <v>0</v>
      </c>
      <c r="DF50" s="166">
        <f t="shared" si="36"/>
        <v>0</v>
      </c>
      <c r="DG50" s="166">
        <f t="shared" si="36"/>
        <v>0</v>
      </c>
      <c r="DH50" s="166">
        <f t="shared" si="36"/>
        <v>0</v>
      </c>
      <c r="DI50" s="167">
        <f t="shared" si="36"/>
        <v>0</v>
      </c>
      <c r="DK50" s="165">
        <f t="shared" si="41"/>
        <v>0</v>
      </c>
      <c r="DL50" s="166">
        <f t="shared" si="41"/>
        <v>0</v>
      </c>
      <c r="DM50" s="166">
        <f t="shared" si="41"/>
        <v>0</v>
      </c>
      <c r="DN50" s="166">
        <f t="shared" si="41"/>
        <v>0</v>
      </c>
      <c r="DO50" s="166">
        <f t="shared" si="41"/>
        <v>0</v>
      </c>
      <c r="DP50" s="166">
        <f t="shared" si="41"/>
        <v>0</v>
      </c>
      <c r="DQ50" s="166">
        <f t="shared" si="41"/>
        <v>0</v>
      </c>
      <c r="DR50" s="166">
        <f t="shared" si="41"/>
        <v>0</v>
      </c>
      <c r="DS50" s="166">
        <f t="shared" si="41"/>
        <v>0</v>
      </c>
      <c r="DT50" s="166">
        <f t="shared" si="41"/>
        <v>0</v>
      </c>
      <c r="DU50" s="166">
        <f t="shared" si="41"/>
        <v>0</v>
      </c>
      <c r="DV50" s="166">
        <f t="shared" si="41"/>
        <v>0</v>
      </c>
      <c r="DW50" s="166">
        <f t="shared" si="41"/>
        <v>0</v>
      </c>
      <c r="DX50" s="166">
        <f t="shared" si="41"/>
        <v>0</v>
      </c>
      <c r="DY50" s="166">
        <f t="shared" si="41"/>
        <v>0</v>
      </c>
      <c r="DZ50" s="166">
        <f t="shared" si="42"/>
        <v>0</v>
      </c>
      <c r="EA50" s="166">
        <f t="shared" si="42"/>
        <v>0</v>
      </c>
      <c r="EB50" s="166">
        <f t="shared" si="42"/>
        <v>0</v>
      </c>
      <c r="EC50" s="166">
        <f t="shared" si="42"/>
        <v>0</v>
      </c>
      <c r="ED50" s="166">
        <f t="shared" si="42"/>
        <v>0</v>
      </c>
      <c r="EE50" s="166">
        <f t="shared" si="42"/>
        <v>0</v>
      </c>
      <c r="EF50" s="166">
        <f t="shared" si="42"/>
        <v>0</v>
      </c>
      <c r="EG50" s="166">
        <f t="shared" si="42"/>
        <v>0</v>
      </c>
      <c r="EH50" s="166">
        <f t="shared" si="42"/>
        <v>0</v>
      </c>
      <c r="EI50" s="166">
        <f t="shared" si="42"/>
        <v>0</v>
      </c>
      <c r="EJ50" s="166">
        <f t="shared" si="42"/>
        <v>0</v>
      </c>
      <c r="EK50" s="166">
        <f t="shared" si="42"/>
        <v>0</v>
      </c>
      <c r="EL50" s="166">
        <f t="shared" si="42"/>
        <v>0</v>
      </c>
      <c r="EM50" s="166">
        <f t="shared" si="42"/>
        <v>0</v>
      </c>
      <c r="EN50" s="166">
        <f t="shared" si="42"/>
        <v>0</v>
      </c>
      <c r="EO50" s="166">
        <f t="shared" si="42"/>
        <v>0</v>
      </c>
      <c r="EP50" s="166">
        <f t="shared" si="38"/>
        <v>0</v>
      </c>
      <c r="EQ50" s="166">
        <f t="shared" si="38"/>
        <v>0</v>
      </c>
      <c r="ER50" s="166">
        <f t="shared" si="38"/>
        <v>0</v>
      </c>
      <c r="ES50" s="166">
        <f t="shared" si="38"/>
        <v>0</v>
      </c>
      <c r="ET50" s="166">
        <f t="shared" si="38"/>
        <v>0</v>
      </c>
      <c r="EU50" s="166">
        <f t="shared" si="38"/>
        <v>0</v>
      </c>
      <c r="EV50" s="166">
        <f t="shared" si="38"/>
        <v>0</v>
      </c>
      <c r="EW50" s="166">
        <f t="shared" si="38"/>
        <v>0</v>
      </c>
      <c r="EX50" s="166">
        <f t="shared" si="38"/>
        <v>0</v>
      </c>
      <c r="EY50" s="167">
        <f t="shared" si="38"/>
        <v>0</v>
      </c>
      <c r="FA50" s="171" t="str">
        <f t="shared" si="29"/>
        <v>Non Compliance</v>
      </c>
      <c r="FB50" s="171" t="str">
        <f t="shared" si="30"/>
        <v>Compliance</v>
      </c>
      <c r="FC50" s="171" t="str">
        <f t="shared" si="31"/>
        <v>Compliance</v>
      </c>
      <c r="FD50" s="164">
        <f>VLOOKUP(C50,'[3]AS PER ATT '!$B$9:$H$121,7,0)</f>
        <v>25</v>
      </c>
      <c r="FE50" s="186">
        <f t="shared" si="32"/>
        <v>0</v>
      </c>
    </row>
    <row r="51" spans="2:161" s="164" customFormat="1" ht="20.100000000000001" customHeight="1" thickBot="1" x14ac:dyDescent="0.3">
      <c r="B51" s="159">
        <v>38</v>
      </c>
      <c r="C51" s="172">
        <v>5264</v>
      </c>
      <c r="D51" s="173" t="s">
        <v>79</v>
      </c>
      <c r="E51" s="174" t="s">
        <v>136</v>
      </c>
      <c r="F51" s="41" t="str">
        <f>IFERROR(VLOOKUP(E51,'[1]Designation with Pershift Cost'!$B$3:$C$25,2,0),"")</f>
        <v/>
      </c>
      <c r="G51" s="151" t="s">
        <v>11</v>
      </c>
      <c r="H51" s="151" t="s">
        <v>11</v>
      </c>
      <c r="I51" s="151" t="s">
        <v>11</v>
      </c>
      <c r="J51" s="151" t="s">
        <v>11</v>
      </c>
      <c r="K51" s="151" t="s">
        <v>11</v>
      </c>
      <c r="L51" s="151" t="s">
        <v>10</v>
      </c>
      <c r="M51" s="151" t="s">
        <v>26</v>
      </c>
      <c r="N51" s="151" t="s">
        <v>10</v>
      </c>
      <c r="O51" s="151" t="s">
        <v>10</v>
      </c>
      <c r="P51" s="151" t="s">
        <v>10</v>
      </c>
      <c r="Q51" s="152" t="s">
        <v>10</v>
      </c>
      <c r="R51" s="152" t="s">
        <v>10</v>
      </c>
      <c r="S51" s="152" t="s">
        <v>10</v>
      </c>
      <c r="T51" s="152" t="s">
        <v>26</v>
      </c>
      <c r="U51" s="152" t="s">
        <v>10</v>
      </c>
      <c r="V51" s="152" t="s">
        <v>10</v>
      </c>
      <c r="W51" s="152" t="s">
        <v>10</v>
      </c>
      <c r="X51" s="152" t="s">
        <v>10</v>
      </c>
      <c r="Y51" s="152" t="s">
        <v>10</v>
      </c>
      <c r="Z51" s="152" t="s">
        <v>10</v>
      </c>
      <c r="AA51" s="152" t="s">
        <v>26</v>
      </c>
      <c r="AB51" s="152" t="s">
        <v>10</v>
      </c>
      <c r="AC51" s="152" t="s">
        <v>10</v>
      </c>
      <c r="AD51" s="152" t="s">
        <v>10</v>
      </c>
      <c r="AE51" s="152" t="s">
        <v>10</v>
      </c>
      <c r="AF51" s="152" t="s">
        <v>10</v>
      </c>
      <c r="AG51" s="152" t="s">
        <v>10</v>
      </c>
      <c r="AH51" s="152" t="s">
        <v>26</v>
      </c>
      <c r="AI51" s="152" t="s">
        <v>10</v>
      </c>
      <c r="AJ51" s="152" t="s">
        <v>10</v>
      </c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3">
        <f t="shared" si="3"/>
        <v>21</v>
      </c>
      <c r="AX51" s="153">
        <f t="shared" si="4"/>
        <v>5</v>
      </c>
      <c r="AY51" s="153">
        <f t="shared" si="5"/>
        <v>0</v>
      </c>
      <c r="AZ51" s="153">
        <f t="shared" si="6"/>
        <v>0</v>
      </c>
      <c r="BA51" s="153">
        <f t="shared" si="7"/>
        <v>0</v>
      </c>
      <c r="BB51" s="153">
        <f t="shared" si="8"/>
        <v>0</v>
      </c>
      <c r="BC51" s="153">
        <f t="shared" si="9"/>
        <v>0</v>
      </c>
      <c r="BD51" s="153">
        <f t="shared" si="10"/>
        <v>0</v>
      </c>
      <c r="BE51" s="153">
        <f t="shared" si="11"/>
        <v>0</v>
      </c>
      <c r="BF51" s="153">
        <f t="shared" si="12"/>
        <v>0</v>
      </c>
      <c r="BG51" s="153">
        <f t="shared" si="13"/>
        <v>0</v>
      </c>
      <c r="BH51" s="153">
        <f t="shared" si="14"/>
        <v>0</v>
      </c>
      <c r="BI51" s="153">
        <f t="shared" si="15"/>
        <v>0</v>
      </c>
      <c r="BJ51" s="153">
        <f t="shared" si="16"/>
        <v>0</v>
      </c>
      <c r="BK51" s="152"/>
      <c r="BL51" s="152"/>
      <c r="BM51" s="153">
        <f t="shared" si="17"/>
        <v>4</v>
      </c>
      <c r="BN51" s="153">
        <f t="shared" si="18"/>
        <v>0</v>
      </c>
      <c r="BO51" s="145">
        <f t="shared" si="19"/>
        <v>26</v>
      </c>
      <c r="BP51" s="147">
        <f t="shared" si="20"/>
        <v>30</v>
      </c>
      <c r="BQ51" s="146">
        <f t="shared" si="21"/>
        <v>0</v>
      </c>
      <c r="BR51" s="146">
        <f t="shared" si="22"/>
        <v>0</v>
      </c>
      <c r="BS51" s="175"/>
      <c r="BU51" s="165">
        <f t="shared" si="39"/>
        <v>0</v>
      </c>
      <c r="BV51" s="166">
        <f t="shared" si="39"/>
        <v>0</v>
      </c>
      <c r="BW51" s="166">
        <f t="shared" si="39"/>
        <v>0</v>
      </c>
      <c r="BX51" s="166">
        <f t="shared" si="39"/>
        <v>0</v>
      </c>
      <c r="BY51" s="166">
        <f t="shared" si="39"/>
        <v>0</v>
      </c>
      <c r="BZ51" s="166">
        <f t="shared" si="39"/>
        <v>0</v>
      </c>
      <c r="CA51" s="166">
        <f t="shared" si="39"/>
        <v>0</v>
      </c>
      <c r="CB51" s="166">
        <f t="shared" si="39"/>
        <v>0</v>
      </c>
      <c r="CC51" s="166">
        <f t="shared" si="39"/>
        <v>0</v>
      </c>
      <c r="CD51" s="166">
        <f t="shared" si="39"/>
        <v>0</v>
      </c>
      <c r="CE51" s="166">
        <f t="shared" si="39"/>
        <v>0</v>
      </c>
      <c r="CF51" s="166">
        <f t="shared" si="39"/>
        <v>0</v>
      </c>
      <c r="CG51" s="166">
        <f t="shared" si="39"/>
        <v>0</v>
      </c>
      <c r="CH51" s="166">
        <f t="shared" si="39"/>
        <v>0</v>
      </c>
      <c r="CI51" s="166">
        <f t="shared" si="39"/>
        <v>0</v>
      </c>
      <c r="CJ51" s="166">
        <f t="shared" si="40"/>
        <v>0</v>
      </c>
      <c r="CK51" s="166">
        <f t="shared" si="40"/>
        <v>0</v>
      </c>
      <c r="CL51" s="166">
        <f t="shared" si="40"/>
        <v>0</v>
      </c>
      <c r="CM51" s="166">
        <f t="shared" si="40"/>
        <v>0</v>
      </c>
      <c r="CN51" s="166">
        <f t="shared" si="40"/>
        <v>0</v>
      </c>
      <c r="CO51" s="166">
        <f t="shared" si="40"/>
        <v>0</v>
      </c>
      <c r="CP51" s="166">
        <f t="shared" si="40"/>
        <v>0</v>
      </c>
      <c r="CQ51" s="166">
        <f t="shared" si="40"/>
        <v>0</v>
      </c>
      <c r="CR51" s="166">
        <f t="shared" si="40"/>
        <v>0</v>
      </c>
      <c r="CS51" s="166">
        <f t="shared" si="40"/>
        <v>0</v>
      </c>
      <c r="CT51" s="166">
        <f t="shared" si="40"/>
        <v>0</v>
      </c>
      <c r="CU51" s="166">
        <f t="shared" si="40"/>
        <v>0</v>
      </c>
      <c r="CV51" s="166">
        <f t="shared" si="40"/>
        <v>0</v>
      </c>
      <c r="CW51" s="166">
        <f t="shared" si="40"/>
        <v>0</v>
      </c>
      <c r="CX51" s="166">
        <f t="shared" si="40"/>
        <v>0</v>
      </c>
      <c r="CY51" s="166">
        <f t="shared" si="40"/>
        <v>0</v>
      </c>
      <c r="CZ51" s="166">
        <f t="shared" si="36"/>
        <v>0</v>
      </c>
      <c r="DA51" s="166">
        <f t="shared" si="36"/>
        <v>0</v>
      </c>
      <c r="DB51" s="166">
        <f t="shared" si="36"/>
        <v>0</v>
      </c>
      <c r="DC51" s="166">
        <f t="shared" si="36"/>
        <v>0</v>
      </c>
      <c r="DD51" s="166">
        <f t="shared" si="36"/>
        <v>0</v>
      </c>
      <c r="DE51" s="166">
        <f t="shared" si="36"/>
        <v>0</v>
      </c>
      <c r="DF51" s="166">
        <f t="shared" si="36"/>
        <v>0</v>
      </c>
      <c r="DG51" s="166">
        <f t="shared" si="36"/>
        <v>0</v>
      </c>
      <c r="DH51" s="166">
        <f t="shared" si="36"/>
        <v>0</v>
      </c>
      <c r="DI51" s="167">
        <f t="shared" si="36"/>
        <v>0</v>
      </c>
      <c r="DK51" s="165">
        <f t="shared" si="41"/>
        <v>0</v>
      </c>
      <c r="DL51" s="166">
        <f t="shared" si="41"/>
        <v>0</v>
      </c>
      <c r="DM51" s="166">
        <f t="shared" si="41"/>
        <v>0</v>
      </c>
      <c r="DN51" s="166">
        <f t="shared" si="41"/>
        <v>0</v>
      </c>
      <c r="DO51" s="166">
        <f t="shared" si="41"/>
        <v>0</v>
      </c>
      <c r="DP51" s="166">
        <f t="shared" si="41"/>
        <v>0</v>
      </c>
      <c r="DQ51" s="166">
        <f t="shared" si="41"/>
        <v>0</v>
      </c>
      <c r="DR51" s="166">
        <f t="shared" si="41"/>
        <v>0</v>
      </c>
      <c r="DS51" s="166">
        <f t="shared" si="41"/>
        <v>0</v>
      </c>
      <c r="DT51" s="166">
        <f t="shared" si="41"/>
        <v>0</v>
      </c>
      <c r="DU51" s="166">
        <f t="shared" si="41"/>
        <v>0</v>
      </c>
      <c r="DV51" s="166">
        <f t="shared" si="41"/>
        <v>0</v>
      </c>
      <c r="DW51" s="166">
        <f t="shared" si="41"/>
        <v>0</v>
      </c>
      <c r="DX51" s="166">
        <f t="shared" si="41"/>
        <v>0</v>
      </c>
      <c r="DY51" s="166">
        <f t="shared" si="41"/>
        <v>0</v>
      </c>
      <c r="DZ51" s="166">
        <f t="shared" si="42"/>
        <v>0</v>
      </c>
      <c r="EA51" s="166">
        <f t="shared" si="42"/>
        <v>0</v>
      </c>
      <c r="EB51" s="166">
        <f t="shared" si="42"/>
        <v>0</v>
      </c>
      <c r="EC51" s="166">
        <f t="shared" si="42"/>
        <v>0</v>
      </c>
      <c r="ED51" s="166">
        <f t="shared" si="42"/>
        <v>0</v>
      </c>
      <c r="EE51" s="166">
        <f t="shared" si="42"/>
        <v>0</v>
      </c>
      <c r="EF51" s="166">
        <f t="shared" si="42"/>
        <v>0</v>
      </c>
      <c r="EG51" s="166">
        <f t="shared" si="42"/>
        <v>0</v>
      </c>
      <c r="EH51" s="166">
        <f t="shared" si="42"/>
        <v>0</v>
      </c>
      <c r="EI51" s="166">
        <f t="shared" si="42"/>
        <v>0</v>
      </c>
      <c r="EJ51" s="166">
        <f t="shared" si="42"/>
        <v>0</v>
      </c>
      <c r="EK51" s="166">
        <f t="shared" si="42"/>
        <v>0</v>
      </c>
      <c r="EL51" s="166">
        <f t="shared" si="42"/>
        <v>0</v>
      </c>
      <c r="EM51" s="166">
        <f t="shared" si="42"/>
        <v>0</v>
      </c>
      <c r="EN51" s="166">
        <f t="shared" si="42"/>
        <v>0</v>
      </c>
      <c r="EO51" s="166">
        <f t="shared" si="42"/>
        <v>0</v>
      </c>
      <c r="EP51" s="166">
        <f t="shared" si="38"/>
        <v>0</v>
      </c>
      <c r="EQ51" s="166">
        <f t="shared" si="38"/>
        <v>0</v>
      </c>
      <c r="ER51" s="166">
        <f t="shared" si="38"/>
        <v>0</v>
      </c>
      <c r="ES51" s="166">
        <f t="shared" si="38"/>
        <v>0</v>
      </c>
      <c r="ET51" s="166">
        <f t="shared" si="38"/>
        <v>0</v>
      </c>
      <c r="EU51" s="166">
        <f t="shared" si="38"/>
        <v>0</v>
      </c>
      <c r="EV51" s="166">
        <f t="shared" si="38"/>
        <v>0</v>
      </c>
      <c r="EW51" s="166">
        <f t="shared" si="38"/>
        <v>0</v>
      </c>
      <c r="EX51" s="166">
        <f t="shared" si="38"/>
        <v>0</v>
      </c>
      <c r="EY51" s="167">
        <f t="shared" si="38"/>
        <v>0</v>
      </c>
      <c r="FA51" s="171" t="str">
        <f t="shared" si="29"/>
        <v>Compliance</v>
      </c>
      <c r="FB51" s="171" t="str">
        <f t="shared" si="30"/>
        <v>Compliance</v>
      </c>
      <c r="FC51" s="171" t="str">
        <f t="shared" si="31"/>
        <v>Compliance</v>
      </c>
      <c r="FD51" s="164">
        <f>VLOOKUP(C51,'[3]AS PER ATT '!$B$9:$H$121,7,0)</f>
        <v>26</v>
      </c>
      <c r="FE51" s="186">
        <f t="shared" si="32"/>
        <v>0</v>
      </c>
    </row>
    <row r="52" spans="2:161" s="164" customFormat="1" ht="20.100000000000001" customHeight="1" thickBot="1" x14ac:dyDescent="0.3">
      <c r="B52" s="159">
        <v>39</v>
      </c>
      <c r="C52" s="172">
        <v>5345</v>
      </c>
      <c r="D52" s="173" t="s">
        <v>80</v>
      </c>
      <c r="E52" s="174" t="s">
        <v>135</v>
      </c>
      <c r="F52" s="41" t="str">
        <f>IFERROR(VLOOKUP(E52,'[1]Designation with Pershift Cost'!$B$3:$C$25,2,0),"")</f>
        <v/>
      </c>
      <c r="G52" s="151" t="s">
        <v>12</v>
      </c>
      <c r="H52" s="151" t="s">
        <v>12</v>
      </c>
      <c r="I52" s="151" t="s">
        <v>12</v>
      </c>
      <c r="J52" s="151" t="s">
        <v>26</v>
      </c>
      <c r="K52" s="151" t="s">
        <v>12</v>
      </c>
      <c r="L52" s="151" t="s">
        <v>11</v>
      </c>
      <c r="M52" s="151" t="s">
        <v>11</v>
      </c>
      <c r="N52" s="151" t="s">
        <v>11</v>
      </c>
      <c r="O52" s="151" t="s">
        <v>11</v>
      </c>
      <c r="P52" s="151" t="s">
        <v>11</v>
      </c>
      <c r="Q52" s="152" t="s">
        <v>26</v>
      </c>
      <c r="R52" s="152" t="s">
        <v>11</v>
      </c>
      <c r="S52" s="152" t="s">
        <v>11</v>
      </c>
      <c r="T52" s="152" t="s">
        <v>11</v>
      </c>
      <c r="U52" s="152" t="s">
        <v>11</v>
      </c>
      <c r="V52" s="152" t="s">
        <v>10</v>
      </c>
      <c r="W52" s="152" t="s">
        <v>10</v>
      </c>
      <c r="X52" s="152" t="s">
        <v>26</v>
      </c>
      <c r="Y52" s="152" t="s">
        <v>10</v>
      </c>
      <c r="Z52" s="152" t="s">
        <v>10</v>
      </c>
      <c r="AA52" s="152" t="s">
        <v>10</v>
      </c>
      <c r="AB52" s="152" t="s">
        <v>10</v>
      </c>
      <c r="AC52" s="152" t="s">
        <v>10</v>
      </c>
      <c r="AD52" s="152" t="s">
        <v>10</v>
      </c>
      <c r="AE52" s="152" t="s">
        <v>26</v>
      </c>
      <c r="AF52" s="152" t="s">
        <v>11</v>
      </c>
      <c r="AG52" s="152" t="s">
        <v>12</v>
      </c>
      <c r="AH52" s="152" t="s">
        <v>27</v>
      </c>
      <c r="AI52" s="152" t="s">
        <v>27</v>
      </c>
      <c r="AJ52" s="152" t="s">
        <v>27</v>
      </c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3">
        <f t="shared" si="3"/>
        <v>8</v>
      </c>
      <c r="AX52" s="153">
        <f t="shared" si="4"/>
        <v>10</v>
      </c>
      <c r="AY52" s="153">
        <f t="shared" si="5"/>
        <v>5</v>
      </c>
      <c r="AZ52" s="153">
        <f t="shared" si="6"/>
        <v>0</v>
      </c>
      <c r="BA52" s="153">
        <f t="shared" si="7"/>
        <v>0</v>
      </c>
      <c r="BB52" s="153">
        <f t="shared" si="8"/>
        <v>0</v>
      </c>
      <c r="BC52" s="153">
        <f t="shared" si="9"/>
        <v>0</v>
      </c>
      <c r="BD52" s="153">
        <f t="shared" si="10"/>
        <v>0</v>
      </c>
      <c r="BE52" s="153">
        <f t="shared" si="11"/>
        <v>0</v>
      </c>
      <c r="BF52" s="153">
        <f t="shared" si="12"/>
        <v>0</v>
      </c>
      <c r="BG52" s="153">
        <f t="shared" si="13"/>
        <v>0</v>
      </c>
      <c r="BH52" s="153">
        <f t="shared" si="14"/>
        <v>0</v>
      </c>
      <c r="BI52" s="153">
        <f t="shared" si="15"/>
        <v>0</v>
      </c>
      <c r="BJ52" s="153">
        <f t="shared" si="16"/>
        <v>0</v>
      </c>
      <c r="BK52" s="152"/>
      <c r="BL52" s="152"/>
      <c r="BM52" s="153">
        <f t="shared" si="17"/>
        <v>4</v>
      </c>
      <c r="BN52" s="153">
        <f t="shared" si="18"/>
        <v>3</v>
      </c>
      <c r="BO52" s="145">
        <f t="shared" si="19"/>
        <v>23</v>
      </c>
      <c r="BP52" s="147">
        <f t="shared" si="20"/>
        <v>30</v>
      </c>
      <c r="BQ52" s="146">
        <f t="shared" si="21"/>
        <v>0</v>
      </c>
      <c r="BR52" s="146">
        <f t="shared" si="22"/>
        <v>0</v>
      </c>
      <c r="BS52" s="175"/>
      <c r="BU52" s="165">
        <f t="shared" si="39"/>
        <v>0</v>
      </c>
      <c r="BV52" s="166">
        <f t="shared" si="39"/>
        <v>0</v>
      </c>
      <c r="BW52" s="166">
        <f t="shared" si="39"/>
        <v>0</v>
      </c>
      <c r="BX52" s="166">
        <f t="shared" si="39"/>
        <v>0</v>
      </c>
      <c r="BY52" s="166">
        <f t="shared" si="39"/>
        <v>0</v>
      </c>
      <c r="BZ52" s="166">
        <f t="shared" si="39"/>
        <v>0</v>
      </c>
      <c r="CA52" s="166">
        <f t="shared" si="39"/>
        <v>0</v>
      </c>
      <c r="CB52" s="166">
        <f t="shared" si="39"/>
        <v>0</v>
      </c>
      <c r="CC52" s="166">
        <f t="shared" si="39"/>
        <v>0</v>
      </c>
      <c r="CD52" s="166">
        <f t="shared" si="39"/>
        <v>0</v>
      </c>
      <c r="CE52" s="166">
        <f t="shared" si="39"/>
        <v>0</v>
      </c>
      <c r="CF52" s="166">
        <f t="shared" si="39"/>
        <v>0</v>
      </c>
      <c r="CG52" s="166">
        <f t="shared" si="39"/>
        <v>0</v>
      </c>
      <c r="CH52" s="166">
        <f t="shared" si="39"/>
        <v>0</v>
      </c>
      <c r="CI52" s="166">
        <f t="shared" si="39"/>
        <v>0</v>
      </c>
      <c r="CJ52" s="166">
        <f t="shared" si="40"/>
        <v>0</v>
      </c>
      <c r="CK52" s="166">
        <f t="shared" si="40"/>
        <v>0</v>
      </c>
      <c r="CL52" s="166">
        <f t="shared" si="40"/>
        <v>0</v>
      </c>
      <c r="CM52" s="166">
        <f t="shared" si="40"/>
        <v>0</v>
      </c>
      <c r="CN52" s="166">
        <f t="shared" si="40"/>
        <v>0</v>
      </c>
      <c r="CO52" s="166">
        <f t="shared" si="40"/>
        <v>0</v>
      </c>
      <c r="CP52" s="166">
        <f t="shared" si="40"/>
        <v>0</v>
      </c>
      <c r="CQ52" s="166">
        <f t="shared" si="40"/>
        <v>0</v>
      </c>
      <c r="CR52" s="166">
        <f t="shared" si="40"/>
        <v>0</v>
      </c>
      <c r="CS52" s="166">
        <f t="shared" si="40"/>
        <v>0</v>
      </c>
      <c r="CT52" s="166">
        <f t="shared" si="40"/>
        <v>0</v>
      </c>
      <c r="CU52" s="166">
        <f t="shared" si="40"/>
        <v>0</v>
      </c>
      <c r="CV52" s="166">
        <f t="shared" si="40"/>
        <v>0</v>
      </c>
      <c r="CW52" s="166">
        <f t="shared" si="40"/>
        <v>0</v>
      </c>
      <c r="CX52" s="166">
        <f t="shared" si="40"/>
        <v>0</v>
      </c>
      <c r="CY52" s="166">
        <f t="shared" si="40"/>
        <v>0</v>
      </c>
      <c r="CZ52" s="166">
        <f t="shared" si="36"/>
        <v>0</v>
      </c>
      <c r="DA52" s="166">
        <f t="shared" si="36"/>
        <v>0</v>
      </c>
      <c r="DB52" s="166">
        <f t="shared" si="36"/>
        <v>0</v>
      </c>
      <c r="DC52" s="166">
        <f t="shared" si="36"/>
        <v>0</v>
      </c>
      <c r="DD52" s="166">
        <f t="shared" si="36"/>
        <v>0</v>
      </c>
      <c r="DE52" s="166">
        <f t="shared" si="36"/>
        <v>0</v>
      </c>
      <c r="DF52" s="166">
        <f t="shared" si="36"/>
        <v>0</v>
      </c>
      <c r="DG52" s="166">
        <f t="shared" si="36"/>
        <v>0</v>
      </c>
      <c r="DH52" s="166">
        <f t="shared" si="36"/>
        <v>0</v>
      </c>
      <c r="DI52" s="167">
        <f t="shared" si="36"/>
        <v>0</v>
      </c>
      <c r="DK52" s="165">
        <f t="shared" si="41"/>
        <v>0</v>
      </c>
      <c r="DL52" s="166">
        <f t="shared" si="41"/>
        <v>0</v>
      </c>
      <c r="DM52" s="166">
        <f t="shared" si="41"/>
        <v>0</v>
      </c>
      <c r="DN52" s="166">
        <f t="shared" si="41"/>
        <v>0</v>
      </c>
      <c r="DO52" s="166">
        <f t="shared" si="41"/>
        <v>0</v>
      </c>
      <c r="DP52" s="166">
        <f t="shared" si="41"/>
        <v>0</v>
      </c>
      <c r="DQ52" s="166">
        <f t="shared" si="41"/>
        <v>0</v>
      </c>
      <c r="DR52" s="166">
        <f t="shared" si="41"/>
        <v>0</v>
      </c>
      <c r="DS52" s="166">
        <f t="shared" si="41"/>
        <v>0</v>
      </c>
      <c r="DT52" s="166">
        <f t="shared" si="41"/>
        <v>0</v>
      </c>
      <c r="DU52" s="166">
        <f t="shared" si="41"/>
        <v>0</v>
      </c>
      <c r="DV52" s="166">
        <f t="shared" si="41"/>
        <v>0</v>
      </c>
      <c r="DW52" s="166">
        <f t="shared" si="41"/>
        <v>0</v>
      </c>
      <c r="DX52" s="166">
        <f t="shared" si="41"/>
        <v>0</v>
      </c>
      <c r="DY52" s="166">
        <f t="shared" si="41"/>
        <v>0</v>
      </c>
      <c r="DZ52" s="166">
        <f t="shared" si="42"/>
        <v>0</v>
      </c>
      <c r="EA52" s="166">
        <f t="shared" si="42"/>
        <v>0</v>
      </c>
      <c r="EB52" s="166">
        <f t="shared" si="42"/>
        <v>0</v>
      </c>
      <c r="EC52" s="166">
        <f t="shared" si="42"/>
        <v>0</v>
      </c>
      <c r="ED52" s="166">
        <f t="shared" si="42"/>
        <v>0</v>
      </c>
      <c r="EE52" s="166">
        <f t="shared" si="42"/>
        <v>0</v>
      </c>
      <c r="EF52" s="166">
        <f t="shared" si="42"/>
        <v>0</v>
      </c>
      <c r="EG52" s="166">
        <f t="shared" si="42"/>
        <v>0</v>
      </c>
      <c r="EH52" s="166">
        <f t="shared" si="42"/>
        <v>0</v>
      </c>
      <c r="EI52" s="166">
        <f t="shared" si="42"/>
        <v>0</v>
      </c>
      <c r="EJ52" s="166">
        <f t="shared" si="42"/>
        <v>0</v>
      </c>
      <c r="EK52" s="166">
        <f t="shared" si="42"/>
        <v>0</v>
      </c>
      <c r="EL52" s="166">
        <f t="shared" si="42"/>
        <v>0</v>
      </c>
      <c r="EM52" s="166">
        <f t="shared" si="42"/>
        <v>0</v>
      </c>
      <c r="EN52" s="166">
        <f t="shared" si="42"/>
        <v>0</v>
      </c>
      <c r="EO52" s="166">
        <f t="shared" si="42"/>
        <v>0</v>
      </c>
      <c r="EP52" s="166">
        <f t="shared" si="38"/>
        <v>0</v>
      </c>
      <c r="EQ52" s="166">
        <f t="shared" si="38"/>
        <v>0</v>
      </c>
      <c r="ER52" s="166">
        <f t="shared" si="38"/>
        <v>0</v>
      </c>
      <c r="ES52" s="166">
        <f t="shared" si="38"/>
        <v>0</v>
      </c>
      <c r="ET52" s="166">
        <f t="shared" si="38"/>
        <v>0</v>
      </c>
      <c r="EU52" s="166">
        <f t="shared" si="38"/>
        <v>0</v>
      </c>
      <c r="EV52" s="166">
        <f t="shared" si="38"/>
        <v>0</v>
      </c>
      <c r="EW52" s="166">
        <f t="shared" si="38"/>
        <v>0</v>
      </c>
      <c r="EX52" s="166">
        <f t="shared" si="38"/>
        <v>0</v>
      </c>
      <c r="EY52" s="167">
        <f t="shared" si="38"/>
        <v>0</v>
      </c>
      <c r="FA52" s="171" t="str">
        <f t="shared" si="29"/>
        <v>Compliance</v>
      </c>
      <c r="FB52" s="171" t="str">
        <f t="shared" si="30"/>
        <v>Compliance</v>
      </c>
      <c r="FC52" s="171" t="str">
        <f t="shared" si="31"/>
        <v>Compliance</v>
      </c>
      <c r="FD52" s="164">
        <f>VLOOKUP(C52,'[3]AS PER ATT '!$B$9:$H$121,7,0)</f>
        <v>23</v>
      </c>
      <c r="FE52" s="186">
        <f t="shared" si="32"/>
        <v>0</v>
      </c>
    </row>
    <row r="53" spans="2:161" s="164" customFormat="1" ht="20.100000000000001" customHeight="1" thickBot="1" x14ac:dyDescent="0.3">
      <c r="B53" s="159">
        <v>40</v>
      </c>
      <c r="C53" s="172">
        <v>5376</v>
      </c>
      <c r="D53" s="173" t="s">
        <v>81</v>
      </c>
      <c r="E53" s="174" t="s">
        <v>135</v>
      </c>
      <c r="F53" s="41" t="str">
        <f>IFERROR(VLOOKUP(E53,'[1]Designation with Pershift Cost'!$B$3:$C$25,2,0),"")</f>
        <v/>
      </c>
      <c r="G53" s="151" t="s">
        <v>27</v>
      </c>
      <c r="H53" s="151" t="s">
        <v>10</v>
      </c>
      <c r="I53" s="151" t="s">
        <v>26</v>
      </c>
      <c r="J53" s="151" t="s">
        <v>10</v>
      </c>
      <c r="K53" s="151" t="s">
        <v>10</v>
      </c>
      <c r="L53" s="151" t="s">
        <v>27</v>
      </c>
      <c r="M53" s="151" t="s">
        <v>12</v>
      </c>
      <c r="N53" s="151" t="s">
        <v>12</v>
      </c>
      <c r="O53" s="151" t="s">
        <v>12</v>
      </c>
      <c r="P53" s="151" t="s">
        <v>26</v>
      </c>
      <c r="Q53" s="152" t="s">
        <v>12</v>
      </c>
      <c r="R53" s="152" t="s">
        <v>12</v>
      </c>
      <c r="S53" s="152" t="s">
        <v>27</v>
      </c>
      <c r="T53" s="152" t="s">
        <v>12</v>
      </c>
      <c r="U53" s="152" t="s">
        <v>12</v>
      </c>
      <c r="V53" s="152" t="s">
        <v>27</v>
      </c>
      <c r="W53" s="152" t="s">
        <v>26</v>
      </c>
      <c r="X53" s="152" t="s">
        <v>10</v>
      </c>
      <c r="Y53" s="152" t="s">
        <v>10</v>
      </c>
      <c r="Z53" s="152" t="s">
        <v>10</v>
      </c>
      <c r="AA53" s="152" t="s">
        <v>10</v>
      </c>
      <c r="AB53" s="152" t="s">
        <v>10</v>
      </c>
      <c r="AC53" s="152" t="s">
        <v>10</v>
      </c>
      <c r="AD53" s="152" t="s">
        <v>26</v>
      </c>
      <c r="AE53" s="152" t="s">
        <v>10</v>
      </c>
      <c r="AF53" s="152" t="s">
        <v>10</v>
      </c>
      <c r="AG53" s="152" t="s">
        <v>10</v>
      </c>
      <c r="AH53" s="152" t="s">
        <v>10</v>
      </c>
      <c r="AI53" s="152" t="s">
        <v>10</v>
      </c>
      <c r="AJ53" s="152" t="s">
        <v>27</v>
      </c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3">
        <f t="shared" si="3"/>
        <v>14</v>
      </c>
      <c r="AX53" s="153">
        <f t="shared" si="4"/>
        <v>0</v>
      </c>
      <c r="AY53" s="153">
        <f t="shared" si="5"/>
        <v>7</v>
      </c>
      <c r="AZ53" s="153">
        <f t="shared" si="6"/>
        <v>0</v>
      </c>
      <c r="BA53" s="153">
        <f t="shared" si="7"/>
        <v>0</v>
      </c>
      <c r="BB53" s="153">
        <f t="shared" si="8"/>
        <v>0</v>
      </c>
      <c r="BC53" s="153">
        <f t="shared" si="9"/>
        <v>0</v>
      </c>
      <c r="BD53" s="153">
        <f t="shared" si="10"/>
        <v>0</v>
      </c>
      <c r="BE53" s="153">
        <f t="shared" si="11"/>
        <v>0</v>
      </c>
      <c r="BF53" s="153">
        <f t="shared" si="12"/>
        <v>0</v>
      </c>
      <c r="BG53" s="153">
        <f t="shared" si="13"/>
        <v>0</v>
      </c>
      <c r="BH53" s="153">
        <f t="shared" si="14"/>
        <v>0</v>
      </c>
      <c r="BI53" s="153">
        <f t="shared" si="15"/>
        <v>0</v>
      </c>
      <c r="BJ53" s="153">
        <f t="shared" si="16"/>
        <v>0</v>
      </c>
      <c r="BK53" s="152"/>
      <c r="BL53" s="152"/>
      <c r="BM53" s="153">
        <f t="shared" si="17"/>
        <v>4</v>
      </c>
      <c r="BN53" s="153">
        <f t="shared" si="18"/>
        <v>5</v>
      </c>
      <c r="BO53" s="145">
        <f t="shared" si="19"/>
        <v>21</v>
      </c>
      <c r="BP53" s="147">
        <f t="shared" si="20"/>
        <v>30</v>
      </c>
      <c r="BQ53" s="146">
        <f t="shared" si="21"/>
        <v>0</v>
      </c>
      <c r="BR53" s="146">
        <f t="shared" si="22"/>
        <v>0</v>
      </c>
      <c r="BS53" s="175"/>
      <c r="BU53" s="165">
        <f t="shared" si="39"/>
        <v>0</v>
      </c>
      <c r="BV53" s="166">
        <f t="shared" si="39"/>
        <v>0</v>
      </c>
      <c r="BW53" s="166">
        <f t="shared" si="39"/>
        <v>0</v>
      </c>
      <c r="BX53" s="166">
        <f t="shared" si="39"/>
        <v>0</v>
      </c>
      <c r="BY53" s="166">
        <f t="shared" si="39"/>
        <v>0</v>
      </c>
      <c r="BZ53" s="166">
        <f t="shared" si="39"/>
        <v>0</v>
      </c>
      <c r="CA53" s="166">
        <f t="shared" si="39"/>
        <v>0</v>
      </c>
      <c r="CB53" s="166">
        <f t="shared" si="39"/>
        <v>0</v>
      </c>
      <c r="CC53" s="166">
        <f t="shared" si="39"/>
        <v>0</v>
      </c>
      <c r="CD53" s="166">
        <f t="shared" si="39"/>
        <v>0</v>
      </c>
      <c r="CE53" s="166">
        <f t="shared" si="39"/>
        <v>0</v>
      </c>
      <c r="CF53" s="166">
        <f t="shared" si="39"/>
        <v>0</v>
      </c>
      <c r="CG53" s="166">
        <f t="shared" si="39"/>
        <v>0</v>
      </c>
      <c r="CH53" s="166">
        <f t="shared" si="39"/>
        <v>0</v>
      </c>
      <c r="CI53" s="166">
        <f t="shared" si="39"/>
        <v>0</v>
      </c>
      <c r="CJ53" s="166">
        <f t="shared" si="40"/>
        <v>0</v>
      </c>
      <c r="CK53" s="166">
        <f t="shared" si="40"/>
        <v>0</v>
      </c>
      <c r="CL53" s="166">
        <f t="shared" si="40"/>
        <v>0</v>
      </c>
      <c r="CM53" s="166">
        <f t="shared" si="40"/>
        <v>0</v>
      </c>
      <c r="CN53" s="166">
        <f t="shared" si="40"/>
        <v>0</v>
      </c>
      <c r="CO53" s="166">
        <f t="shared" si="40"/>
        <v>0</v>
      </c>
      <c r="CP53" s="166">
        <f t="shared" si="40"/>
        <v>0</v>
      </c>
      <c r="CQ53" s="166">
        <f t="shared" si="40"/>
        <v>0</v>
      </c>
      <c r="CR53" s="166">
        <f t="shared" si="40"/>
        <v>0</v>
      </c>
      <c r="CS53" s="166">
        <f t="shared" si="40"/>
        <v>0</v>
      </c>
      <c r="CT53" s="166">
        <f t="shared" si="40"/>
        <v>0</v>
      </c>
      <c r="CU53" s="166">
        <f t="shared" si="40"/>
        <v>0</v>
      </c>
      <c r="CV53" s="166">
        <f t="shared" si="40"/>
        <v>0</v>
      </c>
      <c r="CW53" s="166">
        <f t="shared" si="40"/>
        <v>0</v>
      </c>
      <c r="CX53" s="166">
        <f t="shared" si="40"/>
        <v>0</v>
      </c>
      <c r="CY53" s="166">
        <f t="shared" si="40"/>
        <v>0</v>
      </c>
      <c r="CZ53" s="166">
        <f t="shared" si="36"/>
        <v>0</v>
      </c>
      <c r="DA53" s="166">
        <f t="shared" si="36"/>
        <v>0</v>
      </c>
      <c r="DB53" s="166">
        <f t="shared" si="36"/>
        <v>0</v>
      </c>
      <c r="DC53" s="166">
        <f t="shared" si="36"/>
        <v>0</v>
      </c>
      <c r="DD53" s="166">
        <f t="shared" si="36"/>
        <v>0</v>
      </c>
      <c r="DE53" s="166">
        <f t="shared" si="36"/>
        <v>0</v>
      </c>
      <c r="DF53" s="166">
        <f t="shared" si="36"/>
        <v>0</v>
      </c>
      <c r="DG53" s="166">
        <f t="shared" si="36"/>
        <v>0</v>
      </c>
      <c r="DH53" s="166">
        <f t="shared" si="36"/>
        <v>0</v>
      </c>
      <c r="DI53" s="167">
        <f t="shared" si="36"/>
        <v>0</v>
      </c>
      <c r="DK53" s="165">
        <f t="shared" si="41"/>
        <v>0</v>
      </c>
      <c r="DL53" s="166">
        <f t="shared" si="41"/>
        <v>0</v>
      </c>
      <c r="DM53" s="166">
        <f t="shared" si="41"/>
        <v>0</v>
      </c>
      <c r="DN53" s="166">
        <f t="shared" si="41"/>
        <v>0</v>
      </c>
      <c r="DO53" s="166">
        <f t="shared" si="41"/>
        <v>0</v>
      </c>
      <c r="DP53" s="166">
        <f t="shared" si="41"/>
        <v>0</v>
      </c>
      <c r="DQ53" s="166">
        <f t="shared" si="41"/>
        <v>0</v>
      </c>
      <c r="DR53" s="166">
        <f t="shared" si="41"/>
        <v>0</v>
      </c>
      <c r="DS53" s="166">
        <f t="shared" si="41"/>
        <v>0</v>
      </c>
      <c r="DT53" s="166">
        <f t="shared" si="41"/>
        <v>0</v>
      </c>
      <c r="DU53" s="166">
        <f t="shared" si="41"/>
        <v>0</v>
      </c>
      <c r="DV53" s="166">
        <f t="shared" si="41"/>
        <v>0</v>
      </c>
      <c r="DW53" s="166">
        <f t="shared" si="41"/>
        <v>0</v>
      </c>
      <c r="DX53" s="166">
        <f t="shared" si="41"/>
        <v>0</v>
      </c>
      <c r="DY53" s="166">
        <f t="shared" si="41"/>
        <v>0</v>
      </c>
      <c r="DZ53" s="166">
        <f t="shared" si="42"/>
        <v>0</v>
      </c>
      <c r="EA53" s="166">
        <f t="shared" si="42"/>
        <v>0</v>
      </c>
      <c r="EB53" s="166">
        <f t="shared" si="42"/>
        <v>0</v>
      </c>
      <c r="EC53" s="166">
        <f t="shared" si="42"/>
        <v>0</v>
      </c>
      <c r="ED53" s="166">
        <f t="shared" si="42"/>
        <v>0</v>
      </c>
      <c r="EE53" s="166">
        <f t="shared" si="42"/>
        <v>0</v>
      </c>
      <c r="EF53" s="166">
        <f t="shared" si="42"/>
        <v>0</v>
      </c>
      <c r="EG53" s="166">
        <f t="shared" si="42"/>
        <v>0</v>
      </c>
      <c r="EH53" s="166">
        <f t="shared" si="42"/>
        <v>0</v>
      </c>
      <c r="EI53" s="166">
        <f t="shared" si="42"/>
        <v>0</v>
      </c>
      <c r="EJ53" s="166">
        <f t="shared" si="42"/>
        <v>0</v>
      </c>
      <c r="EK53" s="166">
        <f t="shared" si="42"/>
        <v>0</v>
      </c>
      <c r="EL53" s="166">
        <f t="shared" si="42"/>
        <v>0</v>
      </c>
      <c r="EM53" s="166">
        <f t="shared" si="42"/>
        <v>0</v>
      </c>
      <c r="EN53" s="166">
        <f t="shared" si="42"/>
        <v>0</v>
      </c>
      <c r="EO53" s="166">
        <f t="shared" si="42"/>
        <v>0</v>
      </c>
      <c r="EP53" s="166">
        <f t="shared" si="38"/>
        <v>0</v>
      </c>
      <c r="EQ53" s="166">
        <f t="shared" si="38"/>
        <v>0</v>
      </c>
      <c r="ER53" s="166">
        <f t="shared" si="38"/>
        <v>0</v>
      </c>
      <c r="ES53" s="166">
        <f t="shared" si="38"/>
        <v>0</v>
      </c>
      <c r="ET53" s="166">
        <f t="shared" si="38"/>
        <v>0</v>
      </c>
      <c r="EU53" s="166">
        <f t="shared" si="38"/>
        <v>0</v>
      </c>
      <c r="EV53" s="166">
        <f t="shared" si="38"/>
        <v>0</v>
      </c>
      <c r="EW53" s="166">
        <f t="shared" si="38"/>
        <v>0</v>
      </c>
      <c r="EX53" s="166">
        <f t="shared" si="38"/>
        <v>0</v>
      </c>
      <c r="EY53" s="167">
        <f t="shared" si="38"/>
        <v>0</v>
      </c>
      <c r="FA53" s="171" t="str">
        <f t="shared" si="29"/>
        <v>Compliance</v>
      </c>
      <c r="FB53" s="171" t="str">
        <f t="shared" si="30"/>
        <v>Compliance</v>
      </c>
      <c r="FC53" s="171" t="str">
        <f t="shared" si="31"/>
        <v>Compliance</v>
      </c>
      <c r="FD53" s="164">
        <f>VLOOKUP(C53,'[3]AS PER ATT '!$B$9:$H$121,7,0)</f>
        <v>21</v>
      </c>
      <c r="FE53" s="186">
        <f t="shared" si="32"/>
        <v>0</v>
      </c>
    </row>
    <row r="54" spans="2:161" s="164" customFormat="1" ht="20.100000000000001" customHeight="1" thickBot="1" x14ac:dyDescent="0.3">
      <c r="B54" s="159">
        <v>41</v>
      </c>
      <c r="C54" s="172">
        <v>5462</v>
      </c>
      <c r="D54" s="173" t="s">
        <v>82</v>
      </c>
      <c r="E54" s="174" t="s">
        <v>135</v>
      </c>
      <c r="F54" s="41" t="str">
        <f>IFERROR(VLOOKUP(E54,'[1]Designation with Pershift Cost'!$B$3:$C$25,2,0),"")</f>
        <v/>
      </c>
      <c r="G54" s="151" t="s">
        <v>10</v>
      </c>
      <c r="H54" s="151" t="s">
        <v>10</v>
      </c>
      <c r="I54" s="151" t="s">
        <v>26</v>
      </c>
      <c r="J54" s="151" t="s">
        <v>10</v>
      </c>
      <c r="K54" s="151" t="s">
        <v>10</v>
      </c>
      <c r="L54" s="151" t="s">
        <v>12</v>
      </c>
      <c r="M54" s="151" t="s">
        <v>12</v>
      </c>
      <c r="N54" s="151" t="s">
        <v>12</v>
      </c>
      <c r="O54" s="151" t="s">
        <v>12</v>
      </c>
      <c r="P54" s="151" t="s">
        <v>26</v>
      </c>
      <c r="Q54" s="152" t="s">
        <v>12</v>
      </c>
      <c r="R54" s="152" t="s">
        <v>12</v>
      </c>
      <c r="S54" s="152" t="s">
        <v>27</v>
      </c>
      <c r="T54" s="152" t="s">
        <v>12</v>
      </c>
      <c r="U54" s="152" t="s">
        <v>12</v>
      </c>
      <c r="V54" s="152" t="s">
        <v>12</v>
      </c>
      <c r="W54" s="152" t="s">
        <v>26</v>
      </c>
      <c r="X54" s="152" t="s">
        <v>12</v>
      </c>
      <c r="Y54" s="152" t="s">
        <v>12</v>
      </c>
      <c r="Z54" s="152" t="s">
        <v>12</v>
      </c>
      <c r="AA54" s="152" t="s">
        <v>12</v>
      </c>
      <c r="AB54" s="152" t="s">
        <v>12</v>
      </c>
      <c r="AC54" s="152" t="s">
        <v>12</v>
      </c>
      <c r="AD54" s="152" t="s">
        <v>26</v>
      </c>
      <c r="AE54" s="152" t="s">
        <v>12</v>
      </c>
      <c r="AF54" s="152" t="s">
        <v>27</v>
      </c>
      <c r="AG54" s="152" t="s">
        <v>10</v>
      </c>
      <c r="AH54" s="152" t="s">
        <v>10</v>
      </c>
      <c r="AI54" s="152" t="s">
        <v>10</v>
      </c>
      <c r="AJ54" s="152" t="s">
        <v>10</v>
      </c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3">
        <f t="shared" si="3"/>
        <v>8</v>
      </c>
      <c r="AX54" s="153">
        <f t="shared" si="4"/>
        <v>0</v>
      </c>
      <c r="AY54" s="153">
        <f t="shared" si="5"/>
        <v>16</v>
      </c>
      <c r="AZ54" s="153">
        <f t="shared" si="6"/>
        <v>0</v>
      </c>
      <c r="BA54" s="153">
        <f t="shared" si="7"/>
        <v>0</v>
      </c>
      <c r="BB54" s="153">
        <f t="shared" si="8"/>
        <v>0</v>
      </c>
      <c r="BC54" s="153">
        <f t="shared" si="9"/>
        <v>0</v>
      </c>
      <c r="BD54" s="153">
        <f t="shared" si="10"/>
        <v>0</v>
      </c>
      <c r="BE54" s="153">
        <f t="shared" si="11"/>
        <v>0</v>
      </c>
      <c r="BF54" s="153">
        <f t="shared" si="12"/>
        <v>0</v>
      </c>
      <c r="BG54" s="153">
        <f t="shared" si="13"/>
        <v>0</v>
      </c>
      <c r="BH54" s="153">
        <f t="shared" si="14"/>
        <v>0</v>
      </c>
      <c r="BI54" s="153">
        <f t="shared" si="15"/>
        <v>0</v>
      </c>
      <c r="BJ54" s="153">
        <f t="shared" si="16"/>
        <v>0</v>
      </c>
      <c r="BK54" s="152"/>
      <c r="BL54" s="152"/>
      <c r="BM54" s="153">
        <f t="shared" si="17"/>
        <v>4</v>
      </c>
      <c r="BN54" s="153">
        <f t="shared" si="18"/>
        <v>2</v>
      </c>
      <c r="BO54" s="145">
        <f t="shared" si="19"/>
        <v>24</v>
      </c>
      <c r="BP54" s="147">
        <f t="shared" si="20"/>
        <v>30</v>
      </c>
      <c r="BQ54" s="146">
        <f t="shared" si="21"/>
        <v>0</v>
      </c>
      <c r="BR54" s="146">
        <f t="shared" si="22"/>
        <v>0</v>
      </c>
      <c r="BS54" s="175"/>
      <c r="BU54" s="165">
        <f t="shared" si="39"/>
        <v>0</v>
      </c>
      <c r="BV54" s="166">
        <f t="shared" si="39"/>
        <v>0</v>
      </c>
      <c r="BW54" s="166">
        <f t="shared" si="39"/>
        <v>0</v>
      </c>
      <c r="BX54" s="166">
        <f t="shared" si="39"/>
        <v>0</v>
      </c>
      <c r="BY54" s="166">
        <f t="shared" si="39"/>
        <v>0</v>
      </c>
      <c r="BZ54" s="166">
        <f t="shared" si="39"/>
        <v>0</v>
      </c>
      <c r="CA54" s="166">
        <f t="shared" si="39"/>
        <v>0</v>
      </c>
      <c r="CB54" s="166">
        <f t="shared" si="39"/>
        <v>0</v>
      </c>
      <c r="CC54" s="166">
        <f t="shared" si="39"/>
        <v>0</v>
      </c>
      <c r="CD54" s="166">
        <f t="shared" si="39"/>
        <v>0</v>
      </c>
      <c r="CE54" s="166">
        <f t="shared" si="39"/>
        <v>0</v>
      </c>
      <c r="CF54" s="166">
        <f t="shared" si="39"/>
        <v>0</v>
      </c>
      <c r="CG54" s="166">
        <f t="shared" si="39"/>
        <v>0</v>
      </c>
      <c r="CH54" s="166">
        <f t="shared" si="39"/>
        <v>0</v>
      </c>
      <c r="CI54" s="166">
        <f t="shared" si="39"/>
        <v>0</v>
      </c>
      <c r="CJ54" s="166">
        <f t="shared" si="40"/>
        <v>0</v>
      </c>
      <c r="CK54" s="166">
        <f t="shared" si="40"/>
        <v>0</v>
      </c>
      <c r="CL54" s="166">
        <f t="shared" si="40"/>
        <v>0</v>
      </c>
      <c r="CM54" s="166">
        <f t="shared" si="40"/>
        <v>0</v>
      </c>
      <c r="CN54" s="166">
        <f t="shared" si="40"/>
        <v>0</v>
      </c>
      <c r="CO54" s="166">
        <f t="shared" si="40"/>
        <v>0</v>
      </c>
      <c r="CP54" s="166">
        <f t="shared" si="40"/>
        <v>0</v>
      </c>
      <c r="CQ54" s="166">
        <f t="shared" si="40"/>
        <v>0</v>
      </c>
      <c r="CR54" s="166">
        <f t="shared" si="40"/>
        <v>0</v>
      </c>
      <c r="CS54" s="166">
        <f t="shared" si="40"/>
        <v>0</v>
      </c>
      <c r="CT54" s="166">
        <f t="shared" si="40"/>
        <v>0</v>
      </c>
      <c r="CU54" s="166">
        <f t="shared" si="40"/>
        <v>0</v>
      </c>
      <c r="CV54" s="166">
        <f t="shared" si="40"/>
        <v>0</v>
      </c>
      <c r="CW54" s="166">
        <f t="shared" si="40"/>
        <v>0</v>
      </c>
      <c r="CX54" s="166">
        <f t="shared" si="40"/>
        <v>0</v>
      </c>
      <c r="CY54" s="166">
        <f t="shared" si="40"/>
        <v>0</v>
      </c>
      <c r="CZ54" s="166">
        <f t="shared" si="36"/>
        <v>0</v>
      </c>
      <c r="DA54" s="166">
        <f t="shared" si="36"/>
        <v>0</v>
      </c>
      <c r="DB54" s="166">
        <f t="shared" si="36"/>
        <v>0</v>
      </c>
      <c r="DC54" s="166">
        <f t="shared" si="36"/>
        <v>0</v>
      </c>
      <c r="DD54" s="166">
        <f t="shared" si="36"/>
        <v>0</v>
      </c>
      <c r="DE54" s="166">
        <f t="shared" si="36"/>
        <v>0</v>
      </c>
      <c r="DF54" s="166">
        <f t="shared" si="36"/>
        <v>0</v>
      </c>
      <c r="DG54" s="166">
        <f t="shared" si="36"/>
        <v>0</v>
      </c>
      <c r="DH54" s="166">
        <f t="shared" si="36"/>
        <v>0</v>
      </c>
      <c r="DI54" s="167">
        <f t="shared" si="36"/>
        <v>0</v>
      </c>
      <c r="DK54" s="165">
        <f t="shared" si="41"/>
        <v>0</v>
      </c>
      <c r="DL54" s="166">
        <f t="shared" si="41"/>
        <v>0</v>
      </c>
      <c r="DM54" s="166">
        <f t="shared" si="41"/>
        <v>0</v>
      </c>
      <c r="DN54" s="166">
        <f t="shared" si="41"/>
        <v>0</v>
      </c>
      <c r="DO54" s="166">
        <f t="shared" si="41"/>
        <v>0</v>
      </c>
      <c r="DP54" s="166">
        <f t="shared" si="41"/>
        <v>0</v>
      </c>
      <c r="DQ54" s="166">
        <f t="shared" si="41"/>
        <v>0</v>
      </c>
      <c r="DR54" s="166">
        <f t="shared" si="41"/>
        <v>0</v>
      </c>
      <c r="DS54" s="166">
        <f t="shared" si="41"/>
        <v>0</v>
      </c>
      <c r="DT54" s="166">
        <f t="shared" si="41"/>
        <v>0</v>
      </c>
      <c r="DU54" s="166">
        <f t="shared" si="41"/>
        <v>0</v>
      </c>
      <c r="DV54" s="166">
        <f t="shared" si="41"/>
        <v>0</v>
      </c>
      <c r="DW54" s="166">
        <f t="shared" si="41"/>
        <v>0</v>
      </c>
      <c r="DX54" s="166">
        <f t="shared" si="41"/>
        <v>0</v>
      </c>
      <c r="DY54" s="166">
        <f t="shared" si="41"/>
        <v>0</v>
      </c>
      <c r="DZ54" s="166">
        <f t="shared" si="42"/>
        <v>0</v>
      </c>
      <c r="EA54" s="166">
        <f t="shared" si="42"/>
        <v>0</v>
      </c>
      <c r="EB54" s="166">
        <f t="shared" si="42"/>
        <v>0</v>
      </c>
      <c r="EC54" s="166">
        <f t="shared" si="42"/>
        <v>0</v>
      </c>
      <c r="ED54" s="166">
        <f t="shared" si="42"/>
        <v>0</v>
      </c>
      <c r="EE54" s="166">
        <f t="shared" si="42"/>
        <v>0</v>
      </c>
      <c r="EF54" s="166">
        <f t="shared" si="42"/>
        <v>0</v>
      </c>
      <c r="EG54" s="166">
        <f t="shared" si="42"/>
        <v>0</v>
      </c>
      <c r="EH54" s="166">
        <f t="shared" si="42"/>
        <v>0</v>
      </c>
      <c r="EI54" s="166">
        <f t="shared" si="42"/>
        <v>0</v>
      </c>
      <c r="EJ54" s="166">
        <f t="shared" si="42"/>
        <v>0</v>
      </c>
      <c r="EK54" s="166">
        <f t="shared" si="42"/>
        <v>0</v>
      </c>
      <c r="EL54" s="166">
        <f t="shared" si="42"/>
        <v>0</v>
      </c>
      <c r="EM54" s="166">
        <f t="shared" si="42"/>
        <v>0</v>
      </c>
      <c r="EN54" s="166">
        <f t="shared" si="42"/>
        <v>0</v>
      </c>
      <c r="EO54" s="166">
        <f t="shared" si="42"/>
        <v>0</v>
      </c>
      <c r="EP54" s="166">
        <f t="shared" si="38"/>
        <v>0</v>
      </c>
      <c r="EQ54" s="166">
        <f t="shared" si="38"/>
        <v>0</v>
      </c>
      <c r="ER54" s="166">
        <f t="shared" si="38"/>
        <v>0</v>
      </c>
      <c r="ES54" s="166">
        <f t="shared" si="38"/>
        <v>0</v>
      </c>
      <c r="ET54" s="166">
        <f t="shared" si="38"/>
        <v>0</v>
      </c>
      <c r="EU54" s="166">
        <f t="shared" si="38"/>
        <v>0</v>
      </c>
      <c r="EV54" s="166">
        <f t="shared" si="38"/>
        <v>0</v>
      </c>
      <c r="EW54" s="166">
        <f t="shared" si="38"/>
        <v>0</v>
      </c>
      <c r="EX54" s="166">
        <f t="shared" si="38"/>
        <v>0</v>
      </c>
      <c r="EY54" s="167">
        <f t="shared" si="38"/>
        <v>0</v>
      </c>
      <c r="FA54" s="171" t="str">
        <f t="shared" si="29"/>
        <v>Compliance</v>
      </c>
      <c r="FB54" s="171" t="str">
        <f t="shared" si="30"/>
        <v>Compliance</v>
      </c>
      <c r="FC54" s="171" t="str">
        <f t="shared" si="31"/>
        <v>Compliance</v>
      </c>
      <c r="FD54" s="164">
        <f>VLOOKUP(C54,'[3]AS PER ATT '!$B$9:$H$121,7,0)</f>
        <v>24</v>
      </c>
      <c r="FE54" s="186">
        <f t="shared" si="32"/>
        <v>0</v>
      </c>
    </row>
    <row r="55" spans="2:161" s="164" customFormat="1" ht="20.100000000000001" customHeight="1" thickBot="1" x14ac:dyDescent="0.3">
      <c r="B55" s="159">
        <v>42</v>
      </c>
      <c r="C55" s="172">
        <v>5470</v>
      </c>
      <c r="D55" s="173" t="s">
        <v>83</v>
      </c>
      <c r="E55" s="174" t="s">
        <v>136</v>
      </c>
      <c r="F55" s="41" t="str">
        <f>IFERROR(VLOOKUP(E55,'[1]Designation with Pershift Cost'!$B$3:$C$25,2,0),"")</f>
        <v/>
      </c>
      <c r="G55" s="151" t="s">
        <v>11</v>
      </c>
      <c r="H55" s="151" t="s">
        <v>11</v>
      </c>
      <c r="I55" s="151" t="s">
        <v>11</v>
      </c>
      <c r="J55" s="151" t="s">
        <v>11</v>
      </c>
      <c r="K55" s="151" t="s">
        <v>26</v>
      </c>
      <c r="L55" s="151" t="s">
        <v>11</v>
      </c>
      <c r="M55" s="151" t="s">
        <v>11</v>
      </c>
      <c r="N55" s="151" t="s">
        <v>11</v>
      </c>
      <c r="O55" s="151" t="s">
        <v>11</v>
      </c>
      <c r="P55" s="151" t="s">
        <v>11</v>
      </c>
      <c r="Q55" s="151" t="s">
        <v>11</v>
      </c>
      <c r="R55" s="152" t="s">
        <v>26</v>
      </c>
      <c r="S55" s="152" t="s">
        <v>11</v>
      </c>
      <c r="T55" s="152" t="s">
        <v>11</v>
      </c>
      <c r="U55" s="152" t="s">
        <v>11</v>
      </c>
      <c r="V55" s="152" t="s">
        <v>10</v>
      </c>
      <c r="W55" s="152" t="s">
        <v>10</v>
      </c>
      <c r="X55" s="152" t="s">
        <v>10</v>
      </c>
      <c r="Y55" s="152" t="s">
        <v>26</v>
      </c>
      <c r="Z55" s="152" t="s">
        <v>10</v>
      </c>
      <c r="AA55" s="152" t="s">
        <v>10</v>
      </c>
      <c r="AB55" s="152" t="s">
        <v>10</v>
      </c>
      <c r="AC55" s="152" t="s">
        <v>10</v>
      </c>
      <c r="AD55" s="152" t="s">
        <v>10</v>
      </c>
      <c r="AE55" s="152" t="s">
        <v>10</v>
      </c>
      <c r="AF55" s="152" t="s">
        <v>12</v>
      </c>
      <c r="AG55" s="152" t="s">
        <v>26</v>
      </c>
      <c r="AH55" s="152" t="s">
        <v>11</v>
      </c>
      <c r="AI55" s="152" t="s">
        <v>12</v>
      </c>
      <c r="AJ55" s="152" t="s">
        <v>12</v>
      </c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3">
        <f t="shared" si="3"/>
        <v>9</v>
      </c>
      <c r="AX55" s="153">
        <f t="shared" si="4"/>
        <v>14</v>
      </c>
      <c r="AY55" s="153">
        <f t="shared" si="5"/>
        <v>3</v>
      </c>
      <c r="AZ55" s="153">
        <f t="shared" si="6"/>
        <v>0</v>
      </c>
      <c r="BA55" s="153">
        <f t="shared" si="7"/>
        <v>0</v>
      </c>
      <c r="BB55" s="153">
        <f t="shared" si="8"/>
        <v>0</v>
      </c>
      <c r="BC55" s="153">
        <f t="shared" si="9"/>
        <v>0</v>
      </c>
      <c r="BD55" s="153">
        <f t="shared" si="10"/>
        <v>0</v>
      </c>
      <c r="BE55" s="153">
        <f t="shared" si="11"/>
        <v>0</v>
      </c>
      <c r="BF55" s="153">
        <f t="shared" si="12"/>
        <v>0</v>
      </c>
      <c r="BG55" s="153">
        <f t="shared" si="13"/>
        <v>0</v>
      </c>
      <c r="BH55" s="153">
        <f t="shared" si="14"/>
        <v>0</v>
      </c>
      <c r="BI55" s="153">
        <f t="shared" si="15"/>
        <v>0</v>
      </c>
      <c r="BJ55" s="153">
        <f t="shared" si="16"/>
        <v>0</v>
      </c>
      <c r="BK55" s="152"/>
      <c r="BL55" s="152"/>
      <c r="BM55" s="153">
        <f t="shared" si="17"/>
        <v>4</v>
      </c>
      <c r="BN55" s="153">
        <f t="shared" si="18"/>
        <v>0</v>
      </c>
      <c r="BO55" s="145">
        <f t="shared" si="19"/>
        <v>26</v>
      </c>
      <c r="BP55" s="147">
        <f t="shared" si="20"/>
        <v>30</v>
      </c>
      <c r="BQ55" s="146">
        <f t="shared" si="21"/>
        <v>0</v>
      </c>
      <c r="BR55" s="146">
        <f t="shared" si="22"/>
        <v>0</v>
      </c>
      <c r="BS55" s="175"/>
      <c r="BU55" s="165">
        <f t="shared" si="39"/>
        <v>0</v>
      </c>
      <c r="BV55" s="166">
        <f t="shared" si="39"/>
        <v>0</v>
      </c>
      <c r="BW55" s="166">
        <f t="shared" si="39"/>
        <v>0</v>
      </c>
      <c r="BX55" s="166">
        <f t="shared" si="39"/>
        <v>0</v>
      </c>
      <c r="BY55" s="166">
        <f t="shared" si="39"/>
        <v>0</v>
      </c>
      <c r="BZ55" s="166">
        <f t="shared" si="39"/>
        <v>0</v>
      </c>
      <c r="CA55" s="166">
        <f t="shared" si="39"/>
        <v>0</v>
      </c>
      <c r="CB55" s="166">
        <f t="shared" si="39"/>
        <v>0</v>
      </c>
      <c r="CC55" s="166">
        <f t="shared" si="39"/>
        <v>0</v>
      </c>
      <c r="CD55" s="166">
        <f t="shared" si="39"/>
        <v>0</v>
      </c>
      <c r="CE55" s="166">
        <f t="shared" si="39"/>
        <v>0</v>
      </c>
      <c r="CF55" s="166">
        <f t="shared" si="39"/>
        <v>0</v>
      </c>
      <c r="CG55" s="166">
        <f t="shared" si="39"/>
        <v>0</v>
      </c>
      <c r="CH55" s="166">
        <f t="shared" si="39"/>
        <v>0</v>
      </c>
      <c r="CI55" s="166">
        <f t="shared" si="39"/>
        <v>0</v>
      </c>
      <c r="CJ55" s="166">
        <f t="shared" si="40"/>
        <v>0</v>
      </c>
      <c r="CK55" s="166">
        <f t="shared" si="40"/>
        <v>0</v>
      </c>
      <c r="CL55" s="166">
        <f t="shared" si="40"/>
        <v>0</v>
      </c>
      <c r="CM55" s="166">
        <f t="shared" si="40"/>
        <v>0</v>
      </c>
      <c r="CN55" s="166">
        <f t="shared" si="40"/>
        <v>1</v>
      </c>
      <c r="CO55" s="166">
        <f t="shared" si="40"/>
        <v>0</v>
      </c>
      <c r="CP55" s="166">
        <f t="shared" si="40"/>
        <v>0</v>
      </c>
      <c r="CQ55" s="166">
        <f t="shared" si="40"/>
        <v>0</v>
      </c>
      <c r="CR55" s="166">
        <f t="shared" si="40"/>
        <v>0</v>
      </c>
      <c r="CS55" s="166">
        <f t="shared" si="40"/>
        <v>0</v>
      </c>
      <c r="CT55" s="166">
        <f t="shared" si="40"/>
        <v>0</v>
      </c>
      <c r="CU55" s="166">
        <f t="shared" si="40"/>
        <v>0</v>
      </c>
      <c r="CV55" s="166">
        <f t="shared" si="40"/>
        <v>0</v>
      </c>
      <c r="CW55" s="166">
        <f t="shared" si="40"/>
        <v>0</v>
      </c>
      <c r="CX55" s="166">
        <f t="shared" si="36"/>
        <v>0</v>
      </c>
      <c r="CY55" s="166">
        <f t="shared" si="36"/>
        <v>0</v>
      </c>
      <c r="CZ55" s="166">
        <f t="shared" si="36"/>
        <v>0</v>
      </c>
      <c r="DA55" s="166">
        <f t="shared" si="36"/>
        <v>0</v>
      </c>
      <c r="DB55" s="166">
        <f t="shared" si="36"/>
        <v>0</v>
      </c>
      <c r="DC55" s="166">
        <f t="shared" si="36"/>
        <v>0</v>
      </c>
      <c r="DD55" s="166">
        <f t="shared" si="36"/>
        <v>0</v>
      </c>
      <c r="DE55" s="166">
        <f t="shared" si="36"/>
        <v>0</v>
      </c>
      <c r="DF55" s="166">
        <f t="shared" si="36"/>
        <v>0</v>
      </c>
      <c r="DG55" s="166">
        <f t="shared" si="36"/>
        <v>0</v>
      </c>
      <c r="DH55" s="166">
        <f t="shared" si="36"/>
        <v>0</v>
      </c>
      <c r="DI55" s="167">
        <f t="shared" si="36"/>
        <v>0</v>
      </c>
      <c r="DK55" s="165">
        <f t="shared" si="41"/>
        <v>0</v>
      </c>
      <c r="DL55" s="166">
        <f t="shared" si="41"/>
        <v>0</v>
      </c>
      <c r="DM55" s="166">
        <f t="shared" si="41"/>
        <v>0</v>
      </c>
      <c r="DN55" s="166">
        <f t="shared" si="41"/>
        <v>0</v>
      </c>
      <c r="DO55" s="166">
        <f t="shared" si="41"/>
        <v>0</v>
      </c>
      <c r="DP55" s="166">
        <f t="shared" si="41"/>
        <v>0</v>
      </c>
      <c r="DQ55" s="166">
        <f t="shared" si="41"/>
        <v>0</v>
      </c>
      <c r="DR55" s="166">
        <f t="shared" si="41"/>
        <v>0</v>
      </c>
      <c r="DS55" s="166">
        <f t="shared" si="41"/>
        <v>0</v>
      </c>
      <c r="DT55" s="166">
        <f t="shared" si="41"/>
        <v>0</v>
      </c>
      <c r="DU55" s="166">
        <f t="shared" si="41"/>
        <v>0</v>
      </c>
      <c r="DV55" s="166">
        <f t="shared" si="41"/>
        <v>0</v>
      </c>
      <c r="DW55" s="166">
        <f t="shared" si="41"/>
        <v>0</v>
      </c>
      <c r="DX55" s="166">
        <f t="shared" si="41"/>
        <v>0</v>
      </c>
      <c r="DY55" s="166">
        <f t="shared" si="41"/>
        <v>0</v>
      </c>
      <c r="DZ55" s="166">
        <f t="shared" si="42"/>
        <v>0</v>
      </c>
      <c r="EA55" s="166">
        <f t="shared" si="42"/>
        <v>0</v>
      </c>
      <c r="EB55" s="166">
        <f t="shared" si="42"/>
        <v>0</v>
      </c>
      <c r="EC55" s="166">
        <f t="shared" si="42"/>
        <v>0</v>
      </c>
      <c r="ED55" s="166">
        <f t="shared" si="42"/>
        <v>0</v>
      </c>
      <c r="EE55" s="166">
        <f t="shared" si="42"/>
        <v>0</v>
      </c>
      <c r="EF55" s="166">
        <f t="shared" si="42"/>
        <v>0</v>
      </c>
      <c r="EG55" s="166">
        <f t="shared" si="42"/>
        <v>0</v>
      </c>
      <c r="EH55" s="166">
        <f t="shared" si="42"/>
        <v>0</v>
      </c>
      <c r="EI55" s="166">
        <f t="shared" si="42"/>
        <v>0</v>
      </c>
      <c r="EJ55" s="166">
        <f t="shared" si="42"/>
        <v>0</v>
      </c>
      <c r="EK55" s="166">
        <f t="shared" si="42"/>
        <v>0</v>
      </c>
      <c r="EL55" s="166">
        <f t="shared" si="42"/>
        <v>0</v>
      </c>
      <c r="EM55" s="166">
        <f t="shared" si="42"/>
        <v>0</v>
      </c>
      <c r="EN55" s="166">
        <f t="shared" si="38"/>
        <v>0</v>
      </c>
      <c r="EO55" s="166">
        <f t="shared" si="38"/>
        <v>0</v>
      </c>
      <c r="EP55" s="166">
        <f t="shared" si="38"/>
        <v>0</v>
      </c>
      <c r="EQ55" s="166">
        <f t="shared" si="38"/>
        <v>0</v>
      </c>
      <c r="ER55" s="166">
        <f t="shared" si="38"/>
        <v>0</v>
      </c>
      <c r="ES55" s="166">
        <f t="shared" si="38"/>
        <v>0</v>
      </c>
      <c r="ET55" s="166">
        <f t="shared" si="38"/>
        <v>0</v>
      </c>
      <c r="EU55" s="166">
        <f t="shared" si="38"/>
        <v>0</v>
      </c>
      <c r="EV55" s="166">
        <f t="shared" si="38"/>
        <v>0</v>
      </c>
      <c r="EW55" s="166">
        <f t="shared" si="38"/>
        <v>0</v>
      </c>
      <c r="EX55" s="166">
        <f t="shared" si="38"/>
        <v>0</v>
      </c>
      <c r="EY55" s="167">
        <f t="shared" si="38"/>
        <v>0</v>
      </c>
      <c r="FA55" s="171" t="str">
        <f t="shared" si="29"/>
        <v>Non Compliance</v>
      </c>
      <c r="FB55" s="171" t="str">
        <f t="shared" si="30"/>
        <v>Compliance</v>
      </c>
      <c r="FC55" s="171" t="str">
        <f t="shared" si="31"/>
        <v>Compliance</v>
      </c>
      <c r="FD55" s="164">
        <f>VLOOKUP(C55,'[3]AS PER ATT '!$B$9:$H$121,7,0)</f>
        <v>26</v>
      </c>
      <c r="FE55" s="186">
        <f t="shared" si="32"/>
        <v>0</v>
      </c>
    </row>
    <row r="56" spans="2:161" s="164" customFormat="1" ht="20.100000000000001" customHeight="1" thickBot="1" x14ac:dyDescent="0.3">
      <c r="B56" s="159">
        <v>43</v>
      </c>
      <c r="C56" s="172">
        <v>5472</v>
      </c>
      <c r="D56" s="173" t="s">
        <v>84</v>
      </c>
      <c r="E56" s="174" t="s">
        <v>135</v>
      </c>
      <c r="F56" s="41" t="str">
        <f>IFERROR(VLOOKUP(E56,'[1]Designation with Pershift Cost'!$B$3:$C$25,2,0),"")</f>
        <v/>
      </c>
      <c r="G56" s="151" t="s">
        <v>10</v>
      </c>
      <c r="H56" s="151" t="s">
        <v>10</v>
      </c>
      <c r="I56" s="151" t="s">
        <v>10</v>
      </c>
      <c r="J56" s="151" t="s">
        <v>10</v>
      </c>
      <c r="K56" s="151" t="s">
        <v>10</v>
      </c>
      <c r="L56" s="151" t="s">
        <v>26</v>
      </c>
      <c r="M56" s="151" t="s">
        <v>10</v>
      </c>
      <c r="N56" s="151" t="s">
        <v>10</v>
      </c>
      <c r="O56" s="151" t="s">
        <v>10</v>
      </c>
      <c r="P56" s="151" t="s">
        <v>10</v>
      </c>
      <c r="Q56" s="152" t="s">
        <v>10</v>
      </c>
      <c r="R56" s="152" t="s">
        <v>10</v>
      </c>
      <c r="S56" s="152" t="s">
        <v>26</v>
      </c>
      <c r="T56" s="152" t="s">
        <v>10</v>
      </c>
      <c r="U56" s="152" t="s">
        <v>10</v>
      </c>
      <c r="V56" s="152" t="s">
        <v>10</v>
      </c>
      <c r="W56" s="152" t="s">
        <v>12</v>
      </c>
      <c r="X56" s="152" t="s">
        <v>12</v>
      </c>
      <c r="Y56" s="152" t="s">
        <v>26</v>
      </c>
      <c r="Z56" s="152" t="s">
        <v>12</v>
      </c>
      <c r="AA56" s="152" t="s">
        <v>12</v>
      </c>
      <c r="AB56" s="152" t="s">
        <v>27</v>
      </c>
      <c r="AC56" s="152" t="s">
        <v>27</v>
      </c>
      <c r="AD56" s="152" t="s">
        <v>11</v>
      </c>
      <c r="AE56" s="152" t="s">
        <v>12</v>
      </c>
      <c r="AF56" s="152" t="s">
        <v>12</v>
      </c>
      <c r="AG56" s="152" t="s">
        <v>26</v>
      </c>
      <c r="AH56" s="152" t="s">
        <v>11</v>
      </c>
      <c r="AI56" s="152" t="s">
        <v>11</v>
      </c>
      <c r="AJ56" s="152" t="s">
        <v>27</v>
      </c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3">
        <f t="shared" si="3"/>
        <v>14</v>
      </c>
      <c r="AX56" s="153">
        <f t="shared" si="4"/>
        <v>3</v>
      </c>
      <c r="AY56" s="153">
        <f t="shared" si="5"/>
        <v>6</v>
      </c>
      <c r="AZ56" s="153">
        <f t="shared" si="6"/>
        <v>0</v>
      </c>
      <c r="BA56" s="153">
        <f t="shared" si="7"/>
        <v>0</v>
      </c>
      <c r="BB56" s="153">
        <f t="shared" si="8"/>
        <v>0</v>
      </c>
      <c r="BC56" s="153">
        <f t="shared" si="9"/>
        <v>0</v>
      </c>
      <c r="BD56" s="153">
        <f t="shared" si="10"/>
        <v>0</v>
      </c>
      <c r="BE56" s="153">
        <f t="shared" si="11"/>
        <v>0</v>
      </c>
      <c r="BF56" s="153">
        <f t="shared" si="12"/>
        <v>0</v>
      </c>
      <c r="BG56" s="153">
        <f t="shared" si="13"/>
        <v>0</v>
      </c>
      <c r="BH56" s="153">
        <f t="shared" si="14"/>
        <v>0</v>
      </c>
      <c r="BI56" s="153">
        <f t="shared" si="15"/>
        <v>0</v>
      </c>
      <c r="BJ56" s="153">
        <f t="shared" si="16"/>
        <v>0</v>
      </c>
      <c r="BK56" s="152"/>
      <c r="BL56" s="152"/>
      <c r="BM56" s="153">
        <f t="shared" si="17"/>
        <v>4</v>
      </c>
      <c r="BN56" s="153">
        <f t="shared" si="18"/>
        <v>3</v>
      </c>
      <c r="BO56" s="145">
        <f t="shared" si="19"/>
        <v>23</v>
      </c>
      <c r="BP56" s="147">
        <f t="shared" si="20"/>
        <v>30</v>
      </c>
      <c r="BQ56" s="146">
        <f t="shared" si="21"/>
        <v>0</v>
      </c>
      <c r="BR56" s="146">
        <f t="shared" si="22"/>
        <v>0</v>
      </c>
      <c r="BS56" s="175"/>
      <c r="BU56" s="165">
        <f t="shared" si="39"/>
        <v>0</v>
      </c>
      <c r="BV56" s="166">
        <f t="shared" si="39"/>
        <v>0</v>
      </c>
      <c r="BW56" s="166">
        <f t="shared" si="39"/>
        <v>0</v>
      </c>
      <c r="BX56" s="166">
        <f t="shared" si="39"/>
        <v>0</v>
      </c>
      <c r="BY56" s="166">
        <f t="shared" si="39"/>
        <v>0</v>
      </c>
      <c r="BZ56" s="166">
        <f t="shared" si="39"/>
        <v>0</v>
      </c>
      <c r="CA56" s="166">
        <f t="shared" si="39"/>
        <v>0</v>
      </c>
      <c r="CB56" s="166">
        <f t="shared" si="39"/>
        <v>0</v>
      </c>
      <c r="CC56" s="166">
        <f t="shared" si="39"/>
        <v>0</v>
      </c>
      <c r="CD56" s="166">
        <f t="shared" si="39"/>
        <v>0</v>
      </c>
      <c r="CE56" s="166">
        <f t="shared" si="39"/>
        <v>0</v>
      </c>
      <c r="CF56" s="166">
        <f t="shared" si="39"/>
        <v>0</v>
      </c>
      <c r="CG56" s="166">
        <f t="shared" si="39"/>
        <v>0</v>
      </c>
      <c r="CH56" s="166">
        <f t="shared" si="39"/>
        <v>0</v>
      </c>
      <c r="CI56" s="166">
        <f t="shared" si="39"/>
        <v>0</v>
      </c>
      <c r="CJ56" s="166">
        <f t="shared" si="40"/>
        <v>0</v>
      </c>
      <c r="CK56" s="166">
        <f t="shared" si="40"/>
        <v>0</v>
      </c>
      <c r="CL56" s="166">
        <f t="shared" si="40"/>
        <v>0</v>
      </c>
      <c r="CM56" s="166">
        <f t="shared" si="40"/>
        <v>0</v>
      </c>
      <c r="CN56" s="166">
        <f t="shared" si="40"/>
        <v>1</v>
      </c>
      <c r="CO56" s="166">
        <f t="shared" si="40"/>
        <v>0</v>
      </c>
      <c r="CP56" s="166">
        <f t="shared" si="40"/>
        <v>0</v>
      </c>
      <c r="CQ56" s="166">
        <f t="shared" si="40"/>
        <v>0</v>
      </c>
      <c r="CR56" s="166">
        <f t="shared" si="40"/>
        <v>0</v>
      </c>
      <c r="CS56" s="166">
        <f t="shared" si="40"/>
        <v>0</v>
      </c>
      <c r="CT56" s="166">
        <f t="shared" si="40"/>
        <v>0</v>
      </c>
      <c r="CU56" s="166">
        <f t="shared" si="40"/>
        <v>0</v>
      </c>
      <c r="CV56" s="166">
        <f t="shared" si="40"/>
        <v>0</v>
      </c>
      <c r="CW56" s="166">
        <f t="shared" si="40"/>
        <v>0</v>
      </c>
      <c r="CX56" s="166">
        <f t="shared" si="36"/>
        <v>0</v>
      </c>
      <c r="CY56" s="166">
        <f t="shared" si="36"/>
        <v>0</v>
      </c>
      <c r="CZ56" s="166">
        <f t="shared" si="36"/>
        <v>0</v>
      </c>
      <c r="DA56" s="166">
        <f t="shared" si="36"/>
        <v>0</v>
      </c>
      <c r="DB56" s="166">
        <f t="shared" si="36"/>
        <v>0</v>
      </c>
      <c r="DC56" s="166">
        <f t="shared" si="36"/>
        <v>0</v>
      </c>
      <c r="DD56" s="166">
        <f t="shared" si="36"/>
        <v>0</v>
      </c>
      <c r="DE56" s="166">
        <f t="shared" si="36"/>
        <v>0</v>
      </c>
      <c r="DF56" s="166">
        <f t="shared" si="36"/>
        <v>0</v>
      </c>
      <c r="DG56" s="166">
        <f t="shared" si="36"/>
        <v>0</v>
      </c>
      <c r="DH56" s="166">
        <f t="shared" si="36"/>
        <v>0</v>
      </c>
      <c r="DI56" s="167">
        <f t="shared" si="36"/>
        <v>0</v>
      </c>
      <c r="DK56" s="165">
        <f t="shared" si="41"/>
        <v>0</v>
      </c>
      <c r="DL56" s="166">
        <f t="shared" si="41"/>
        <v>0</v>
      </c>
      <c r="DM56" s="166">
        <f t="shared" si="41"/>
        <v>0</v>
      </c>
      <c r="DN56" s="166">
        <f t="shared" si="41"/>
        <v>0</v>
      </c>
      <c r="DO56" s="166">
        <f t="shared" si="41"/>
        <v>0</v>
      </c>
      <c r="DP56" s="166">
        <f t="shared" si="41"/>
        <v>0</v>
      </c>
      <c r="DQ56" s="166">
        <f t="shared" si="41"/>
        <v>0</v>
      </c>
      <c r="DR56" s="166">
        <f t="shared" si="41"/>
        <v>0</v>
      </c>
      <c r="DS56" s="166">
        <f t="shared" si="41"/>
        <v>0</v>
      </c>
      <c r="DT56" s="166">
        <f t="shared" si="41"/>
        <v>0</v>
      </c>
      <c r="DU56" s="166">
        <f t="shared" si="41"/>
        <v>0</v>
      </c>
      <c r="DV56" s="166">
        <f t="shared" si="41"/>
        <v>0</v>
      </c>
      <c r="DW56" s="166">
        <f t="shared" si="41"/>
        <v>0</v>
      </c>
      <c r="DX56" s="166">
        <f t="shared" si="41"/>
        <v>0</v>
      </c>
      <c r="DY56" s="166">
        <f t="shared" si="41"/>
        <v>0</v>
      </c>
      <c r="DZ56" s="166">
        <f t="shared" si="42"/>
        <v>0</v>
      </c>
      <c r="EA56" s="166">
        <f t="shared" si="42"/>
        <v>0</v>
      </c>
      <c r="EB56" s="166">
        <f t="shared" si="42"/>
        <v>0</v>
      </c>
      <c r="EC56" s="166">
        <f t="shared" si="42"/>
        <v>0</v>
      </c>
      <c r="ED56" s="166">
        <f t="shared" si="42"/>
        <v>0</v>
      </c>
      <c r="EE56" s="166">
        <f t="shared" si="42"/>
        <v>0</v>
      </c>
      <c r="EF56" s="166">
        <f t="shared" si="42"/>
        <v>0</v>
      </c>
      <c r="EG56" s="166">
        <f t="shared" si="42"/>
        <v>0</v>
      </c>
      <c r="EH56" s="166">
        <f t="shared" si="42"/>
        <v>0</v>
      </c>
      <c r="EI56" s="166">
        <f t="shared" si="42"/>
        <v>0</v>
      </c>
      <c r="EJ56" s="166">
        <f t="shared" si="42"/>
        <v>0</v>
      </c>
      <c r="EK56" s="166">
        <f t="shared" si="42"/>
        <v>0</v>
      </c>
      <c r="EL56" s="166">
        <f t="shared" si="42"/>
        <v>0</v>
      </c>
      <c r="EM56" s="166">
        <f t="shared" si="42"/>
        <v>0</v>
      </c>
      <c r="EN56" s="166">
        <f t="shared" si="38"/>
        <v>0</v>
      </c>
      <c r="EO56" s="166">
        <f t="shared" si="38"/>
        <v>0</v>
      </c>
      <c r="EP56" s="166">
        <f t="shared" si="38"/>
        <v>0</v>
      </c>
      <c r="EQ56" s="166">
        <f t="shared" si="38"/>
        <v>0</v>
      </c>
      <c r="ER56" s="166">
        <f t="shared" si="38"/>
        <v>0</v>
      </c>
      <c r="ES56" s="166">
        <f t="shared" si="38"/>
        <v>0</v>
      </c>
      <c r="ET56" s="166">
        <f t="shared" si="38"/>
        <v>0</v>
      </c>
      <c r="EU56" s="166">
        <f t="shared" si="38"/>
        <v>0</v>
      </c>
      <c r="EV56" s="166">
        <f t="shared" si="38"/>
        <v>0</v>
      </c>
      <c r="EW56" s="166">
        <f t="shared" si="38"/>
        <v>0</v>
      </c>
      <c r="EX56" s="166">
        <f t="shared" si="38"/>
        <v>0</v>
      </c>
      <c r="EY56" s="167">
        <f t="shared" si="38"/>
        <v>0</v>
      </c>
      <c r="FA56" s="171" t="str">
        <f t="shared" si="29"/>
        <v>Non Compliance</v>
      </c>
      <c r="FB56" s="171" t="str">
        <f t="shared" si="30"/>
        <v>Compliance</v>
      </c>
      <c r="FC56" s="171" t="str">
        <f t="shared" si="31"/>
        <v>Compliance</v>
      </c>
      <c r="FD56" s="164">
        <f>VLOOKUP(C56,'[3]AS PER ATT '!$B$9:$H$121,7,0)</f>
        <v>23</v>
      </c>
      <c r="FE56" s="186">
        <f t="shared" si="32"/>
        <v>0</v>
      </c>
    </row>
    <row r="57" spans="2:161" s="164" customFormat="1" ht="20.100000000000001" customHeight="1" thickBot="1" x14ac:dyDescent="0.3">
      <c r="B57" s="159">
        <v>44</v>
      </c>
      <c r="C57" s="172">
        <v>5478</v>
      </c>
      <c r="D57" s="173" t="s">
        <v>85</v>
      </c>
      <c r="E57" s="174" t="s">
        <v>135</v>
      </c>
      <c r="F57" s="41" t="str">
        <f>IFERROR(VLOOKUP(E57,'[1]Designation with Pershift Cost'!$B$3:$C$25,2,0),"")</f>
        <v/>
      </c>
      <c r="G57" s="151" t="s">
        <v>11</v>
      </c>
      <c r="H57" s="151" t="s">
        <v>11</v>
      </c>
      <c r="I57" s="151" t="s">
        <v>11</v>
      </c>
      <c r="J57" s="151" t="s">
        <v>11</v>
      </c>
      <c r="K57" s="151" t="s">
        <v>11</v>
      </c>
      <c r="L57" s="151" t="s">
        <v>26</v>
      </c>
      <c r="M57" s="151" t="s">
        <v>10</v>
      </c>
      <c r="N57" s="151" t="s">
        <v>10</v>
      </c>
      <c r="O57" s="151" t="s">
        <v>10</v>
      </c>
      <c r="P57" s="151" t="s">
        <v>10</v>
      </c>
      <c r="Q57" s="152" t="s">
        <v>10</v>
      </c>
      <c r="R57" s="152" t="s">
        <v>26</v>
      </c>
      <c r="S57" s="152" t="s">
        <v>10</v>
      </c>
      <c r="T57" s="152" t="s">
        <v>10</v>
      </c>
      <c r="U57" s="152" t="s">
        <v>10</v>
      </c>
      <c r="V57" s="152" t="s">
        <v>10</v>
      </c>
      <c r="W57" s="152" t="s">
        <v>10</v>
      </c>
      <c r="X57" s="152" t="s">
        <v>10</v>
      </c>
      <c r="Y57" s="152" t="s">
        <v>10</v>
      </c>
      <c r="Z57" s="152" t="s">
        <v>26</v>
      </c>
      <c r="AA57" s="152" t="s">
        <v>10</v>
      </c>
      <c r="AB57" s="152" t="s">
        <v>10</v>
      </c>
      <c r="AC57" s="152" t="s">
        <v>10</v>
      </c>
      <c r="AD57" s="152" t="s">
        <v>10</v>
      </c>
      <c r="AE57" s="152" t="s">
        <v>10</v>
      </c>
      <c r="AF57" s="152" t="s">
        <v>11</v>
      </c>
      <c r="AG57" s="152" t="s">
        <v>26</v>
      </c>
      <c r="AH57" s="152" t="s">
        <v>11</v>
      </c>
      <c r="AI57" s="152" t="s">
        <v>11</v>
      </c>
      <c r="AJ57" s="152" t="s">
        <v>11</v>
      </c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3">
        <f t="shared" si="3"/>
        <v>17</v>
      </c>
      <c r="AX57" s="153">
        <f t="shared" si="4"/>
        <v>9</v>
      </c>
      <c r="AY57" s="153">
        <f t="shared" si="5"/>
        <v>0</v>
      </c>
      <c r="AZ57" s="153">
        <f t="shared" si="6"/>
        <v>0</v>
      </c>
      <c r="BA57" s="153">
        <f t="shared" si="7"/>
        <v>0</v>
      </c>
      <c r="BB57" s="153">
        <f t="shared" si="8"/>
        <v>0</v>
      </c>
      <c r="BC57" s="153">
        <f t="shared" si="9"/>
        <v>0</v>
      </c>
      <c r="BD57" s="153">
        <f t="shared" si="10"/>
        <v>0</v>
      </c>
      <c r="BE57" s="153">
        <f t="shared" si="11"/>
        <v>0</v>
      </c>
      <c r="BF57" s="153">
        <f t="shared" si="12"/>
        <v>0</v>
      </c>
      <c r="BG57" s="153">
        <f t="shared" si="13"/>
        <v>0</v>
      </c>
      <c r="BH57" s="153">
        <f t="shared" si="14"/>
        <v>0</v>
      </c>
      <c r="BI57" s="153">
        <f t="shared" si="15"/>
        <v>0</v>
      </c>
      <c r="BJ57" s="153">
        <f t="shared" si="16"/>
        <v>0</v>
      </c>
      <c r="BK57" s="152"/>
      <c r="BL57" s="152"/>
      <c r="BM57" s="153">
        <f t="shared" si="17"/>
        <v>4</v>
      </c>
      <c r="BN57" s="153">
        <f t="shared" si="18"/>
        <v>0</v>
      </c>
      <c r="BO57" s="145">
        <f t="shared" si="19"/>
        <v>26</v>
      </c>
      <c r="BP57" s="147">
        <f t="shared" si="20"/>
        <v>30</v>
      </c>
      <c r="BQ57" s="146">
        <f t="shared" si="21"/>
        <v>0</v>
      </c>
      <c r="BR57" s="146">
        <f t="shared" si="22"/>
        <v>0</v>
      </c>
      <c r="BS57" s="175"/>
      <c r="BU57" s="165">
        <f t="shared" si="39"/>
        <v>0</v>
      </c>
      <c r="BV57" s="166">
        <f t="shared" si="39"/>
        <v>0</v>
      </c>
      <c r="BW57" s="166">
        <f t="shared" si="39"/>
        <v>0</v>
      </c>
      <c r="BX57" s="166">
        <f t="shared" si="39"/>
        <v>0</v>
      </c>
      <c r="BY57" s="166">
        <f t="shared" si="39"/>
        <v>0</v>
      </c>
      <c r="BZ57" s="166">
        <f t="shared" si="39"/>
        <v>0</v>
      </c>
      <c r="CA57" s="166">
        <f t="shared" si="39"/>
        <v>0</v>
      </c>
      <c r="CB57" s="166">
        <f t="shared" si="39"/>
        <v>0</v>
      </c>
      <c r="CC57" s="166">
        <f t="shared" si="39"/>
        <v>0</v>
      </c>
      <c r="CD57" s="166">
        <f t="shared" si="39"/>
        <v>0</v>
      </c>
      <c r="CE57" s="166">
        <f t="shared" si="39"/>
        <v>0</v>
      </c>
      <c r="CF57" s="166">
        <f t="shared" si="39"/>
        <v>0</v>
      </c>
      <c r="CG57" s="166">
        <f t="shared" si="39"/>
        <v>1</v>
      </c>
      <c r="CH57" s="166">
        <f t="shared" si="39"/>
        <v>0</v>
      </c>
      <c r="CI57" s="166">
        <f t="shared" si="39"/>
        <v>0</v>
      </c>
      <c r="CJ57" s="166">
        <f t="shared" si="39"/>
        <v>0</v>
      </c>
      <c r="CK57" s="166">
        <f t="shared" si="40"/>
        <v>0</v>
      </c>
      <c r="CL57" s="166">
        <f t="shared" si="40"/>
        <v>0</v>
      </c>
      <c r="CM57" s="166">
        <f t="shared" si="40"/>
        <v>0</v>
      </c>
      <c r="CN57" s="166">
        <f t="shared" si="40"/>
        <v>0</v>
      </c>
      <c r="CO57" s="166">
        <f t="shared" si="40"/>
        <v>0</v>
      </c>
      <c r="CP57" s="166">
        <f t="shared" si="40"/>
        <v>0</v>
      </c>
      <c r="CQ57" s="166">
        <f t="shared" si="40"/>
        <v>0</v>
      </c>
      <c r="CR57" s="166">
        <f t="shared" si="40"/>
        <v>0</v>
      </c>
      <c r="CS57" s="166">
        <f t="shared" si="40"/>
        <v>0</v>
      </c>
      <c r="CT57" s="166">
        <f t="shared" si="40"/>
        <v>0</v>
      </c>
      <c r="CU57" s="166">
        <f t="shared" si="40"/>
        <v>0</v>
      </c>
      <c r="CV57" s="166">
        <f t="shared" si="40"/>
        <v>0</v>
      </c>
      <c r="CW57" s="166">
        <f t="shared" si="40"/>
        <v>0</v>
      </c>
      <c r="CX57" s="166">
        <f t="shared" si="36"/>
        <v>0</v>
      </c>
      <c r="CY57" s="166">
        <f t="shared" si="36"/>
        <v>0</v>
      </c>
      <c r="CZ57" s="166">
        <f t="shared" si="36"/>
        <v>0</v>
      </c>
      <c r="DA57" s="166">
        <f t="shared" si="36"/>
        <v>0</v>
      </c>
      <c r="DB57" s="166">
        <f t="shared" si="36"/>
        <v>0</v>
      </c>
      <c r="DC57" s="166">
        <f t="shared" si="36"/>
        <v>0</v>
      </c>
      <c r="DD57" s="166">
        <f t="shared" si="36"/>
        <v>0</v>
      </c>
      <c r="DE57" s="166">
        <f t="shared" si="36"/>
        <v>0</v>
      </c>
      <c r="DF57" s="166">
        <f t="shared" si="36"/>
        <v>0</v>
      </c>
      <c r="DG57" s="166">
        <f t="shared" si="36"/>
        <v>0</v>
      </c>
      <c r="DH57" s="166">
        <f t="shared" si="36"/>
        <v>0</v>
      </c>
      <c r="DI57" s="167">
        <f t="shared" si="36"/>
        <v>0</v>
      </c>
      <c r="DK57" s="165">
        <f t="shared" si="41"/>
        <v>0</v>
      </c>
      <c r="DL57" s="166">
        <f t="shared" si="41"/>
        <v>0</v>
      </c>
      <c r="DM57" s="166">
        <f t="shared" si="41"/>
        <v>0</v>
      </c>
      <c r="DN57" s="166">
        <f t="shared" si="41"/>
        <v>0</v>
      </c>
      <c r="DO57" s="166">
        <f t="shared" si="41"/>
        <v>0</v>
      </c>
      <c r="DP57" s="166">
        <f t="shared" si="41"/>
        <v>0</v>
      </c>
      <c r="DQ57" s="166">
        <f t="shared" si="41"/>
        <v>0</v>
      </c>
      <c r="DR57" s="166">
        <f t="shared" si="41"/>
        <v>0</v>
      </c>
      <c r="DS57" s="166">
        <f t="shared" si="41"/>
        <v>0</v>
      </c>
      <c r="DT57" s="166">
        <f t="shared" si="41"/>
        <v>0</v>
      </c>
      <c r="DU57" s="166">
        <f t="shared" si="41"/>
        <v>0</v>
      </c>
      <c r="DV57" s="166">
        <f t="shared" si="41"/>
        <v>0</v>
      </c>
      <c r="DW57" s="166">
        <f t="shared" si="41"/>
        <v>0</v>
      </c>
      <c r="DX57" s="166">
        <f t="shared" si="41"/>
        <v>0</v>
      </c>
      <c r="DY57" s="166">
        <f t="shared" si="41"/>
        <v>0</v>
      </c>
      <c r="DZ57" s="166">
        <f t="shared" si="41"/>
        <v>0</v>
      </c>
      <c r="EA57" s="166">
        <f t="shared" si="42"/>
        <v>0</v>
      </c>
      <c r="EB57" s="166">
        <f t="shared" si="42"/>
        <v>0</v>
      </c>
      <c r="EC57" s="166">
        <f t="shared" si="42"/>
        <v>0</v>
      </c>
      <c r="ED57" s="166">
        <f t="shared" si="42"/>
        <v>0</v>
      </c>
      <c r="EE57" s="166">
        <f t="shared" si="42"/>
        <v>0</v>
      </c>
      <c r="EF57" s="166">
        <f t="shared" si="42"/>
        <v>0</v>
      </c>
      <c r="EG57" s="166">
        <f t="shared" si="42"/>
        <v>0</v>
      </c>
      <c r="EH57" s="166">
        <f t="shared" si="42"/>
        <v>0</v>
      </c>
      <c r="EI57" s="166">
        <f t="shared" si="42"/>
        <v>0</v>
      </c>
      <c r="EJ57" s="166">
        <f t="shared" si="42"/>
        <v>0</v>
      </c>
      <c r="EK57" s="166">
        <f t="shared" si="42"/>
        <v>0</v>
      </c>
      <c r="EL57" s="166">
        <f t="shared" si="42"/>
        <v>0</v>
      </c>
      <c r="EM57" s="166">
        <f t="shared" si="42"/>
        <v>0</v>
      </c>
      <c r="EN57" s="166">
        <f t="shared" si="38"/>
        <v>0</v>
      </c>
      <c r="EO57" s="166">
        <f t="shared" si="38"/>
        <v>0</v>
      </c>
      <c r="EP57" s="166">
        <f t="shared" si="38"/>
        <v>0</v>
      </c>
      <c r="EQ57" s="166">
        <f t="shared" si="38"/>
        <v>0</v>
      </c>
      <c r="ER57" s="166">
        <f t="shared" si="38"/>
        <v>0</v>
      </c>
      <c r="ES57" s="166">
        <f t="shared" si="38"/>
        <v>0</v>
      </c>
      <c r="ET57" s="166">
        <f t="shared" si="38"/>
        <v>0</v>
      </c>
      <c r="EU57" s="166">
        <f t="shared" si="38"/>
        <v>0</v>
      </c>
      <c r="EV57" s="166">
        <f t="shared" si="38"/>
        <v>0</v>
      </c>
      <c r="EW57" s="166">
        <f t="shared" si="38"/>
        <v>0</v>
      </c>
      <c r="EX57" s="166">
        <f t="shared" si="38"/>
        <v>0</v>
      </c>
      <c r="EY57" s="167">
        <f t="shared" si="38"/>
        <v>0</v>
      </c>
      <c r="FA57" s="171" t="str">
        <f t="shared" si="29"/>
        <v>Non Compliance</v>
      </c>
      <c r="FB57" s="171" t="str">
        <f t="shared" si="30"/>
        <v>Compliance</v>
      </c>
      <c r="FC57" s="171" t="str">
        <f t="shared" si="31"/>
        <v>Compliance</v>
      </c>
      <c r="FD57" s="164">
        <f>VLOOKUP(C57,'[3]AS PER ATT '!$B$9:$H$121,7,0)</f>
        <v>26</v>
      </c>
      <c r="FE57" s="186">
        <f t="shared" si="32"/>
        <v>0</v>
      </c>
    </row>
    <row r="58" spans="2:161" s="178" customFormat="1" ht="20.100000000000001" customHeight="1" thickBot="1" x14ac:dyDescent="0.3">
      <c r="B58" s="159">
        <v>45</v>
      </c>
      <c r="C58" s="172">
        <v>5488</v>
      </c>
      <c r="D58" s="173" t="s">
        <v>86</v>
      </c>
      <c r="E58" s="174" t="s">
        <v>135</v>
      </c>
      <c r="F58" s="41" t="str">
        <f>IFERROR(VLOOKUP(E58,'[1]Designation with Pershift Cost'!$B$3:$C$25,2,0),"")</f>
        <v/>
      </c>
      <c r="G58" s="154" t="s">
        <v>12</v>
      </c>
      <c r="H58" s="154" t="s">
        <v>26</v>
      </c>
      <c r="I58" s="154" t="s">
        <v>12</v>
      </c>
      <c r="J58" s="154" t="s">
        <v>12</v>
      </c>
      <c r="K58" s="154" t="s">
        <v>12</v>
      </c>
      <c r="L58" s="154" t="s">
        <v>11</v>
      </c>
      <c r="M58" s="154" t="s">
        <v>11</v>
      </c>
      <c r="N58" s="154" t="s">
        <v>11</v>
      </c>
      <c r="O58" s="154" t="s">
        <v>26</v>
      </c>
      <c r="P58" s="154" t="s">
        <v>11</v>
      </c>
      <c r="Q58" s="155" t="s">
        <v>11</v>
      </c>
      <c r="R58" s="155" t="s">
        <v>11</v>
      </c>
      <c r="S58" s="155" t="s">
        <v>11</v>
      </c>
      <c r="T58" s="155" t="s">
        <v>11</v>
      </c>
      <c r="U58" s="155" t="s">
        <v>11</v>
      </c>
      <c r="V58" s="155" t="s">
        <v>26</v>
      </c>
      <c r="W58" s="155" t="s">
        <v>10</v>
      </c>
      <c r="X58" s="155" t="s">
        <v>10</v>
      </c>
      <c r="Y58" s="155" t="s">
        <v>10</v>
      </c>
      <c r="Z58" s="155" t="s">
        <v>10</v>
      </c>
      <c r="AA58" s="155" t="s">
        <v>10</v>
      </c>
      <c r="AB58" s="155" t="s">
        <v>10</v>
      </c>
      <c r="AC58" s="155" t="s">
        <v>10</v>
      </c>
      <c r="AD58" s="155" t="s">
        <v>26</v>
      </c>
      <c r="AE58" s="155" t="s">
        <v>10</v>
      </c>
      <c r="AF58" s="155" t="s">
        <v>11</v>
      </c>
      <c r="AG58" s="155" t="s">
        <v>12</v>
      </c>
      <c r="AH58" s="155" t="s">
        <v>12</v>
      </c>
      <c r="AI58" s="155" t="s">
        <v>12</v>
      </c>
      <c r="AJ58" s="155" t="s">
        <v>26</v>
      </c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6">
        <f t="shared" si="3"/>
        <v>8</v>
      </c>
      <c r="AX58" s="156">
        <f t="shared" si="4"/>
        <v>10</v>
      </c>
      <c r="AY58" s="156">
        <f t="shared" si="5"/>
        <v>7</v>
      </c>
      <c r="AZ58" s="153">
        <f t="shared" si="6"/>
        <v>0</v>
      </c>
      <c r="BA58" s="153">
        <f t="shared" si="7"/>
        <v>0</v>
      </c>
      <c r="BB58" s="153">
        <f t="shared" si="8"/>
        <v>0</v>
      </c>
      <c r="BC58" s="153">
        <f t="shared" si="9"/>
        <v>0</v>
      </c>
      <c r="BD58" s="153">
        <f t="shared" si="10"/>
        <v>0</v>
      </c>
      <c r="BE58" s="153">
        <f t="shared" si="11"/>
        <v>0</v>
      </c>
      <c r="BF58" s="153">
        <f t="shared" si="12"/>
        <v>0</v>
      </c>
      <c r="BG58" s="153">
        <f t="shared" si="13"/>
        <v>0</v>
      </c>
      <c r="BH58" s="153">
        <f t="shared" si="14"/>
        <v>0</v>
      </c>
      <c r="BI58" s="153">
        <f t="shared" si="15"/>
        <v>0</v>
      </c>
      <c r="BJ58" s="153">
        <f t="shared" si="16"/>
        <v>0</v>
      </c>
      <c r="BK58" s="152"/>
      <c r="BL58" s="152"/>
      <c r="BM58" s="153">
        <f t="shared" si="17"/>
        <v>5</v>
      </c>
      <c r="BN58" s="153">
        <f t="shared" si="18"/>
        <v>0</v>
      </c>
      <c r="BO58" s="145">
        <f t="shared" si="19"/>
        <v>25</v>
      </c>
      <c r="BP58" s="147">
        <f t="shared" si="20"/>
        <v>30</v>
      </c>
      <c r="BQ58" s="177">
        <f t="shared" si="21"/>
        <v>0</v>
      </c>
      <c r="BR58" s="146">
        <f t="shared" si="22"/>
        <v>0</v>
      </c>
      <c r="BS58" s="175"/>
      <c r="BT58" s="164"/>
      <c r="BU58" s="165">
        <f t="shared" si="39"/>
        <v>0</v>
      </c>
      <c r="BV58" s="166">
        <f t="shared" si="39"/>
        <v>0</v>
      </c>
      <c r="BW58" s="166">
        <f t="shared" si="39"/>
        <v>0</v>
      </c>
      <c r="BX58" s="166">
        <f t="shared" si="39"/>
        <v>0</v>
      </c>
      <c r="BY58" s="166">
        <f t="shared" si="39"/>
        <v>0</v>
      </c>
      <c r="BZ58" s="166">
        <f t="shared" si="39"/>
        <v>0</v>
      </c>
      <c r="CA58" s="166">
        <f t="shared" si="39"/>
        <v>0</v>
      </c>
      <c r="CB58" s="166">
        <f t="shared" si="39"/>
        <v>0</v>
      </c>
      <c r="CC58" s="166">
        <f t="shared" si="39"/>
        <v>0</v>
      </c>
      <c r="CD58" s="166">
        <f t="shared" si="39"/>
        <v>0</v>
      </c>
      <c r="CE58" s="166">
        <f t="shared" si="39"/>
        <v>0</v>
      </c>
      <c r="CF58" s="166">
        <f t="shared" si="39"/>
        <v>0</v>
      </c>
      <c r="CG58" s="166">
        <f t="shared" si="39"/>
        <v>0</v>
      </c>
      <c r="CH58" s="166">
        <f t="shared" si="39"/>
        <v>0</v>
      </c>
      <c r="CI58" s="166">
        <f t="shared" si="39"/>
        <v>0</v>
      </c>
      <c r="CJ58" s="166">
        <f t="shared" si="39"/>
        <v>0</v>
      </c>
      <c r="CK58" s="166">
        <f t="shared" si="40"/>
        <v>1</v>
      </c>
      <c r="CL58" s="166">
        <f t="shared" si="40"/>
        <v>0</v>
      </c>
      <c r="CM58" s="166">
        <f t="shared" si="40"/>
        <v>0</v>
      </c>
      <c r="CN58" s="166">
        <f t="shared" si="40"/>
        <v>0</v>
      </c>
      <c r="CO58" s="166">
        <f t="shared" si="40"/>
        <v>0</v>
      </c>
      <c r="CP58" s="166">
        <f t="shared" si="40"/>
        <v>0</v>
      </c>
      <c r="CQ58" s="166">
        <f t="shared" si="40"/>
        <v>0</v>
      </c>
      <c r="CR58" s="166">
        <f t="shared" si="40"/>
        <v>0</v>
      </c>
      <c r="CS58" s="166">
        <f t="shared" si="40"/>
        <v>0</v>
      </c>
      <c r="CT58" s="166">
        <f t="shared" si="40"/>
        <v>0</v>
      </c>
      <c r="CU58" s="166">
        <f t="shared" si="40"/>
        <v>0</v>
      </c>
      <c r="CV58" s="166">
        <f t="shared" si="40"/>
        <v>0</v>
      </c>
      <c r="CW58" s="166">
        <f t="shared" si="40"/>
        <v>0</v>
      </c>
      <c r="CX58" s="166">
        <f t="shared" si="36"/>
        <v>0</v>
      </c>
      <c r="CY58" s="166">
        <f t="shared" si="36"/>
        <v>0</v>
      </c>
      <c r="CZ58" s="166">
        <f t="shared" si="36"/>
        <v>0</v>
      </c>
      <c r="DA58" s="166">
        <f t="shared" si="36"/>
        <v>0</v>
      </c>
      <c r="DB58" s="166">
        <f t="shared" si="36"/>
        <v>0</v>
      </c>
      <c r="DC58" s="166">
        <f t="shared" si="36"/>
        <v>0</v>
      </c>
      <c r="DD58" s="166">
        <f t="shared" si="36"/>
        <v>0</v>
      </c>
      <c r="DE58" s="166">
        <f t="shared" si="36"/>
        <v>0</v>
      </c>
      <c r="DF58" s="166">
        <f t="shared" si="36"/>
        <v>0</v>
      </c>
      <c r="DG58" s="166">
        <f t="shared" si="36"/>
        <v>0</v>
      </c>
      <c r="DH58" s="166">
        <f t="shared" si="36"/>
        <v>0</v>
      </c>
      <c r="DI58" s="167">
        <f t="shared" si="36"/>
        <v>0</v>
      </c>
      <c r="DJ58" s="164"/>
      <c r="DK58" s="165">
        <f t="shared" si="41"/>
        <v>0</v>
      </c>
      <c r="DL58" s="166">
        <f t="shared" si="41"/>
        <v>0</v>
      </c>
      <c r="DM58" s="166">
        <f t="shared" si="41"/>
        <v>0</v>
      </c>
      <c r="DN58" s="166">
        <f t="shared" si="41"/>
        <v>0</v>
      </c>
      <c r="DO58" s="166">
        <f t="shared" si="41"/>
        <v>0</v>
      </c>
      <c r="DP58" s="166">
        <f t="shared" si="41"/>
        <v>0</v>
      </c>
      <c r="DQ58" s="166">
        <f t="shared" si="41"/>
        <v>0</v>
      </c>
      <c r="DR58" s="166">
        <f t="shared" si="41"/>
        <v>0</v>
      </c>
      <c r="DS58" s="166">
        <f t="shared" si="41"/>
        <v>0</v>
      </c>
      <c r="DT58" s="166">
        <f t="shared" si="41"/>
        <v>0</v>
      </c>
      <c r="DU58" s="166">
        <f t="shared" si="41"/>
        <v>0</v>
      </c>
      <c r="DV58" s="166">
        <f t="shared" si="41"/>
        <v>0</v>
      </c>
      <c r="DW58" s="166">
        <f t="shared" si="41"/>
        <v>0</v>
      </c>
      <c r="DX58" s="166">
        <f t="shared" si="41"/>
        <v>0</v>
      </c>
      <c r="DY58" s="166">
        <f t="shared" si="41"/>
        <v>0</v>
      </c>
      <c r="DZ58" s="166">
        <f t="shared" si="41"/>
        <v>0</v>
      </c>
      <c r="EA58" s="166">
        <f t="shared" si="42"/>
        <v>0</v>
      </c>
      <c r="EB58" s="166">
        <f t="shared" si="42"/>
        <v>0</v>
      </c>
      <c r="EC58" s="166">
        <f t="shared" si="42"/>
        <v>0</v>
      </c>
      <c r="ED58" s="166">
        <f t="shared" si="42"/>
        <v>0</v>
      </c>
      <c r="EE58" s="166">
        <f t="shared" si="42"/>
        <v>0</v>
      </c>
      <c r="EF58" s="166">
        <f t="shared" si="42"/>
        <v>0</v>
      </c>
      <c r="EG58" s="166">
        <f t="shared" si="42"/>
        <v>0</v>
      </c>
      <c r="EH58" s="166">
        <f t="shared" si="42"/>
        <v>0</v>
      </c>
      <c r="EI58" s="166">
        <f t="shared" si="42"/>
        <v>0</v>
      </c>
      <c r="EJ58" s="166">
        <f t="shared" si="42"/>
        <v>0</v>
      </c>
      <c r="EK58" s="166">
        <f t="shared" si="42"/>
        <v>0</v>
      </c>
      <c r="EL58" s="166">
        <f t="shared" si="42"/>
        <v>0</v>
      </c>
      <c r="EM58" s="166">
        <f t="shared" si="42"/>
        <v>0</v>
      </c>
      <c r="EN58" s="166">
        <f t="shared" si="38"/>
        <v>0</v>
      </c>
      <c r="EO58" s="166">
        <f t="shared" si="38"/>
        <v>0</v>
      </c>
      <c r="EP58" s="166">
        <f t="shared" si="38"/>
        <v>0</v>
      </c>
      <c r="EQ58" s="166">
        <f t="shared" si="38"/>
        <v>0</v>
      </c>
      <c r="ER58" s="166">
        <f t="shared" si="38"/>
        <v>0</v>
      </c>
      <c r="ES58" s="166">
        <f t="shared" si="38"/>
        <v>0</v>
      </c>
      <c r="ET58" s="166">
        <f t="shared" si="38"/>
        <v>0</v>
      </c>
      <c r="EU58" s="166">
        <f t="shared" si="38"/>
        <v>0</v>
      </c>
      <c r="EV58" s="166">
        <f t="shared" si="38"/>
        <v>0</v>
      </c>
      <c r="EW58" s="166">
        <f t="shared" si="38"/>
        <v>0</v>
      </c>
      <c r="EX58" s="166">
        <f t="shared" si="38"/>
        <v>0</v>
      </c>
      <c r="EY58" s="167">
        <f t="shared" si="38"/>
        <v>0</v>
      </c>
      <c r="EZ58" s="164"/>
      <c r="FA58" s="171" t="str">
        <f t="shared" si="29"/>
        <v>Non Compliance</v>
      </c>
      <c r="FB58" s="171" t="str">
        <f t="shared" si="30"/>
        <v>Compliance</v>
      </c>
      <c r="FC58" s="171" t="str">
        <f t="shared" si="31"/>
        <v>Compliance</v>
      </c>
      <c r="FD58" s="164">
        <f>VLOOKUP(C58,'[3]AS PER ATT '!$B$9:$H$121,7,0)</f>
        <v>25</v>
      </c>
      <c r="FE58" s="186">
        <f t="shared" si="32"/>
        <v>0</v>
      </c>
    </row>
    <row r="59" spans="2:161" s="164" customFormat="1" ht="20.100000000000001" customHeight="1" thickBot="1" x14ac:dyDescent="0.3">
      <c r="B59" s="159">
        <v>46</v>
      </c>
      <c r="C59" s="172">
        <v>5398</v>
      </c>
      <c r="D59" s="173" t="s">
        <v>87</v>
      </c>
      <c r="E59" s="174" t="s">
        <v>135</v>
      </c>
      <c r="F59" s="41" t="str">
        <f>IFERROR(VLOOKUP(E59,'[1]Designation with Pershift Cost'!$B$3:$C$25,2,0),"")</f>
        <v/>
      </c>
      <c r="G59" s="151" t="s">
        <v>10</v>
      </c>
      <c r="H59" s="151" t="s">
        <v>26</v>
      </c>
      <c r="I59" s="151" t="s">
        <v>10</v>
      </c>
      <c r="J59" s="151" t="s">
        <v>10</v>
      </c>
      <c r="K59" s="151" t="s">
        <v>10</v>
      </c>
      <c r="L59" s="151" t="s">
        <v>10</v>
      </c>
      <c r="M59" s="151" t="s">
        <v>10</v>
      </c>
      <c r="N59" s="151" t="s">
        <v>10</v>
      </c>
      <c r="O59" s="151" t="s">
        <v>26</v>
      </c>
      <c r="P59" s="151" t="s">
        <v>10</v>
      </c>
      <c r="Q59" s="152" t="s">
        <v>10</v>
      </c>
      <c r="R59" s="152" t="s">
        <v>10</v>
      </c>
      <c r="S59" s="152" t="s">
        <v>10</v>
      </c>
      <c r="T59" s="152" t="s">
        <v>10</v>
      </c>
      <c r="U59" s="152" t="s">
        <v>10</v>
      </c>
      <c r="V59" s="152" t="s">
        <v>27</v>
      </c>
      <c r="W59" s="152" t="s">
        <v>26</v>
      </c>
      <c r="X59" s="152" t="s">
        <v>10</v>
      </c>
      <c r="Y59" s="152" t="s">
        <v>10</v>
      </c>
      <c r="Z59" s="152" t="s">
        <v>10</v>
      </c>
      <c r="AA59" s="152" t="s">
        <v>10</v>
      </c>
      <c r="AB59" s="152" t="s">
        <v>27</v>
      </c>
      <c r="AC59" s="152" t="s">
        <v>26</v>
      </c>
      <c r="AD59" s="152" t="s">
        <v>10</v>
      </c>
      <c r="AE59" s="152" t="s">
        <v>27</v>
      </c>
      <c r="AF59" s="152" t="s">
        <v>27</v>
      </c>
      <c r="AG59" s="152" t="s">
        <v>27</v>
      </c>
      <c r="AH59" s="152" t="s">
        <v>27</v>
      </c>
      <c r="AI59" s="152" t="s">
        <v>27</v>
      </c>
      <c r="AJ59" s="152" t="s">
        <v>27</v>
      </c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3">
        <f t="shared" si="3"/>
        <v>18</v>
      </c>
      <c r="AX59" s="153">
        <f t="shared" si="4"/>
        <v>0</v>
      </c>
      <c r="AY59" s="153">
        <f t="shared" si="5"/>
        <v>0</v>
      </c>
      <c r="AZ59" s="153">
        <f t="shared" si="6"/>
        <v>0</v>
      </c>
      <c r="BA59" s="153">
        <f t="shared" si="7"/>
        <v>0</v>
      </c>
      <c r="BB59" s="153">
        <f t="shared" si="8"/>
        <v>0</v>
      </c>
      <c r="BC59" s="153">
        <f t="shared" si="9"/>
        <v>0</v>
      </c>
      <c r="BD59" s="153">
        <f t="shared" si="10"/>
        <v>0</v>
      </c>
      <c r="BE59" s="153">
        <f t="shared" si="11"/>
        <v>0</v>
      </c>
      <c r="BF59" s="153">
        <f t="shared" si="12"/>
        <v>0</v>
      </c>
      <c r="BG59" s="153">
        <f t="shared" si="13"/>
        <v>0</v>
      </c>
      <c r="BH59" s="153">
        <f t="shared" si="14"/>
        <v>0</v>
      </c>
      <c r="BI59" s="153">
        <f t="shared" si="15"/>
        <v>0</v>
      </c>
      <c r="BJ59" s="153">
        <f t="shared" si="16"/>
        <v>0</v>
      </c>
      <c r="BK59" s="152"/>
      <c r="BL59" s="152"/>
      <c r="BM59" s="153">
        <f t="shared" si="17"/>
        <v>4</v>
      </c>
      <c r="BN59" s="153">
        <f t="shared" si="18"/>
        <v>8</v>
      </c>
      <c r="BO59" s="145">
        <f t="shared" si="19"/>
        <v>18</v>
      </c>
      <c r="BP59" s="147">
        <f t="shared" si="20"/>
        <v>30</v>
      </c>
      <c r="BQ59" s="146">
        <f t="shared" si="21"/>
        <v>0</v>
      </c>
      <c r="BR59" s="146">
        <f t="shared" si="22"/>
        <v>0</v>
      </c>
      <c r="BS59" s="175"/>
      <c r="BU59" s="165">
        <f t="shared" si="39"/>
        <v>0</v>
      </c>
      <c r="BV59" s="166">
        <f t="shared" si="39"/>
        <v>0</v>
      </c>
      <c r="BW59" s="166">
        <f t="shared" si="39"/>
        <v>0</v>
      </c>
      <c r="BX59" s="166">
        <f t="shared" si="39"/>
        <v>0</v>
      </c>
      <c r="BY59" s="166">
        <f t="shared" si="39"/>
        <v>0</v>
      </c>
      <c r="BZ59" s="166">
        <f t="shared" si="39"/>
        <v>0</v>
      </c>
      <c r="CA59" s="166">
        <f t="shared" si="39"/>
        <v>0</v>
      </c>
      <c r="CB59" s="166">
        <f t="shared" si="39"/>
        <v>0</v>
      </c>
      <c r="CC59" s="166">
        <f t="shared" si="39"/>
        <v>0</v>
      </c>
      <c r="CD59" s="166">
        <f t="shared" si="39"/>
        <v>1</v>
      </c>
      <c r="CE59" s="166">
        <f t="shared" si="39"/>
        <v>0</v>
      </c>
      <c r="CF59" s="166">
        <f t="shared" si="39"/>
        <v>0</v>
      </c>
      <c r="CG59" s="166">
        <f t="shared" si="39"/>
        <v>0</v>
      </c>
      <c r="CH59" s="166">
        <f t="shared" si="39"/>
        <v>0</v>
      </c>
      <c r="CI59" s="166">
        <f t="shared" si="39"/>
        <v>0</v>
      </c>
      <c r="CJ59" s="166">
        <f t="shared" si="39"/>
        <v>0</v>
      </c>
      <c r="CK59" s="166">
        <f t="shared" si="40"/>
        <v>0</v>
      </c>
      <c r="CL59" s="166">
        <f t="shared" si="40"/>
        <v>0</v>
      </c>
      <c r="CM59" s="166">
        <f t="shared" si="40"/>
        <v>0</v>
      </c>
      <c r="CN59" s="166">
        <f t="shared" si="40"/>
        <v>0</v>
      </c>
      <c r="CO59" s="166">
        <f t="shared" si="40"/>
        <v>0</v>
      </c>
      <c r="CP59" s="166">
        <f t="shared" si="40"/>
        <v>0</v>
      </c>
      <c r="CQ59" s="166">
        <f t="shared" si="40"/>
        <v>0</v>
      </c>
      <c r="CR59" s="166">
        <f t="shared" si="40"/>
        <v>1</v>
      </c>
      <c r="CS59" s="166">
        <f t="shared" si="40"/>
        <v>0</v>
      </c>
      <c r="CT59" s="166">
        <f t="shared" si="40"/>
        <v>0</v>
      </c>
      <c r="CU59" s="166">
        <f t="shared" ref="CU59:DI75" si="43">IF(OR(COUNTIFS(AG59:AM59,"W/O")&gt;0,COUNTIFS(AG59:AM59,"")&gt;0),0,1)</f>
        <v>0</v>
      </c>
      <c r="CV59" s="166">
        <f t="shared" si="43"/>
        <v>0</v>
      </c>
      <c r="CW59" s="166">
        <f t="shared" si="43"/>
        <v>0</v>
      </c>
      <c r="CX59" s="166">
        <f t="shared" si="43"/>
        <v>0</v>
      </c>
      <c r="CY59" s="166">
        <f t="shared" si="43"/>
        <v>0</v>
      </c>
      <c r="CZ59" s="166">
        <f t="shared" si="43"/>
        <v>0</v>
      </c>
      <c r="DA59" s="166">
        <f t="shared" si="43"/>
        <v>0</v>
      </c>
      <c r="DB59" s="166">
        <f t="shared" si="43"/>
        <v>0</v>
      </c>
      <c r="DC59" s="166">
        <f t="shared" si="43"/>
        <v>0</v>
      </c>
      <c r="DD59" s="166">
        <f t="shared" si="43"/>
        <v>0</v>
      </c>
      <c r="DE59" s="166">
        <f t="shared" si="43"/>
        <v>0</v>
      </c>
      <c r="DF59" s="166">
        <f t="shared" si="43"/>
        <v>0</v>
      </c>
      <c r="DG59" s="166">
        <f t="shared" si="43"/>
        <v>0</v>
      </c>
      <c r="DH59" s="166">
        <f t="shared" si="43"/>
        <v>0</v>
      </c>
      <c r="DI59" s="167">
        <f t="shared" si="43"/>
        <v>0</v>
      </c>
      <c r="DK59" s="165">
        <f t="shared" si="41"/>
        <v>0</v>
      </c>
      <c r="DL59" s="166">
        <f t="shared" si="41"/>
        <v>0</v>
      </c>
      <c r="DM59" s="166">
        <f t="shared" si="41"/>
        <v>0</v>
      </c>
      <c r="DN59" s="166">
        <f t="shared" si="41"/>
        <v>0</v>
      </c>
      <c r="DO59" s="166">
        <f t="shared" si="41"/>
        <v>0</v>
      </c>
      <c r="DP59" s="166">
        <f t="shared" si="41"/>
        <v>0</v>
      </c>
      <c r="DQ59" s="166">
        <f t="shared" si="41"/>
        <v>0</v>
      </c>
      <c r="DR59" s="166">
        <f t="shared" si="41"/>
        <v>0</v>
      </c>
      <c r="DS59" s="166">
        <f t="shared" si="41"/>
        <v>0</v>
      </c>
      <c r="DT59" s="166">
        <f t="shared" si="41"/>
        <v>0</v>
      </c>
      <c r="DU59" s="166">
        <f t="shared" si="41"/>
        <v>0</v>
      </c>
      <c r="DV59" s="166">
        <f t="shared" si="41"/>
        <v>0</v>
      </c>
      <c r="DW59" s="166">
        <f t="shared" si="41"/>
        <v>0</v>
      </c>
      <c r="DX59" s="166">
        <f t="shared" si="41"/>
        <v>0</v>
      </c>
      <c r="DY59" s="166">
        <f t="shared" si="41"/>
        <v>0</v>
      </c>
      <c r="DZ59" s="166">
        <f t="shared" si="41"/>
        <v>0</v>
      </c>
      <c r="EA59" s="166">
        <f t="shared" si="42"/>
        <v>0</v>
      </c>
      <c r="EB59" s="166">
        <f t="shared" si="42"/>
        <v>0</v>
      </c>
      <c r="EC59" s="166">
        <f t="shared" si="42"/>
        <v>0</v>
      </c>
      <c r="ED59" s="166">
        <f t="shared" si="42"/>
        <v>0</v>
      </c>
      <c r="EE59" s="166">
        <f t="shared" si="42"/>
        <v>0</v>
      </c>
      <c r="EF59" s="166">
        <f t="shared" si="42"/>
        <v>0</v>
      </c>
      <c r="EG59" s="166">
        <f t="shared" si="42"/>
        <v>0</v>
      </c>
      <c r="EH59" s="166">
        <f t="shared" si="42"/>
        <v>0</v>
      </c>
      <c r="EI59" s="166">
        <f t="shared" si="42"/>
        <v>0</v>
      </c>
      <c r="EJ59" s="166">
        <f t="shared" si="42"/>
        <v>0</v>
      </c>
      <c r="EK59" s="166">
        <f t="shared" ref="EK59:EY75" si="44">IF(OR(COUNTIFS(AG59:AP59,"W/O")&gt;0,COUNTIFS(AG59:AP59,"A")&gt;0,COUNTIFS(AG59:AP59,"")&gt;0,COUNTIF(AG59:AP59,"N/O")),0,1)</f>
        <v>0</v>
      </c>
      <c r="EL59" s="166">
        <f t="shared" si="44"/>
        <v>0</v>
      </c>
      <c r="EM59" s="166">
        <f t="shared" si="44"/>
        <v>0</v>
      </c>
      <c r="EN59" s="166">
        <f t="shared" si="44"/>
        <v>0</v>
      </c>
      <c r="EO59" s="166">
        <f t="shared" si="44"/>
        <v>0</v>
      </c>
      <c r="EP59" s="166">
        <f t="shared" si="44"/>
        <v>0</v>
      </c>
      <c r="EQ59" s="166">
        <f t="shared" si="44"/>
        <v>0</v>
      </c>
      <c r="ER59" s="166">
        <f t="shared" si="44"/>
        <v>0</v>
      </c>
      <c r="ES59" s="166">
        <f t="shared" si="44"/>
        <v>0</v>
      </c>
      <c r="ET59" s="166">
        <f t="shared" si="44"/>
        <v>0</v>
      </c>
      <c r="EU59" s="166">
        <f t="shared" si="44"/>
        <v>0</v>
      </c>
      <c r="EV59" s="166">
        <f t="shared" si="44"/>
        <v>0</v>
      </c>
      <c r="EW59" s="166">
        <f t="shared" si="44"/>
        <v>0</v>
      </c>
      <c r="EX59" s="166">
        <f t="shared" si="44"/>
        <v>0</v>
      </c>
      <c r="EY59" s="167">
        <f t="shared" si="44"/>
        <v>0</v>
      </c>
      <c r="FA59" s="171" t="str">
        <f t="shared" si="29"/>
        <v>Non Compliance</v>
      </c>
      <c r="FB59" s="171" t="str">
        <f t="shared" si="30"/>
        <v>Compliance</v>
      </c>
      <c r="FC59" s="171" t="str">
        <f t="shared" si="31"/>
        <v>Compliance</v>
      </c>
      <c r="FD59" s="164">
        <f>VLOOKUP(C59,'[3]AS PER ATT '!$B$9:$H$121,7,0)</f>
        <v>18</v>
      </c>
      <c r="FE59" s="186">
        <f t="shared" si="32"/>
        <v>0</v>
      </c>
    </row>
    <row r="60" spans="2:161" s="164" customFormat="1" ht="20.100000000000001" customHeight="1" thickBot="1" x14ac:dyDescent="0.3">
      <c r="B60" s="159">
        <v>47</v>
      </c>
      <c r="C60" s="172">
        <v>5510</v>
      </c>
      <c r="D60" s="173" t="s">
        <v>88</v>
      </c>
      <c r="E60" s="174" t="s">
        <v>135</v>
      </c>
      <c r="F60" s="41" t="str">
        <f>IFERROR(VLOOKUP(E60,'[1]Designation with Pershift Cost'!$B$3:$C$25,2,0),"")</f>
        <v/>
      </c>
      <c r="G60" s="151" t="s">
        <v>27</v>
      </c>
      <c r="H60" s="151" t="s">
        <v>10</v>
      </c>
      <c r="I60" s="151" t="s">
        <v>10</v>
      </c>
      <c r="J60" s="151" t="s">
        <v>10</v>
      </c>
      <c r="K60" s="151" t="s">
        <v>10</v>
      </c>
      <c r="L60" s="151" t="s">
        <v>10</v>
      </c>
      <c r="M60" s="151" t="s">
        <v>26</v>
      </c>
      <c r="N60" s="151" t="s">
        <v>10</v>
      </c>
      <c r="O60" s="151" t="s">
        <v>10</v>
      </c>
      <c r="P60" s="151" t="s">
        <v>10</v>
      </c>
      <c r="Q60" s="152" t="s">
        <v>10</v>
      </c>
      <c r="R60" s="152" t="s">
        <v>10</v>
      </c>
      <c r="S60" s="152" t="s">
        <v>10</v>
      </c>
      <c r="T60" s="152" t="s">
        <v>26</v>
      </c>
      <c r="U60" s="152" t="s">
        <v>10</v>
      </c>
      <c r="V60" s="152" t="s">
        <v>10</v>
      </c>
      <c r="W60" s="152" t="s">
        <v>10</v>
      </c>
      <c r="X60" s="152" t="s">
        <v>27</v>
      </c>
      <c r="Y60" s="152" t="s">
        <v>10</v>
      </c>
      <c r="Z60" s="152" t="s">
        <v>27</v>
      </c>
      <c r="AA60" s="152" t="s">
        <v>27</v>
      </c>
      <c r="AB60" s="152" t="s">
        <v>27</v>
      </c>
      <c r="AC60" s="152" t="s">
        <v>27</v>
      </c>
      <c r="AD60" s="152" t="s">
        <v>27</v>
      </c>
      <c r="AE60" s="152" t="s">
        <v>10</v>
      </c>
      <c r="AF60" s="152" t="s">
        <v>12</v>
      </c>
      <c r="AG60" s="152" t="s">
        <v>27</v>
      </c>
      <c r="AH60" s="152" t="s">
        <v>27</v>
      </c>
      <c r="AI60" s="152" t="s">
        <v>12</v>
      </c>
      <c r="AJ60" s="152" t="s">
        <v>12</v>
      </c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3">
        <f t="shared" si="3"/>
        <v>16</v>
      </c>
      <c r="AX60" s="153">
        <f t="shared" si="4"/>
        <v>0</v>
      </c>
      <c r="AY60" s="153">
        <f t="shared" si="5"/>
        <v>3</v>
      </c>
      <c r="AZ60" s="153">
        <f t="shared" si="6"/>
        <v>0</v>
      </c>
      <c r="BA60" s="153">
        <f t="shared" si="7"/>
        <v>0</v>
      </c>
      <c r="BB60" s="153">
        <f t="shared" si="8"/>
        <v>0</v>
      </c>
      <c r="BC60" s="153">
        <f t="shared" si="9"/>
        <v>0</v>
      </c>
      <c r="BD60" s="153">
        <f t="shared" si="10"/>
        <v>0</v>
      </c>
      <c r="BE60" s="153">
        <f t="shared" si="11"/>
        <v>0</v>
      </c>
      <c r="BF60" s="153">
        <f t="shared" si="12"/>
        <v>0</v>
      </c>
      <c r="BG60" s="153">
        <f t="shared" si="13"/>
        <v>0</v>
      </c>
      <c r="BH60" s="153">
        <f t="shared" si="14"/>
        <v>0</v>
      </c>
      <c r="BI60" s="153">
        <f t="shared" si="15"/>
        <v>0</v>
      </c>
      <c r="BJ60" s="153">
        <f t="shared" si="16"/>
        <v>0</v>
      </c>
      <c r="BK60" s="152"/>
      <c r="BL60" s="152"/>
      <c r="BM60" s="153">
        <f t="shared" si="17"/>
        <v>2</v>
      </c>
      <c r="BN60" s="153">
        <f t="shared" si="18"/>
        <v>9</v>
      </c>
      <c r="BO60" s="145">
        <f t="shared" si="19"/>
        <v>19</v>
      </c>
      <c r="BP60" s="147">
        <f t="shared" si="20"/>
        <v>30</v>
      </c>
      <c r="BQ60" s="146">
        <f t="shared" si="21"/>
        <v>0</v>
      </c>
      <c r="BR60" s="146">
        <f t="shared" si="22"/>
        <v>0</v>
      </c>
      <c r="BS60" s="175"/>
      <c r="BU60" s="165">
        <f t="shared" ref="BU60:CJ75" si="45">IF(OR(COUNTIFS(G60:M60,"W/O")&gt;0,COUNTIFS(G60:M60,"")&gt;0),0,1)</f>
        <v>0</v>
      </c>
      <c r="BV60" s="166">
        <f t="shared" si="45"/>
        <v>0</v>
      </c>
      <c r="BW60" s="166">
        <f t="shared" si="45"/>
        <v>0</v>
      </c>
      <c r="BX60" s="166">
        <f t="shared" si="45"/>
        <v>0</v>
      </c>
      <c r="BY60" s="166">
        <f t="shared" si="45"/>
        <v>0</v>
      </c>
      <c r="BZ60" s="166">
        <f t="shared" si="45"/>
        <v>0</v>
      </c>
      <c r="CA60" s="166">
        <f t="shared" si="45"/>
        <v>0</v>
      </c>
      <c r="CB60" s="166">
        <f t="shared" si="45"/>
        <v>0</v>
      </c>
      <c r="CC60" s="166">
        <f t="shared" si="45"/>
        <v>0</v>
      </c>
      <c r="CD60" s="166">
        <f t="shared" si="45"/>
        <v>0</v>
      </c>
      <c r="CE60" s="166">
        <f t="shared" si="45"/>
        <v>0</v>
      </c>
      <c r="CF60" s="166">
        <f t="shared" si="45"/>
        <v>0</v>
      </c>
      <c r="CG60" s="166">
        <f t="shared" si="45"/>
        <v>0</v>
      </c>
      <c r="CH60" s="166">
        <f t="shared" si="45"/>
        <v>0</v>
      </c>
      <c r="CI60" s="166">
        <f t="shared" si="45"/>
        <v>1</v>
      </c>
      <c r="CJ60" s="166">
        <f t="shared" si="45"/>
        <v>1</v>
      </c>
      <c r="CK60" s="166">
        <f t="shared" ref="CK60:CZ76" si="46">IF(OR(COUNTIFS(W60:AC60,"W/O")&gt;0,COUNTIFS(W60:AC60,"")&gt;0),0,1)</f>
        <v>1</v>
      </c>
      <c r="CL60" s="166">
        <f t="shared" si="46"/>
        <v>1</v>
      </c>
      <c r="CM60" s="166">
        <f t="shared" si="46"/>
        <v>1</v>
      </c>
      <c r="CN60" s="166">
        <f t="shared" si="46"/>
        <v>1</v>
      </c>
      <c r="CO60" s="166">
        <f t="shared" si="46"/>
        <v>1</v>
      </c>
      <c r="CP60" s="166">
        <f t="shared" si="46"/>
        <v>1</v>
      </c>
      <c r="CQ60" s="166">
        <f t="shared" si="46"/>
        <v>1</v>
      </c>
      <c r="CR60" s="166">
        <f t="shared" si="46"/>
        <v>1</v>
      </c>
      <c r="CS60" s="166">
        <f t="shared" si="46"/>
        <v>0</v>
      </c>
      <c r="CT60" s="166">
        <f t="shared" si="46"/>
        <v>0</v>
      </c>
      <c r="CU60" s="166">
        <f t="shared" si="46"/>
        <v>0</v>
      </c>
      <c r="CV60" s="166">
        <f t="shared" si="46"/>
        <v>0</v>
      </c>
      <c r="CW60" s="166">
        <f t="shared" si="46"/>
        <v>0</v>
      </c>
      <c r="CX60" s="166">
        <f t="shared" si="43"/>
        <v>0</v>
      </c>
      <c r="CY60" s="166">
        <f t="shared" si="43"/>
        <v>0</v>
      </c>
      <c r="CZ60" s="166">
        <f t="shared" si="43"/>
        <v>0</v>
      </c>
      <c r="DA60" s="166">
        <f t="shared" si="43"/>
        <v>0</v>
      </c>
      <c r="DB60" s="166">
        <f t="shared" si="43"/>
        <v>0</v>
      </c>
      <c r="DC60" s="166">
        <f t="shared" si="43"/>
        <v>0</v>
      </c>
      <c r="DD60" s="166">
        <f t="shared" si="43"/>
        <v>0</v>
      </c>
      <c r="DE60" s="166">
        <f t="shared" si="43"/>
        <v>0</v>
      </c>
      <c r="DF60" s="166">
        <f t="shared" si="43"/>
        <v>0</v>
      </c>
      <c r="DG60" s="166">
        <f t="shared" si="43"/>
        <v>0</v>
      </c>
      <c r="DH60" s="166">
        <f t="shared" si="43"/>
        <v>0</v>
      </c>
      <c r="DI60" s="167">
        <f t="shared" si="43"/>
        <v>0</v>
      </c>
      <c r="DK60" s="165">
        <f t="shared" ref="DK60:DZ75" si="47">IF(OR(COUNTIFS(G60:P60,"W/O")&gt;0,COUNTIFS(G60:P60,"A")&gt;0,COUNTIFS(G60:P60,"")&gt;0,COUNTIF(G60:P60,"N/O")),0,1)</f>
        <v>0</v>
      </c>
      <c r="DL60" s="166">
        <f t="shared" si="47"/>
        <v>0</v>
      </c>
      <c r="DM60" s="166">
        <f t="shared" si="47"/>
        <v>0</v>
      </c>
      <c r="DN60" s="166">
        <f t="shared" si="47"/>
        <v>0</v>
      </c>
      <c r="DO60" s="166">
        <f t="shared" si="47"/>
        <v>0</v>
      </c>
      <c r="DP60" s="166">
        <f t="shared" si="47"/>
        <v>0</v>
      </c>
      <c r="DQ60" s="166">
        <f t="shared" si="47"/>
        <v>0</v>
      </c>
      <c r="DR60" s="166">
        <f t="shared" si="47"/>
        <v>0</v>
      </c>
      <c r="DS60" s="166">
        <f t="shared" si="47"/>
        <v>0</v>
      </c>
      <c r="DT60" s="166">
        <f t="shared" si="47"/>
        <v>0</v>
      </c>
      <c r="DU60" s="166">
        <f t="shared" si="47"/>
        <v>0</v>
      </c>
      <c r="DV60" s="166">
        <f t="shared" si="47"/>
        <v>0</v>
      </c>
      <c r="DW60" s="166">
        <f t="shared" si="47"/>
        <v>0</v>
      </c>
      <c r="DX60" s="166">
        <f t="shared" si="47"/>
        <v>0</v>
      </c>
      <c r="DY60" s="166">
        <f t="shared" si="47"/>
        <v>0</v>
      </c>
      <c r="DZ60" s="166">
        <f t="shared" si="47"/>
        <v>0</v>
      </c>
      <c r="EA60" s="166">
        <f t="shared" ref="EA60:EP76" si="48">IF(OR(COUNTIFS(W60:AF60,"W/O")&gt;0,COUNTIFS(W60:AF60,"A")&gt;0,COUNTIFS(W60:AF60,"")&gt;0,COUNTIF(W60:AF60,"N/O")),0,1)</f>
        <v>0</v>
      </c>
      <c r="EB60" s="166">
        <f t="shared" si="48"/>
        <v>0</v>
      </c>
      <c r="EC60" s="166">
        <f t="shared" si="48"/>
        <v>0</v>
      </c>
      <c r="ED60" s="166">
        <f t="shared" si="48"/>
        <v>0</v>
      </c>
      <c r="EE60" s="166">
        <f t="shared" si="48"/>
        <v>0</v>
      </c>
      <c r="EF60" s="166">
        <f t="shared" si="48"/>
        <v>0</v>
      </c>
      <c r="EG60" s="166">
        <f t="shared" si="48"/>
        <v>0</v>
      </c>
      <c r="EH60" s="166">
        <f t="shared" si="48"/>
        <v>0</v>
      </c>
      <c r="EI60" s="166">
        <f t="shared" si="48"/>
        <v>0</v>
      </c>
      <c r="EJ60" s="166">
        <f t="shared" si="48"/>
        <v>0</v>
      </c>
      <c r="EK60" s="166">
        <f t="shared" si="48"/>
        <v>0</v>
      </c>
      <c r="EL60" s="166">
        <f t="shared" si="48"/>
        <v>0</v>
      </c>
      <c r="EM60" s="166">
        <f t="shared" si="48"/>
        <v>0</v>
      </c>
      <c r="EN60" s="166">
        <f t="shared" si="44"/>
        <v>0</v>
      </c>
      <c r="EO60" s="166">
        <f t="shared" si="44"/>
        <v>0</v>
      </c>
      <c r="EP60" s="166">
        <f t="shared" si="44"/>
        <v>0</v>
      </c>
      <c r="EQ60" s="166">
        <f t="shared" si="44"/>
        <v>0</v>
      </c>
      <c r="ER60" s="166">
        <f t="shared" si="44"/>
        <v>0</v>
      </c>
      <c r="ES60" s="166">
        <f t="shared" si="44"/>
        <v>0</v>
      </c>
      <c r="ET60" s="166">
        <f t="shared" si="44"/>
        <v>0</v>
      </c>
      <c r="EU60" s="166">
        <f t="shared" si="44"/>
        <v>0</v>
      </c>
      <c r="EV60" s="166">
        <f t="shared" si="44"/>
        <v>0</v>
      </c>
      <c r="EW60" s="166">
        <f t="shared" si="44"/>
        <v>0</v>
      </c>
      <c r="EX60" s="166">
        <f t="shared" si="44"/>
        <v>0</v>
      </c>
      <c r="EY60" s="167">
        <f t="shared" si="44"/>
        <v>0</v>
      </c>
      <c r="FA60" s="171" t="str">
        <f t="shared" si="29"/>
        <v>Non Compliance</v>
      </c>
      <c r="FB60" s="171" t="str">
        <f t="shared" si="30"/>
        <v>Compliance</v>
      </c>
      <c r="FC60" s="171" t="str">
        <f t="shared" si="31"/>
        <v>Compliance</v>
      </c>
      <c r="FD60" s="164">
        <f>VLOOKUP(C60,'[3]AS PER ATT '!$B$9:$H$121,7,0)</f>
        <v>19</v>
      </c>
      <c r="FE60" s="186">
        <f t="shared" si="32"/>
        <v>0</v>
      </c>
    </row>
    <row r="61" spans="2:161" s="164" customFormat="1" ht="20.100000000000001" customHeight="1" thickBot="1" x14ac:dyDescent="0.3">
      <c r="B61" s="159">
        <v>48</v>
      </c>
      <c r="C61" s="172">
        <v>5523</v>
      </c>
      <c r="D61" s="173" t="s">
        <v>89</v>
      </c>
      <c r="E61" s="174" t="s">
        <v>135</v>
      </c>
      <c r="F61" s="41" t="str">
        <f>IFERROR(VLOOKUP(E61,'[1]Designation with Pershift Cost'!$B$3:$C$25,2,0),"")</f>
        <v/>
      </c>
      <c r="G61" s="151" t="s">
        <v>11</v>
      </c>
      <c r="H61" s="151" t="s">
        <v>11</v>
      </c>
      <c r="I61" s="151" t="s">
        <v>11</v>
      </c>
      <c r="J61" s="151" t="s">
        <v>11</v>
      </c>
      <c r="K61" s="151" t="s">
        <v>11</v>
      </c>
      <c r="L61" s="151" t="s">
        <v>12</v>
      </c>
      <c r="M61" s="151" t="s">
        <v>26</v>
      </c>
      <c r="N61" s="151" t="s">
        <v>12</v>
      </c>
      <c r="O61" s="151" t="s">
        <v>27</v>
      </c>
      <c r="P61" s="151" t="s">
        <v>12</v>
      </c>
      <c r="Q61" s="152" t="s">
        <v>27</v>
      </c>
      <c r="R61" s="152" t="s">
        <v>27</v>
      </c>
      <c r="S61" s="152" t="s">
        <v>27</v>
      </c>
      <c r="T61" s="152" t="s">
        <v>27</v>
      </c>
      <c r="U61" s="152" t="s">
        <v>27</v>
      </c>
      <c r="V61" s="152" t="s">
        <v>27</v>
      </c>
      <c r="W61" s="152" t="s">
        <v>27</v>
      </c>
      <c r="X61" s="152" t="s">
        <v>27</v>
      </c>
      <c r="Y61" s="152" t="s">
        <v>27</v>
      </c>
      <c r="Z61" s="152" t="s">
        <v>27</v>
      </c>
      <c r="AA61" s="152" t="s">
        <v>27</v>
      </c>
      <c r="AB61" s="152" t="s">
        <v>27</v>
      </c>
      <c r="AC61" s="152" t="s">
        <v>27</v>
      </c>
      <c r="AD61" s="152" t="s">
        <v>27</v>
      </c>
      <c r="AE61" s="152" t="s">
        <v>27</v>
      </c>
      <c r="AF61" s="152" t="s">
        <v>27</v>
      </c>
      <c r="AG61" s="152" t="s">
        <v>27</v>
      </c>
      <c r="AH61" s="152" t="s">
        <v>27</v>
      </c>
      <c r="AI61" s="152" t="s">
        <v>27</v>
      </c>
      <c r="AJ61" s="152" t="s">
        <v>27</v>
      </c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3">
        <f t="shared" si="3"/>
        <v>0</v>
      </c>
      <c r="AX61" s="153">
        <f t="shared" si="4"/>
        <v>5</v>
      </c>
      <c r="AY61" s="153">
        <f t="shared" si="5"/>
        <v>3</v>
      </c>
      <c r="AZ61" s="153">
        <f t="shared" si="6"/>
        <v>0</v>
      </c>
      <c r="BA61" s="153">
        <f t="shared" si="7"/>
        <v>0</v>
      </c>
      <c r="BB61" s="153">
        <f t="shared" si="8"/>
        <v>0</v>
      </c>
      <c r="BC61" s="153">
        <f t="shared" si="9"/>
        <v>0</v>
      </c>
      <c r="BD61" s="153">
        <f t="shared" si="10"/>
        <v>0</v>
      </c>
      <c r="BE61" s="153">
        <f t="shared" si="11"/>
        <v>0</v>
      </c>
      <c r="BF61" s="153">
        <f t="shared" si="12"/>
        <v>0</v>
      </c>
      <c r="BG61" s="153">
        <f t="shared" si="13"/>
        <v>0</v>
      </c>
      <c r="BH61" s="153">
        <f t="shared" si="14"/>
        <v>0</v>
      </c>
      <c r="BI61" s="153">
        <f t="shared" si="15"/>
        <v>0</v>
      </c>
      <c r="BJ61" s="153">
        <f t="shared" si="16"/>
        <v>0</v>
      </c>
      <c r="BK61" s="152"/>
      <c r="BL61" s="152"/>
      <c r="BM61" s="153">
        <f t="shared" si="17"/>
        <v>1</v>
      </c>
      <c r="BN61" s="153">
        <f t="shared" si="18"/>
        <v>21</v>
      </c>
      <c r="BO61" s="145">
        <f t="shared" si="19"/>
        <v>8</v>
      </c>
      <c r="BP61" s="147">
        <f t="shared" si="20"/>
        <v>30</v>
      </c>
      <c r="BQ61" s="146">
        <f t="shared" si="21"/>
        <v>0</v>
      </c>
      <c r="BR61" s="146">
        <f t="shared" si="22"/>
        <v>0</v>
      </c>
      <c r="BS61" s="175"/>
      <c r="BU61" s="165">
        <f t="shared" si="45"/>
        <v>0</v>
      </c>
      <c r="BV61" s="166">
        <f t="shared" si="45"/>
        <v>0</v>
      </c>
      <c r="BW61" s="166">
        <f t="shared" si="45"/>
        <v>0</v>
      </c>
      <c r="BX61" s="166">
        <f t="shared" si="45"/>
        <v>0</v>
      </c>
      <c r="BY61" s="166">
        <f t="shared" si="45"/>
        <v>0</v>
      </c>
      <c r="BZ61" s="166">
        <f t="shared" si="45"/>
        <v>0</v>
      </c>
      <c r="CA61" s="166">
        <f t="shared" si="45"/>
        <v>0</v>
      </c>
      <c r="CB61" s="166">
        <f t="shared" si="45"/>
        <v>1</v>
      </c>
      <c r="CC61" s="166">
        <f t="shared" si="45"/>
        <v>1</v>
      </c>
      <c r="CD61" s="166">
        <f t="shared" si="45"/>
        <v>1</v>
      </c>
      <c r="CE61" s="166">
        <f t="shared" si="45"/>
        <v>1</v>
      </c>
      <c r="CF61" s="166">
        <f t="shared" si="45"/>
        <v>1</v>
      </c>
      <c r="CG61" s="166">
        <f t="shared" si="45"/>
        <v>1</v>
      </c>
      <c r="CH61" s="166">
        <f t="shared" si="45"/>
        <v>1</v>
      </c>
      <c r="CI61" s="166">
        <f t="shared" si="45"/>
        <v>1</v>
      </c>
      <c r="CJ61" s="166">
        <f t="shared" si="45"/>
        <v>1</v>
      </c>
      <c r="CK61" s="166">
        <f t="shared" si="46"/>
        <v>1</v>
      </c>
      <c r="CL61" s="166">
        <f t="shared" si="46"/>
        <v>1</v>
      </c>
      <c r="CM61" s="166">
        <f t="shared" si="46"/>
        <v>1</v>
      </c>
      <c r="CN61" s="166">
        <f t="shared" si="46"/>
        <v>1</v>
      </c>
      <c r="CO61" s="166">
        <f t="shared" si="46"/>
        <v>1</v>
      </c>
      <c r="CP61" s="166">
        <f t="shared" si="46"/>
        <v>1</v>
      </c>
      <c r="CQ61" s="166">
        <f t="shared" si="46"/>
        <v>1</v>
      </c>
      <c r="CR61" s="166">
        <f t="shared" si="46"/>
        <v>1</v>
      </c>
      <c r="CS61" s="166">
        <f t="shared" si="46"/>
        <v>0</v>
      </c>
      <c r="CT61" s="166">
        <f t="shared" si="46"/>
        <v>0</v>
      </c>
      <c r="CU61" s="166">
        <f t="shared" si="46"/>
        <v>0</v>
      </c>
      <c r="CV61" s="166">
        <f t="shared" si="46"/>
        <v>0</v>
      </c>
      <c r="CW61" s="166">
        <f t="shared" si="46"/>
        <v>0</v>
      </c>
      <c r="CX61" s="166">
        <f t="shared" si="43"/>
        <v>0</v>
      </c>
      <c r="CY61" s="166">
        <f t="shared" si="43"/>
        <v>0</v>
      </c>
      <c r="CZ61" s="166">
        <f t="shared" si="43"/>
        <v>0</v>
      </c>
      <c r="DA61" s="166">
        <f t="shared" si="43"/>
        <v>0</v>
      </c>
      <c r="DB61" s="166">
        <f t="shared" si="43"/>
        <v>0</v>
      </c>
      <c r="DC61" s="166">
        <f t="shared" si="43"/>
        <v>0</v>
      </c>
      <c r="DD61" s="166">
        <f t="shared" si="43"/>
        <v>0</v>
      </c>
      <c r="DE61" s="166">
        <f t="shared" si="43"/>
        <v>0</v>
      </c>
      <c r="DF61" s="166">
        <f t="shared" si="43"/>
        <v>0</v>
      </c>
      <c r="DG61" s="166">
        <f t="shared" si="43"/>
        <v>0</v>
      </c>
      <c r="DH61" s="166">
        <f t="shared" si="43"/>
        <v>0</v>
      </c>
      <c r="DI61" s="167">
        <f t="shared" si="43"/>
        <v>0</v>
      </c>
      <c r="DK61" s="165">
        <f t="shared" si="47"/>
        <v>0</v>
      </c>
      <c r="DL61" s="166">
        <f t="shared" si="47"/>
        <v>0</v>
      </c>
      <c r="DM61" s="166">
        <f t="shared" si="47"/>
        <v>0</v>
      </c>
      <c r="DN61" s="166">
        <f t="shared" si="47"/>
        <v>0</v>
      </c>
      <c r="DO61" s="166">
        <f t="shared" si="47"/>
        <v>0</v>
      </c>
      <c r="DP61" s="166">
        <f t="shared" si="47"/>
        <v>0</v>
      </c>
      <c r="DQ61" s="166">
        <f t="shared" si="47"/>
        <v>0</v>
      </c>
      <c r="DR61" s="166">
        <f t="shared" si="47"/>
        <v>0</v>
      </c>
      <c r="DS61" s="166">
        <f t="shared" si="47"/>
        <v>0</v>
      </c>
      <c r="DT61" s="166">
        <f t="shared" si="47"/>
        <v>0</v>
      </c>
      <c r="DU61" s="166">
        <f t="shared" si="47"/>
        <v>0</v>
      </c>
      <c r="DV61" s="166">
        <f t="shared" si="47"/>
        <v>0</v>
      </c>
      <c r="DW61" s="166">
        <f t="shared" si="47"/>
        <v>0</v>
      </c>
      <c r="DX61" s="166">
        <f t="shared" si="47"/>
        <v>0</v>
      </c>
      <c r="DY61" s="166">
        <f t="shared" si="47"/>
        <v>0</v>
      </c>
      <c r="DZ61" s="166">
        <f t="shared" si="47"/>
        <v>0</v>
      </c>
      <c r="EA61" s="166">
        <f t="shared" si="48"/>
        <v>0</v>
      </c>
      <c r="EB61" s="166">
        <f t="shared" si="48"/>
        <v>0</v>
      </c>
      <c r="EC61" s="166">
        <f t="shared" si="48"/>
        <v>0</v>
      </c>
      <c r="ED61" s="166">
        <f t="shared" si="48"/>
        <v>0</v>
      </c>
      <c r="EE61" s="166">
        <f t="shared" si="48"/>
        <v>0</v>
      </c>
      <c r="EF61" s="166">
        <f t="shared" si="48"/>
        <v>0</v>
      </c>
      <c r="EG61" s="166">
        <f t="shared" si="48"/>
        <v>0</v>
      </c>
      <c r="EH61" s="166">
        <f t="shared" si="48"/>
        <v>0</v>
      </c>
      <c r="EI61" s="166">
        <f t="shared" si="48"/>
        <v>0</v>
      </c>
      <c r="EJ61" s="166">
        <f t="shared" si="48"/>
        <v>0</v>
      </c>
      <c r="EK61" s="166">
        <f t="shared" si="48"/>
        <v>0</v>
      </c>
      <c r="EL61" s="166">
        <f t="shared" si="48"/>
        <v>0</v>
      </c>
      <c r="EM61" s="166">
        <f t="shared" si="48"/>
        <v>0</v>
      </c>
      <c r="EN61" s="166">
        <f t="shared" si="44"/>
        <v>0</v>
      </c>
      <c r="EO61" s="166">
        <f t="shared" si="44"/>
        <v>0</v>
      </c>
      <c r="EP61" s="166">
        <f t="shared" si="44"/>
        <v>0</v>
      </c>
      <c r="EQ61" s="166">
        <f t="shared" si="44"/>
        <v>0</v>
      </c>
      <c r="ER61" s="166">
        <f t="shared" si="44"/>
        <v>0</v>
      </c>
      <c r="ES61" s="166">
        <f t="shared" si="44"/>
        <v>0</v>
      </c>
      <c r="ET61" s="166">
        <f t="shared" si="44"/>
        <v>0</v>
      </c>
      <c r="EU61" s="166">
        <f t="shared" si="44"/>
        <v>0</v>
      </c>
      <c r="EV61" s="166">
        <f t="shared" si="44"/>
        <v>0</v>
      </c>
      <c r="EW61" s="166">
        <f t="shared" si="44"/>
        <v>0</v>
      </c>
      <c r="EX61" s="166">
        <f t="shared" si="44"/>
        <v>0</v>
      </c>
      <c r="EY61" s="167">
        <f t="shared" si="44"/>
        <v>0</v>
      </c>
      <c r="FA61" s="171" t="str">
        <f t="shared" si="29"/>
        <v>Non Compliance</v>
      </c>
      <c r="FB61" s="171" t="str">
        <f t="shared" si="30"/>
        <v>Compliance</v>
      </c>
      <c r="FC61" s="171" t="str">
        <f t="shared" si="31"/>
        <v>Compliance</v>
      </c>
      <c r="FD61" s="164">
        <f>VLOOKUP(C61,'[3]AS PER ATT '!$B$9:$H$121,7,0)</f>
        <v>8</v>
      </c>
      <c r="FE61" s="186">
        <f t="shared" si="32"/>
        <v>0</v>
      </c>
    </row>
    <row r="62" spans="2:161" s="164" customFormat="1" ht="20.100000000000001" customHeight="1" thickBot="1" x14ac:dyDescent="0.3">
      <c r="B62" s="159">
        <v>49</v>
      </c>
      <c r="C62" s="172">
        <v>5529</v>
      </c>
      <c r="D62" s="173" t="s">
        <v>82</v>
      </c>
      <c r="E62" s="174" t="s">
        <v>135</v>
      </c>
      <c r="F62" s="41" t="str">
        <f>IFERROR(VLOOKUP(E62,'[1]Designation with Pershift Cost'!$B$3:$C$25,2,0),"")</f>
        <v/>
      </c>
      <c r="G62" s="151" t="s">
        <v>12</v>
      </c>
      <c r="H62" s="151" t="s">
        <v>12</v>
      </c>
      <c r="I62" s="151" t="s">
        <v>12</v>
      </c>
      <c r="J62" s="151" t="s">
        <v>12</v>
      </c>
      <c r="K62" s="151" t="s">
        <v>12</v>
      </c>
      <c r="L62" s="151" t="s">
        <v>26</v>
      </c>
      <c r="M62" s="151" t="s">
        <v>11</v>
      </c>
      <c r="N62" s="151" t="s">
        <v>11</v>
      </c>
      <c r="O62" s="151" t="s">
        <v>11</v>
      </c>
      <c r="P62" s="151" t="s">
        <v>11</v>
      </c>
      <c r="Q62" s="152" t="s">
        <v>11</v>
      </c>
      <c r="R62" s="152" t="s">
        <v>11</v>
      </c>
      <c r="S62" s="152" t="s">
        <v>26</v>
      </c>
      <c r="T62" s="152" t="s">
        <v>11</v>
      </c>
      <c r="U62" s="152" t="s">
        <v>11</v>
      </c>
      <c r="V62" s="152" t="s">
        <v>10</v>
      </c>
      <c r="W62" s="152" t="s">
        <v>10</v>
      </c>
      <c r="X62" s="152" t="s">
        <v>10</v>
      </c>
      <c r="Y62" s="152" t="s">
        <v>10</v>
      </c>
      <c r="Z62" s="152" t="s">
        <v>10</v>
      </c>
      <c r="AA62" s="152" t="s">
        <v>26</v>
      </c>
      <c r="AB62" s="152" t="s">
        <v>10</v>
      </c>
      <c r="AC62" s="152" t="s">
        <v>10</v>
      </c>
      <c r="AD62" s="152" t="s">
        <v>10</v>
      </c>
      <c r="AE62" s="152" t="s">
        <v>10</v>
      </c>
      <c r="AF62" s="152" t="s">
        <v>10</v>
      </c>
      <c r="AG62" s="152" t="s">
        <v>26</v>
      </c>
      <c r="AH62" s="152" t="s">
        <v>27</v>
      </c>
      <c r="AI62" s="152" t="s">
        <v>10</v>
      </c>
      <c r="AJ62" s="152" t="s">
        <v>10</v>
      </c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3">
        <f t="shared" si="3"/>
        <v>12</v>
      </c>
      <c r="AX62" s="153">
        <f t="shared" si="4"/>
        <v>8</v>
      </c>
      <c r="AY62" s="153">
        <f t="shared" si="5"/>
        <v>5</v>
      </c>
      <c r="AZ62" s="153">
        <f t="shared" si="6"/>
        <v>0</v>
      </c>
      <c r="BA62" s="153">
        <f t="shared" si="7"/>
        <v>0</v>
      </c>
      <c r="BB62" s="153">
        <f t="shared" si="8"/>
        <v>0</v>
      </c>
      <c r="BC62" s="153">
        <f t="shared" si="9"/>
        <v>0</v>
      </c>
      <c r="BD62" s="153">
        <f t="shared" si="10"/>
        <v>0</v>
      </c>
      <c r="BE62" s="153">
        <f t="shared" si="11"/>
        <v>0</v>
      </c>
      <c r="BF62" s="153">
        <f t="shared" si="12"/>
        <v>0</v>
      </c>
      <c r="BG62" s="153">
        <f t="shared" si="13"/>
        <v>0</v>
      </c>
      <c r="BH62" s="153">
        <f t="shared" si="14"/>
        <v>0</v>
      </c>
      <c r="BI62" s="153">
        <f t="shared" si="15"/>
        <v>0</v>
      </c>
      <c r="BJ62" s="153">
        <f t="shared" si="16"/>
        <v>0</v>
      </c>
      <c r="BK62" s="152"/>
      <c r="BL62" s="152"/>
      <c r="BM62" s="153">
        <f t="shared" si="17"/>
        <v>4</v>
      </c>
      <c r="BN62" s="153">
        <f t="shared" si="18"/>
        <v>1</v>
      </c>
      <c r="BO62" s="145">
        <f t="shared" si="19"/>
        <v>25</v>
      </c>
      <c r="BP62" s="147">
        <f t="shared" si="20"/>
        <v>30</v>
      </c>
      <c r="BQ62" s="146">
        <f t="shared" si="21"/>
        <v>0</v>
      </c>
      <c r="BR62" s="146">
        <f t="shared" si="22"/>
        <v>0</v>
      </c>
      <c r="BS62" s="175"/>
      <c r="BU62" s="165">
        <f t="shared" si="45"/>
        <v>0</v>
      </c>
      <c r="BV62" s="166">
        <f t="shared" si="45"/>
        <v>0</v>
      </c>
      <c r="BW62" s="166">
        <f t="shared" si="45"/>
        <v>0</v>
      </c>
      <c r="BX62" s="166">
        <f t="shared" si="45"/>
        <v>0</v>
      </c>
      <c r="BY62" s="166">
        <f t="shared" si="45"/>
        <v>0</v>
      </c>
      <c r="BZ62" s="166">
        <f t="shared" si="45"/>
        <v>0</v>
      </c>
      <c r="CA62" s="166">
        <f t="shared" si="45"/>
        <v>0</v>
      </c>
      <c r="CB62" s="166">
        <f t="shared" si="45"/>
        <v>0</v>
      </c>
      <c r="CC62" s="166">
        <f t="shared" si="45"/>
        <v>0</v>
      </c>
      <c r="CD62" s="166">
        <f t="shared" si="45"/>
        <v>0</v>
      </c>
      <c r="CE62" s="166">
        <f t="shared" si="45"/>
        <v>0</v>
      </c>
      <c r="CF62" s="166">
        <f t="shared" si="45"/>
        <v>0</v>
      </c>
      <c r="CG62" s="166">
        <f t="shared" si="45"/>
        <v>0</v>
      </c>
      <c r="CH62" s="166">
        <f t="shared" si="45"/>
        <v>1</v>
      </c>
      <c r="CI62" s="166">
        <f t="shared" si="45"/>
        <v>0</v>
      </c>
      <c r="CJ62" s="166">
        <f t="shared" si="45"/>
        <v>0</v>
      </c>
      <c r="CK62" s="166">
        <f t="shared" si="46"/>
        <v>0</v>
      </c>
      <c r="CL62" s="166">
        <f t="shared" si="46"/>
        <v>0</v>
      </c>
      <c r="CM62" s="166">
        <f t="shared" si="46"/>
        <v>0</v>
      </c>
      <c r="CN62" s="166">
        <f t="shared" si="46"/>
        <v>0</v>
      </c>
      <c r="CO62" s="166">
        <f t="shared" si="46"/>
        <v>0</v>
      </c>
      <c r="CP62" s="166">
        <f t="shared" si="46"/>
        <v>0</v>
      </c>
      <c r="CQ62" s="166">
        <f t="shared" si="46"/>
        <v>0</v>
      </c>
      <c r="CR62" s="166">
        <f t="shared" si="46"/>
        <v>0</v>
      </c>
      <c r="CS62" s="166">
        <f t="shared" si="46"/>
        <v>0</v>
      </c>
      <c r="CT62" s="166">
        <f t="shared" si="46"/>
        <v>0</v>
      </c>
      <c r="CU62" s="166">
        <f t="shared" si="46"/>
        <v>0</v>
      </c>
      <c r="CV62" s="166">
        <f t="shared" si="46"/>
        <v>0</v>
      </c>
      <c r="CW62" s="166">
        <f t="shared" si="46"/>
        <v>0</v>
      </c>
      <c r="CX62" s="166">
        <f t="shared" si="43"/>
        <v>0</v>
      </c>
      <c r="CY62" s="166">
        <f t="shared" si="43"/>
        <v>0</v>
      </c>
      <c r="CZ62" s="166">
        <f t="shared" si="43"/>
        <v>0</v>
      </c>
      <c r="DA62" s="166">
        <f t="shared" si="43"/>
        <v>0</v>
      </c>
      <c r="DB62" s="166">
        <f t="shared" si="43"/>
        <v>0</v>
      </c>
      <c r="DC62" s="166">
        <f t="shared" si="43"/>
        <v>0</v>
      </c>
      <c r="DD62" s="166">
        <f t="shared" si="43"/>
        <v>0</v>
      </c>
      <c r="DE62" s="166">
        <f t="shared" si="43"/>
        <v>0</v>
      </c>
      <c r="DF62" s="166">
        <f t="shared" si="43"/>
        <v>0</v>
      </c>
      <c r="DG62" s="166">
        <f t="shared" si="43"/>
        <v>0</v>
      </c>
      <c r="DH62" s="166">
        <f t="shared" si="43"/>
        <v>0</v>
      </c>
      <c r="DI62" s="167">
        <f t="shared" si="43"/>
        <v>0</v>
      </c>
      <c r="DK62" s="165">
        <f t="shared" si="47"/>
        <v>0</v>
      </c>
      <c r="DL62" s="166">
        <f t="shared" si="47"/>
        <v>0</v>
      </c>
      <c r="DM62" s="166">
        <f t="shared" si="47"/>
        <v>0</v>
      </c>
      <c r="DN62" s="166">
        <f t="shared" si="47"/>
        <v>0</v>
      </c>
      <c r="DO62" s="166">
        <f t="shared" si="47"/>
        <v>0</v>
      </c>
      <c r="DP62" s="166">
        <f t="shared" si="47"/>
        <v>0</v>
      </c>
      <c r="DQ62" s="166">
        <f t="shared" si="47"/>
        <v>0</v>
      </c>
      <c r="DR62" s="166">
        <f t="shared" si="47"/>
        <v>0</v>
      </c>
      <c r="DS62" s="166">
        <f t="shared" si="47"/>
        <v>0</v>
      </c>
      <c r="DT62" s="166">
        <f t="shared" si="47"/>
        <v>0</v>
      </c>
      <c r="DU62" s="166">
        <f t="shared" si="47"/>
        <v>0</v>
      </c>
      <c r="DV62" s="166">
        <f t="shared" si="47"/>
        <v>0</v>
      </c>
      <c r="DW62" s="166">
        <f t="shared" si="47"/>
        <v>0</v>
      </c>
      <c r="DX62" s="166">
        <f t="shared" si="47"/>
        <v>0</v>
      </c>
      <c r="DY62" s="166">
        <f t="shared" si="47"/>
        <v>0</v>
      </c>
      <c r="DZ62" s="166">
        <f t="shared" si="47"/>
        <v>0</v>
      </c>
      <c r="EA62" s="166">
        <f t="shared" si="48"/>
        <v>0</v>
      </c>
      <c r="EB62" s="166">
        <f t="shared" si="48"/>
        <v>0</v>
      </c>
      <c r="EC62" s="166">
        <f t="shared" si="48"/>
        <v>0</v>
      </c>
      <c r="ED62" s="166">
        <f t="shared" si="48"/>
        <v>0</v>
      </c>
      <c r="EE62" s="166">
        <f t="shared" si="48"/>
        <v>0</v>
      </c>
      <c r="EF62" s="166">
        <f t="shared" si="48"/>
        <v>0</v>
      </c>
      <c r="EG62" s="166">
        <f t="shared" si="48"/>
        <v>0</v>
      </c>
      <c r="EH62" s="166">
        <f t="shared" si="48"/>
        <v>0</v>
      </c>
      <c r="EI62" s="166">
        <f t="shared" si="48"/>
        <v>0</v>
      </c>
      <c r="EJ62" s="166">
        <f t="shared" si="48"/>
        <v>0</v>
      </c>
      <c r="EK62" s="166">
        <f t="shared" si="48"/>
        <v>0</v>
      </c>
      <c r="EL62" s="166">
        <f t="shared" si="48"/>
        <v>0</v>
      </c>
      <c r="EM62" s="166">
        <f t="shared" si="48"/>
        <v>0</v>
      </c>
      <c r="EN62" s="166">
        <f t="shared" si="44"/>
        <v>0</v>
      </c>
      <c r="EO62" s="166">
        <f t="shared" si="44"/>
        <v>0</v>
      </c>
      <c r="EP62" s="166">
        <f t="shared" si="44"/>
        <v>0</v>
      </c>
      <c r="EQ62" s="166">
        <f t="shared" si="44"/>
        <v>0</v>
      </c>
      <c r="ER62" s="166">
        <f t="shared" si="44"/>
        <v>0</v>
      </c>
      <c r="ES62" s="166">
        <f t="shared" si="44"/>
        <v>0</v>
      </c>
      <c r="ET62" s="166">
        <f t="shared" si="44"/>
        <v>0</v>
      </c>
      <c r="EU62" s="166">
        <f t="shared" si="44"/>
        <v>0</v>
      </c>
      <c r="EV62" s="166">
        <f t="shared" si="44"/>
        <v>0</v>
      </c>
      <c r="EW62" s="166">
        <f t="shared" si="44"/>
        <v>0</v>
      </c>
      <c r="EX62" s="166">
        <f t="shared" si="44"/>
        <v>0</v>
      </c>
      <c r="EY62" s="167">
        <f t="shared" si="44"/>
        <v>0</v>
      </c>
      <c r="FA62" s="171" t="str">
        <f t="shared" si="29"/>
        <v>Non Compliance</v>
      </c>
      <c r="FB62" s="171" t="str">
        <f t="shared" si="30"/>
        <v>Compliance</v>
      </c>
      <c r="FC62" s="171" t="str">
        <f t="shared" si="31"/>
        <v>Compliance</v>
      </c>
      <c r="FD62" s="164">
        <f>VLOOKUP(C62,'[3]AS PER ATT '!$B$9:$H$121,7,0)</f>
        <v>25</v>
      </c>
      <c r="FE62" s="186">
        <f t="shared" si="32"/>
        <v>0</v>
      </c>
    </row>
    <row r="63" spans="2:161" s="164" customFormat="1" ht="20.100000000000001" customHeight="1" thickBot="1" x14ac:dyDescent="0.3">
      <c r="B63" s="159">
        <v>50</v>
      </c>
      <c r="C63" s="172">
        <v>5559</v>
      </c>
      <c r="D63" s="173" t="s">
        <v>90</v>
      </c>
      <c r="E63" s="174" t="s">
        <v>135</v>
      </c>
      <c r="F63" s="41" t="str">
        <f>IFERROR(VLOOKUP(E63,'[1]Designation with Pershift Cost'!$B$3:$C$25,2,0),"")</f>
        <v/>
      </c>
      <c r="G63" s="151" t="s">
        <v>10</v>
      </c>
      <c r="H63" s="151" t="s">
        <v>10</v>
      </c>
      <c r="I63" s="151" t="s">
        <v>10</v>
      </c>
      <c r="J63" s="151" t="s">
        <v>10</v>
      </c>
      <c r="K63" s="151" t="s">
        <v>26</v>
      </c>
      <c r="L63" s="151" t="s">
        <v>10</v>
      </c>
      <c r="M63" s="151" t="s">
        <v>10</v>
      </c>
      <c r="N63" s="151" t="s">
        <v>10</v>
      </c>
      <c r="O63" s="151" t="s">
        <v>10</v>
      </c>
      <c r="P63" s="151" t="s">
        <v>10</v>
      </c>
      <c r="Q63" s="152" t="s">
        <v>10</v>
      </c>
      <c r="R63" s="152" t="s">
        <v>26</v>
      </c>
      <c r="S63" s="152" t="s">
        <v>10</v>
      </c>
      <c r="T63" s="152" t="s">
        <v>10</v>
      </c>
      <c r="U63" s="152" t="s">
        <v>10</v>
      </c>
      <c r="V63" s="152" t="s">
        <v>10</v>
      </c>
      <c r="W63" s="152" t="s">
        <v>10</v>
      </c>
      <c r="X63" s="152" t="s">
        <v>10</v>
      </c>
      <c r="Y63" s="152" t="s">
        <v>26</v>
      </c>
      <c r="Z63" s="152" t="s">
        <v>10</v>
      </c>
      <c r="AA63" s="152" t="s">
        <v>10</v>
      </c>
      <c r="AB63" s="152" t="s">
        <v>10</v>
      </c>
      <c r="AC63" s="152" t="s">
        <v>10</v>
      </c>
      <c r="AD63" s="152" t="s">
        <v>10</v>
      </c>
      <c r="AE63" s="152" t="s">
        <v>27</v>
      </c>
      <c r="AF63" s="152" t="s">
        <v>26</v>
      </c>
      <c r="AG63" s="152" t="s">
        <v>10</v>
      </c>
      <c r="AH63" s="152" t="s">
        <v>10</v>
      </c>
      <c r="AI63" s="152" t="s">
        <v>10</v>
      </c>
      <c r="AJ63" s="152" t="s">
        <v>10</v>
      </c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3">
        <f t="shared" si="3"/>
        <v>25</v>
      </c>
      <c r="AX63" s="153">
        <f t="shared" si="4"/>
        <v>0</v>
      </c>
      <c r="AY63" s="153">
        <f t="shared" si="5"/>
        <v>0</v>
      </c>
      <c r="AZ63" s="153">
        <f t="shared" si="6"/>
        <v>0</v>
      </c>
      <c r="BA63" s="153">
        <f t="shared" si="7"/>
        <v>0</v>
      </c>
      <c r="BB63" s="153">
        <f t="shared" si="8"/>
        <v>0</v>
      </c>
      <c r="BC63" s="153">
        <f t="shared" si="9"/>
        <v>0</v>
      </c>
      <c r="BD63" s="153">
        <f t="shared" si="10"/>
        <v>0</v>
      </c>
      <c r="BE63" s="153">
        <f t="shared" si="11"/>
        <v>0</v>
      </c>
      <c r="BF63" s="153">
        <f t="shared" si="12"/>
        <v>0</v>
      </c>
      <c r="BG63" s="153">
        <f t="shared" si="13"/>
        <v>0</v>
      </c>
      <c r="BH63" s="153">
        <f t="shared" si="14"/>
        <v>0</v>
      </c>
      <c r="BI63" s="153">
        <f t="shared" si="15"/>
        <v>0</v>
      </c>
      <c r="BJ63" s="153">
        <f t="shared" si="16"/>
        <v>0</v>
      </c>
      <c r="BK63" s="152"/>
      <c r="BL63" s="152"/>
      <c r="BM63" s="153">
        <f t="shared" si="17"/>
        <v>4</v>
      </c>
      <c r="BN63" s="153">
        <f t="shared" si="18"/>
        <v>1</v>
      </c>
      <c r="BO63" s="145">
        <f t="shared" si="19"/>
        <v>25</v>
      </c>
      <c r="BP63" s="147">
        <f t="shared" si="20"/>
        <v>30</v>
      </c>
      <c r="BQ63" s="146">
        <f t="shared" si="21"/>
        <v>0</v>
      </c>
      <c r="BR63" s="146">
        <f t="shared" si="22"/>
        <v>0</v>
      </c>
      <c r="BS63" s="175"/>
      <c r="BU63" s="165">
        <f t="shared" si="45"/>
        <v>0</v>
      </c>
      <c r="BV63" s="166">
        <f t="shared" si="45"/>
        <v>0</v>
      </c>
      <c r="BW63" s="166">
        <f t="shared" si="45"/>
        <v>0</v>
      </c>
      <c r="BX63" s="166">
        <f t="shared" si="45"/>
        <v>0</v>
      </c>
      <c r="BY63" s="166">
        <f t="shared" si="45"/>
        <v>0</v>
      </c>
      <c r="BZ63" s="166">
        <f t="shared" si="45"/>
        <v>0</v>
      </c>
      <c r="CA63" s="166">
        <f t="shared" si="45"/>
        <v>0</v>
      </c>
      <c r="CB63" s="166">
        <f t="shared" si="45"/>
        <v>0</v>
      </c>
      <c r="CC63" s="166">
        <f t="shared" si="45"/>
        <v>0</v>
      </c>
      <c r="CD63" s="166">
        <f t="shared" si="45"/>
        <v>0</v>
      </c>
      <c r="CE63" s="166">
        <f t="shared" si="45"/>
        <v>0</v>
      </c>
      <c r="CF63" s="166">
        <f t="shared" si="45"/>
        <v>0</v>
      </c>
      <c r="CG63" s="166">
        <f t="shared" si="45"/>
        <v>0</v>
      </c>
      <c r="CH63" s="166">
        <f t="shared" si="45"/>
        <v>0</v>
      </c>
      <c r="CI63" s="166">
        <f t="shared" si="45"/>
        <v>0</v>
      </c>
      <c r="CJ63" s="166">
        <f t="shared" si="45"/>
        <v>0</v>
      </c>
      <c r="CK63" s="166">
        <f t="shared" si="46"/>
        <v>0</v>
      </c>
      <c r="CL63" s="166">
        <f t="shared" si="46"/>
        <v>0</v>
      </c>
      <c r="CM63" s="166">
        <f t="shared" si="46"/>
        <v>0</v>
      </c>
      <c r="CN63" s="166">
        <f t="shared" si="46"/>
        <v>0</v>
      </c>
      <c r="CO63" s="166">
        <f t="shared" si="46"/>
        <v>0</v>
      </c>
      <c r="CP63" s="166">
        <f t="shared" si="46"/>
        <v>0</v>
      </c>
      <c r="CQ63" s="166">
        <f t="shared" si="46"/>
        <v>0</v>
      </c>
      <c r="CR63" s="166">
        <f t="shared" si="46"/>
        <v>0</v>
      </c>
      <c r="CS63" s="166">
        <f t="shared" si="46"/>
        <v>0</v>
      </c>
      <c r="CT63" s="166">
        <f t="shared" si="46"/>
        <v>0</v>
      </c>
      <c r="CU63" s="166">
        <f t="shared" si="46"/>
        <v>0</v>
      </c>
      <c r="CV63" s="166">
        <f t="shared" si="46"/>
        <v>0</v>
      </c>
      <c r="CW63" s="166">
        <f t="shared" si="46"/>
        <v>0</v>
      </c>
      <c r="CX63" s="166">
        <f t="shared" si="43"/>
        <v>0</v>
      </c>
      <c r="CY63" s="166">
        <f t="shared" si="43"/>
        <v>0</v>
      </c>
      <c r="CZ63" s="166">
        <f t="shared" si="43"/>
        <v>0</v>
      </c>
      <c r="DA63" s="166">
        <f t="shared" si="43"/>
        <v>0</v>
      </c>
      <c r="DB63" s="166">
        <f t="shared" si="43"/>
        <v>0</v>
      </c>
      <c r="DC63" s="166">
        <f t="shared" si="43"/>
        <v>0</v>
      </c>
      <c r="DD63" s="166">
        <f t="shared" si="43"/>
        <v>0</v>
      </c>
      <c r="DE63" s="166">
        <f t="shared" si="43"/>
        <v>0</v>
      </c>
      <c r="DF63" s="166">
        <f t="shared" si="43"/>
        <v>0</v>
      </c>
      <c r="DG63" s="166">
        <f t="shared" si="43"/>
        <v>0</v>
      </c>
      <c r="DH63" s="166">
        <f t="shared" si="43"/>
        <v>0</v>
      </c>
      <c r="DI63" s="167">
        <f t="shared" si="43"/>
        <v>0</v>
      </c>
      <c r="DK63" s="165">
        <f t="shared" si="47"/>
        <v>0</v>
      </c>
      <c r="DL63" s="166">
        <f t="shared" si="47"/>
        <v>0</v>
      </c>
      <c r="DM63" s="166">
        <f t="shared" si="47"/>
        <v>0</v>
      </c>
      <c r="DN63" s="166">
        <f t="shared" si="47"/>
        <v>0</v>
      </c>
      <c r="DO63" s="166">
        <f t="shared" si="47"/>
        <v>0</v>
      </c>
      <c r="DP63" s="166">
        <f t="shared" si="47"/>
        <v>0</v>
      </c>
      <c r="DQ63" s="166">
        <f t="shared" si="47"/>
        <v>0</v>
      </c>
      <c r="DR63" s="166">
        <f t="shared" si="47"/>
        <v>0</v>
      </c>
      <c r="DS63" s="166">
        <f t="shared" si="47"/>
        <v>0</v>
      </c>
      <c r="DT63" s="166">
        <f t="shared" si="47"/>
        <v>0</v>
      </c>
      <c r="DU63" s="166">
        <f t="shared" si="47"/>
        <v>0</v>
      </c>
      <c r="DV63" s="166">
        <f t="shared" si="47"/>
        <v>0</v>
      </c>
      <c r="DW63" s="166">
        <f t="shared" si="47"/>
        <v>0</v>
      </c>
      <c r="DX63" s="166">
        <f t="shared" si="47"/>
        <v>0</v>
      </c>
      <c r="DY63" s="166">
        <f t="shared" si="47"/>
        <v>0</v>
      </c>
      <c r="DZ63" s="166">
        <f t="shared" si="47"/>
        <v>0</v>
      </c>
      <c r="EA63" s="166">
        <f t="shared" si="48"/>
        <v>0</v>
      </c>
      <c r="EB63" s="166">
        <f t="shared" si="48"/>
        <v>0</v>
      </c>
      <c r="EC63" s="166">
        <f t="shared" si="48"/>
        <v>0</v>
      </c>
      <c r="ED63" s="166">
        <f t="shared" si="48"/>
        <v>0</v>
      </c>
      <c r="EE63" s="166">
        <f t="shared" si="48"/>
        <v>0</v>
      </c>
      <c r="EF63" s="166">
        <f t="shared" si="48"/>
        <v>0</v>
      </c>
      <c r="EG63" s="166">
        <f t="shared" si="48"/>
        <v>0</v>
      </c>
      <c r="EH63" s="166">
        <f t="shared" si="48"/>
        <v>0</v>
      </c>
      <c r="EI63" s="166">
        <f t="shared" si="48"/>
        <v>0</v>
      </c>
      <c r="EJ63" s="166">
        <f t="shared" si="48"/>
        <v>0</v>
      </c>
      <c r="EK63" s="166">
        <f t="shared" si="48"/>
        <v>0</v>
      </c>
      <c r="EL63" s="166">
        <f t="shared" si="48"/>
        <v>0</v>
      </c>
      <c r="EM63" s="166">
        <f t="shared" si="48"/>
        <v>0</v>
      </c>
      <c r="EN63" s="166">
        <f t="shared" si="44"/>
        <v>0</v>
      </c>
      <c r="EO63" s="166">
        <f t="shared" si="44"/>
        <v>0</v>
      </c>
      <c r="EP63" s="166">
        <f t="shared" si="44"/>
        <v>0</v>
      </c>
      <c r="EQ63" s="166">
        <f t="shared" si="44"/>
        <v>0</v>
      </c>
      <c r="ER63" s="166">
        <f t="shared" si="44"/>
        <v>0</v>
      </c>
      <c r="ES63" s="166">
        <f t="shared" si="44"/>
        <v>0</v>
      </c>
      <c r="ET63" s="166">
        <f t="shared" si="44"/>
        <v>0</v>
      </c>
      <c r="EU63" s="166">
        <f t="shared" si="44"/>
        <v>0</v>
      </c>
      <c r="EV63" s="166">
        <f t="shared" si="44"/>
        <v>0</v>
      </c>
      <c r="EW63" s="166">
        <f t="shared" si="44"/>
        <v>0</v>
      </c>
      <c r="EX63" s="166">
        <f t="shared" si="44"/>
        <v>0</v>
      </c>
      <c r="EY63" s="167">
        <f t="shared" si="44"/>
        <v>0</v>
      </c>
      <c r="FA63" s="171" t="str">
        <f t="shared" si="29"/>
        <v>Compliance</v>
      </c>
      <c r="FB63" s="171" t="str">
        <f t="shared" si="30"/>
        <v>Compliance</v>
      </c>
      <c r="FC63" s="171" t="str">
        <f t="shared" si="31"/>
        <v>Compliance</v>
      </c>
      <c r="FD63" s="164">
        <f>VLOOKUP(C63,'[3]AS PER ATT '!$B$9:$H$121,7,0)</f>
        <v>25</v>
      </c>
      <c r="FE63" s="186">
        <f t="shared" si="32"/>
        <v>0</v>
      </c>
    </row>
    <row r="64" spans="2:161" s="164" customFormat="1" ht="20.100000000000001" customHeight="1" thickBot="1" x14ac:dyDescent="0.3">
      <c r="B64" s="159">
        <v>51</v>
      </c>
      <c r="C64" s="172">
        <v>5560</v>
      </c>
      <c r="D64" s="173" t="s">
        <v>91</v>
      </c>
      <c r="E64" s="174" t="s">
        <v>135</v>
      </c>
      <c r="F64" s="41" t="str">
        <f>IFERROR(VLOOKUP(E64,'[1]Designation with Pershift Cost'!$B$3:$C$25,2,0),"")</f>
        <v/>
      </c>
      <c r="G64" s="151" t="s">
        <v>27</v>
      </c>
      <c r="H64" s="151" t="s">
        <v>11</v>
      </c>
      <c r="I64" s="151" t="s">
        <v>11</v>
      </c>
      <c r="J64" s="151" t="s">
        <v>11</v>
      </c>
      <c r="K64" s="151" t="s">
        <v>26</v>
      </c>
      <c r="L64" s="151" t="s">
        <v>11</v>
      </c>
      <c r="M64" s="151" t="s">
        <v>11</v>
      </c>
      <c r="N64" s="151" t="s">
        <v>11</v>
      </c>
      <c r="O64" s="151" t="s">
        <v>11</v>
      </c>
      <c r="P64" s="151" t="s">
        <v>11</v>
      </c>
      <c r="Q64" s="152" t="s">
        <v>26</v>
      </c>
      <c r="R64" s="152" t="s">
        <v>27</v>
      </c>
      <c r="S64" s="152" t="s">
        <v>11</v>
      </c>
      <c r="T64" s="152" t="s">
        <v>11</v>
      </c>
      <c r="U64" s="152" t="s">
        <v>27</v>
      </c>
      <c r="V64" s="152" t="s">
        <v>11</v>
      </c>
      <c r="W64" s="152" t="s">
        <v>11</v>
      </c>
      <c r="X64" s="152" t="s">
        <v>11</v>
      </c>
      <c r="Y64" s="152" t="s">
        <v>26</v>
      </c>
      <c r="Z64" s="152" t="s">
        <v>11</v>
      </c>
      <c r="AA64" s="152" t="s">
        <v>11</v>
      </c>
      <c r="AB64" s="152" t="s">
        <v>11</v>
      </c>
      <c r="AC64" s="152" t="s">
        <v>11</v>
      </c>
      <c r="AD64" s="152" t="s">
        <v>11</v>
      </c>
      <c r="AE64" s="152" t="s">
        <v>11</v>
      </c>
      <c r="AF64" s="152" t="s">
        <v>26</v>
      </c>
      <c r="AG64" s="152" t="s">
        <v>11</v>
      </c>
      <c r="AH64" s="152" t="s">
        <v>11</v>
      </c>
      <c r="AI64" s="152" t="s">
        <v>11</v>
      </c>
      <c r="AJ64" s="152" t="s">
        <v>11</v>
      </c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3">
        <f t="shared" si="3"/>
        <v>0</v>
      </c>
      <c r="AX64" s="153">
        <f t="shared" si="4"/>
        <v>23</v>
      </c>
      <c r="AY64" s="153">
        <f t="shared" si="5"/>
        <v>0</v>
      </c>
      <c r="AZ64" s="153">
        <f t="shared" si="6"/>
        <v>0</v>
      </c>
      <c r="BA64" s="153">
        <f t="shared" si="7"/>
        <v>0</v>
      </c>
      <c r="BB64" s="153">
        <f t="shared" si="8"/>
        <v>0</v>
      </c>
      <c r="BC64" s="153">
        <f t="shared" si="9"/>
        <v>0</v>
      </c>
      <c r="BD64" s="153">
        <f t="shared" si="10"/>
        <v>0</v>
      </c>
      <c r="BE64" s="153">
        <f t="shared" si="11"/>
        <v>0</v>
      </c>
      <c r="BF64" s="153">
        <f t="shared" si="12"/>
        <v>0</v>
      </c>
      <c r="BG64" s="153">
        <f t="shared" si="13"/>
        <v>0</v>
      </c>
      <c r="BH64" s="153">
        <f t="shared" si="14"/>
        <v>0</v>
      </c>
      <c r="BI64" s="153">
        <f t="shared" si="15"/>
        <v>0</v>
      </c>
      <c r="BJ64" s="153">
        <f t="shared" si="16"/>
        <v>0</v>
      </c>
      <c r="BK64" s="152"/>
      <c r="BL64" s="152"/>
      <c r="BM64" s="153">
        <f t="shared" si="17"/>
        <v>4</v>
      </c>
      <c r="BN64" s="153">
        <f t="shared" si="18"/>
        <v>3</v>
      </c>
      <c r="BO64" s="145">
        <f t="shared" si="19"/>
        <v>23</v>
      </c>
      <c r="BP64" s="147">
        <f t="shared" si="20"/>
        <v>30</v>
      </c>
      <c r="BQ64" s="146">
        <f t="shared" si="21"/>
        <v>0</v>
      </c>
      <c r="BR64" s="146">
        <f t="shared" si="22"/>
        <v>0</v>
      </c>
      <c r="BS64" s="175"/>
      <c r="BU64" s="165">
        <f t="shared" si="45"/>
        <v>0</v>
      </c>
      <c r="BV64" s="166">
        <f t="shared" si="45"/>
        <v>0</v>
      </c>
      <c r="BW64" s="166">
        <f t="shared" si="45"/>
        <v>0</v>
      </c>
      <c r="BX64" s="166">
        <f t="shared" si="45"/>
        <v>0</v>
      </c>
      <c r="BY64" s="166">
        <f t="shared" si="45"/>
        <v>0</v>
      </c>
      <c r="BZ64" s="166">
        <f t="shared" si="45"/>
        <v>0</v>
      </c>
      <c r="CA64" s="166">
        <f t="shared" si="45"/>
        <v>0</v>
      </c>
      <c r="CB64" s="166">
        <f t="shared" si="45"/>
        <v>0</v>
      </c>
      <c r="CC64" s="166">
        <f t="shared" si="45"/>
        <v>0</v>
      </c>
      <c r="CD64" s="166">
        <f t="shared" si="45"/>
        <v>0</v>
      </c>
      <c r="CE64" s="166">
        <f t="shared" si="45"/>
        <v>0</v>
      </c>
      <c r="CF64" s="166">
        <f t="shared" si="45"/>
        <v>1</v>
      </c>
      <c r="CG64" s="166">
        <f t="shared" si="45"/>
        <v>0</v>
      </c>
      <c r="CH64" s="166">
        <f t="shared" si="45"/>
        <v>0</v>
      </c>
      <c r="CI64" s="166">
        <f t="shared" si="45"/>
        <v>0</v>
      </c>
      <c r="CJ64" s="166">
        <f t="shared" si="45"/>
        <v>0</v>
      </c>
      <c r="CK64" s="166">
        <f t="shared" si="46"/>
        <v>0</v>
      </c>
      <c r="CL64" s="166">
        <f t="shared" si="46"/>
        <v>0</v>
      </c>
      <c r="CM64" s="166">
        <f t="shared" si="46"/>
        <v>0</v>
      </c>
      <c r="CN64" s="166">
        <f t="shared" si="46"/>
        <v>0</v>
      </c>
      <c r="CO64" s="166">
        <f t="shared" si="46"/>
        <v>0</v>
      </c>
      <c r="CP64" s="166">
        <f t="shared" si="46"/>
        <v>0</v>
      </c>
      <c r="CQ64" s="166">
        <f t="shared" si="46"/>
        <v>0</v>
      </c>
      <c r="CR64" s="166">
        <f t="shared" si="46"/>
        <v>0</v>
      </c>
      <c r="CS64" s="166">
        <f t="shared" si="46"/>
        <v>0</v>
      </c>
      <c r="CT64" s="166">
        <f t="shared" si="46"/>
        <v>0</v>
      </c>
      <c r="CU64" s="166">
        <f t="shared" si="46"/>
        <v>0</v>
      </c>
      <c r="CV64" s="166">
        <f t="shared" si="46"/>
        <v>0</v>
      </c>
      <c r="CW64" s="166">
        <f t="shared" si="46"/>
        <v>0</v>
      </c>
      <c r="CX64" s="166">
        <f t="shared" si="43"/>
        <v>0</v>
      </c>
      <c r="CY64" s="166">
        <f t="shared" si="43"/>
        <v>0</v>
      </c>
      <c r="CZ64" s="166">
        <f t="shared" si="43"/>
        <v>0</v>
      </c>
      <c r="DA64" s="166">
        <f t="shared" si="43"/>
        <v>0</v>
      </c>
      <c r="DB64" s="166">
        <f t="shared" si="43"/>
        <v>0</v>
      </c>
      <c r="DC64" s="166">
        <f t="shared" si="43"/>
        <v>0</v>
      </c>
      <c r="DD64" s="166">
        <f t="shared" si="43"/>
        <v>0</v>
      </c>
      <c r="DE64" s="166">
        <f t="shared" si="43"/>
        <v>0</v>
      </c>
      <c r="DF64" s="166">
        <f t="shared" si="43"/>
        <v>0</v>
      </c>
      <c r="DG64" s="166">
        <f t="shared" si="43"/>
        <v>0</v>
      </c>
      <c r="DH64" s="166">
        <f t="shared" si="43"/>
        <v>0</v>
      </c>
      <c r="DI64" s="167">
        <f t="shared" si="43"/>
        <v>0</v>
      </c>
      <c r="DK64" s="165">
        <f t="shared" si="47"/>
        <v>0</v>
      </c>
      <c r="DL64" s="166">
        <f t="shared" si="47"/>
        <v>0</v>
      </c>
      <c r="DM64" s="166">
        <f t="shared" si="47"/>
        <v>0</v>
      </c>
      <c r="DN64" s="166">
        <f t="shared" si="47"/>
        <v>0</v>
      </c>
      <c r="DO64" s="166">
        <f t="shared" si="47"/>
        <v>0</v>
      </c>
      <c r="DP64" s="166">
        <f t="shared" si="47"/>
        <v>0</v>
      </c>
      <c r="DQ64" s="166">
        <f t="shared" si="47"/>
        <v>0</v>
      </c>
      <c r="DR64" s="166">
        <f t="shared" si="47"/>
        <v>0</v>
      </c>
      <c r="DS64" s="166">
        <f t="shared" si="47"/>
        <v>0</v>
      </c>
      <c r="DT64" s="166">
        <f t="shared" si="47"/>
        <v>0</v>
      </c>
      <c r="DU64" s="166">
        <f t="shared" si="47"/>
        <v>0</v>
      </c>
      <c r="DV64" s="166">
        <f t="shared" si="47"/>
        <v>0</v>
      </c>
      <c r="DW64" s="166">
        <f t="shared" si="47"/>
        <v>0</v>
      </c>
      <c r="DX64" s="166">
        <f t="shared" si="47"/>
        <v>0</v>
      </c>
      <c r="DY64" s="166">
        <f t="shared" si="47"/>
        <v>0</v>
      </c>
      <c r="DZ64" s="166">
        <f t="shared" si="47"/>
        <v>0</v>
      </c>
      <c r="EA64" s="166">
        <f t="shared" si="48"/>
        <v>0</v>
      </c>
      <c r="EB64" s="166">
        <f t="shared" si="48"/>
        <v>0</v>
      </c>
      <c r="EC64" s="166">
        <f t="shared" si="48"/>
        <v>0</v>
      </c>
      <c r="ED64" s="166">
        <f t="shared" si="48"/>
        <v>0</v>
      </c>
      <c r="EE64" s="166">
        <f t="shared" si="48"/>
        <v>0</v>
      </c>
      <c r="EF64" s="166">
        <f t="shared" si="48"/>
        <v>0</v>
      </c>
      <c r="EG64" s="166">
        <f t="shared" si="48"/>
        <v>0</v>
      </c>
      <c r="EH64" s="166">
        <f t="shared" si="48"/>
        <v>0</v>
      </c>
      <c r="EI64" s="166">
        <f t="shared" si="48"/>
        <v>0</v>
      </c>
      <c r="EJ64" s="166">
        <f t="shared" si="48"/>
        <v>0</v>
      </c>
      <c r="EK64" s="166">
        <f t="shared" si="48"/>
        <v>0</v>
      </c>
      <c r="EL64" s="166">
        <f t="shared" si="48"/>
        <v>0</v>
      </c>
      <c r="EM64" s="166">
        <f t="shared" si="48"/>
        <v>0</v>
      </c>
      <c r="EN64" s="166">
        <f t="shared" si="44"/>
        <v>0</v>
      </c>
      <c r="EO64" s="166">
        <f t="shared" si="44"/>
        <v>0</v>
      </c>
      <c r="EP64" s="166">
        <f t="shared" si="44"/>
        <v>0</v>
      </c>
      <c r="EQ64" s="166">
        <f t="shared" si="44"/>
        <v>0</v>
      </c>
      <c r="ER64" s="166">
        <f t="shared" si="44"/>
        <v>0</v>
      </c>
      <c r="ES64" s="166">
        <f t="shared" si="44"/>
        <v>0</v>
      </c>
      <c r="ET64" s="166">
        <f t="shared" si="44"/>
        <v>0</v>
      </c>
      <c r="EU64" s="166">
        <f t="shared" si="44"/>
        <v>0</v>
      </c>
      <c r="EV64" s="166">
        <f t="shared" si="44"/>
        <v>0</v>
      </c>
      <c r="EW64" s="166">
        <f t="shared" si="44"/>
        <v>0</v>
      </c>
      <c r="EX64" s="166">
        <f t="shared" si="44"/>
        <v>0</v>
      </c>
      <c r="EY64" s="167">
        <f t="shared" si="44"/>
        <v>0</v>
      </c>
      <c r="FA64" s="171" t="str">
        <f t="shared" si="29"/>
        <v>Non Compliance</v>
      </c>
      <c r="FB64" s="171" t="str">
        <f t="shared" si="30"/>
        <v>Compliance</v>
      </c>
      <c r="FC64" s="171" t="str">
        <f t="shared" si="31"/>
        <v>Compliance</v>
      </c>
      <c r="FD64" s="164">
        <f>VLOOKUP(C64,'[3]AS PER ATT '!$B$9:$H$121,7,0)</f>
        <v>23</v>
      </c>
      <c r="FE64" s="186">
        <f t="shared" si="32"/>
        <v>0</v>
      </c>
    </row>
    <row r="65" spans="2:161" s="164" customFormat="1" ht="20.100000000000001" customHeight="1" thickBot="1" x14ac:dyDescent="0.3">
      <c r="B65" s="159">
        <v>52</v>
      </c>
      <c r="C65" s="172">
        <v>5570</v>
      </c>
      <c r="D65" s="173" t="s">
        <v>82</v>
      </c>
      <c r="E65" s="174" t="s">
        <v>135</v>
      </c>
      <c r="F65" s="41" t="str">
        <f>IFERROR(VLOOKUP(E65,'[1]Designation with Pershift Cost'!$B$3:$C$25,2,0),"")</f>
        <v/>
      </c>
      <c r="G65" s="151" t="s">
        <v>27</v>
      </c>
      <c r="H65" s="151" t="s">
        <v>27</v>
      </c>
      <c r="I65" s="151" t="s">
        <v>27</v>
      </c>
      <c r="J65" s="151" t="s">
        <v>27</v>
      </c>
      <c r="K65" s="151" t="s">
        <v>27</v>
      </c>
      <c r="L65" s="151" t="s">
        <v>27</v>
      </c>
      <c r="M65" s="151" t="s">
        <v>27</v>
      </c>
      <c r="N65" s="151" t="s">
        <v>27</v>
      </c>
      <c r="O65" s="151" t="s">
        <v>27</v>
      </c>
      <c r="P65" s="151" t="s">
        <v>27</v>
      </c>
      <c r="Q65" s="151" t="s">
        <v>27</v>
      </c>
      <c r="R65" s="151" t="s">
        <v>27</v>
      </c>
      <c r="S65" s="151" t="s">
        <v>27</v>
      </c>
      <c r="T65" s="151" t="s">
        <v>27</v>
      </c>
      <c r="U65" s="151" t="s">
        <v>27</v>
      </c>
      <c r="V65" s="151" t="s">
        <v>27</v>
      </c>
      <c r="W65" s="151" t="s">
        <v>27</v>
      </c>
      <c r="X65" s="151" t="s">
        <v>27</v>
      </c>
      <c r="Y65" s="151" t="s">
        <v>27</v>
      </c>
      <c r="Z65" s="151" t="s">
        <v>27</v>
      </c>
      <c r="AA65" s="151" t="s">
        <v>27</v>
      </c>
      <c r="AB65" s="151" t="s">
        <v>27</v>
      </c>
      <c r="AC65" s="151" t="s">
        <v>27</v>
      </c>
      <c r="AD65" s="152" t="s">
        <v>10</v>
      </c>
      <c r="AE65" s="152" t="s">
        <v>10</v>
      </c>
      <c r="AF65" s="152" t="s">
        <v>11</v>
      </c>
      <c r="AG65" s="152" t="s">
        <v>11</v>
      </c>
      <c r="AH65" s="152" t="s">
        <v>26</v>
      </c>
      <c r="AI65" s="152" t="s">
        <v>11</v>
      </c>
      <c r="AJ65" s="152" t="s">
        <v>27</v>
      </c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3">
        <f t="shared" si="3"/>
        <v>2</v>
      </c>
      <c r="AX65" s="153">
        <f t="shared" si="4"/>
        <v>3</v>
      </c>
      <c r="AY65" s="153">
        <f t="shared" si="5"/>
        <v>0</v>
      </c>
      <c r="AZ65" s="153">
        <f t="shared" si="6"/>
        <v>0</v>
      </c>
      <c r="BA65" s="153">
        <f t="shared" si="7"/>
        <v>0</v>
      </c>
      <c r="BB65" s="153">
        <f t="shared" si="8"/>
        <v>0</v>
      </c>
      <c r="BC65" s="153">
        <f t="shared" si="9"/>
        <v>0</v>
      </c>
      <c r="BD65" s="153">
        <f t="shared" si="10"/>
        <v>0</v>
      </c>
      <c r="BE65" s="153">
        <f t="shared" si="11"/>
        <v>0</v>
      </c>
      <c r="BF65" s="153">
        <f t="shared" si="12"/>
        <v>0</v>
      </c>
      <c r="BG65" s="153">
        <f t="shared" si="13"/>
        <v>0</v>
      </c>
      <c r="BH65" s="153">
        <f t="shared" si="14"/>
        <v>0</v>
      </c>
      <c r="BI65" s="153">
        <f t="shared" si="15"/>
        <v>0</v>
      </c>
      <c r="BJ65" s="153">
        <f t="shared" si="16"/>
        <v>0</v>
      </c>
      <c r="BK65" s="152"/>
      <c r="BL65" s="152"/>
      <c r="BM65" s="153">
        <f t="shared" si="17"/>
        <v>1</v>
      </c>
      <c r="BN65" s="153">
        <f t="shared" si="18"/>
        <v>24</v>
      </c>
      <c r="BO65" s="145">
        <f t="shared" si="19"/>
        <v>5</v>
      </c>
      <c r="BP65" s="147">
        <f t="shared" si="20"/>
        <v>30</v>
      </c>
      <c r="BQ65" s="146">
        <f t="shared" si="21"/>
        <v>0</v>
      </c>
      <c r="BR65" s="146">
        <f t="shared" si="22"/>
        <v>0</v>
      </c>
      <c r="BS65" s="175"/>
      <c r="BU65" s="165">
        <f t="shared" si="45"/>
        <v>1</v>
      </c>
      <c r="BV65" s="166">
        <f t="shared" si="45"/>
        <v>1</v>
      </c>
      <c r="BW65" s="166">
        <f t="shared" si="45"/>
        <v>1</v>
      </c>
      <c r="BX65" s="166">
        <f t="shared" si="45"/>
        <v>1</v>
      </c>
      <c r="BY65" s="166">
        <f t="shared" si="45"/>
        <v>1</v>
      </c>
      <c r="BZ65" s="166">
        <f t="shared" si="45"/>
        <v>1</v>
      </c>
      <c r="CA65" s="166">
        <f t="shared" si="45"/>
        <v>1</v>
      </c>
      <c r="CB65" s="166">
        <f t="shared" si="45"/>
        <v>1</v>
      </c>
      <c r="CC65" s="166">
        <f t="shared" si="45"/>
        <v>1</v>
      </c>
      <c r="CD65" s="166">
        <f t="shared" si="45"/>
        <v>1</v>
      </c>
      <c r="CE65" s="166">
        <f t="shared" si="45"/>
        <v>1</v>
      </c>
      <c r="CF65" s="166">
        <f t="shared" si="45"/>
        <v>1</v>
      </c>
      <c r="CG65" s="166">
        <f t="shared" si="45"/>
        <v>1</v>
      </c>
      <c r="CH65" s="166">
        <f t="shared" si="45"/>
        <v>1</v>
      </c>
      <c r="CI65" s="166">
        <f t="shared" si="45"/>
        <v>1</v>
      </c>
      <c r="CJ65" s="166">
        <f t="shared" si="45"/>
        <v>1</v>
      </c>
      <c r="CK65" s="166">
        <f t="shared" si="46"/>
        <v>1</v>
      </c>
      <c r="CL65" s="166">
        <f t="shared" si="46"/>
        <v>1</v>
      </c>
      <c r="CM65" s="166">
        <f t="shared" si="46"/>
        <v>1</v>
      </c>
      <c r="CN65" s="166">
        <f t="shared" si="46"/>
        <v>1</v>
      </c>
      <c r="CO65" s="166">
        <f t="shared" si="46"/>
        <v>1</v>
      </c>
      <c r="CP65" s="166">
        <f t="shared" si="46"/>
        <v>0</v>
      </c>
      <c r="CQ65" s="166">
        <f t="shared" si="46"/>
        <v>0</v>
      </c>
      <c r="CR65" s="166">
        <f t="shared" si="46"/>
        <v>0</v>
      </c>
      <c r="CS65" s="166">
        <f t="shared" si="46"/>
        <v>0</v>
      </c>
      <c r="CT65" s="166">
        <f t="shared" si="46"/>
        <v>0</v>
      </c>
      <c r="CU65" s="166">
        <f t="shared" si="46"/>
        <v>0</v>
      </c>
      <c r="CV65" s="166">
        <f t="shared" si="46"/>
        <v>0</v>
      </c>
      <c r="CW65" s="166">
        <f t="shared" si="46"/>
        <v>0</v>
      </c>
      <c r="CX65" s="166">
        <f t="shared" si="43"/>
        <v>0</v>
      </c>
      <c r="CY65" s="166">
        <f t="shared" si="43"/>
        <v>0</v>
      </c>
      <c r="CZ65" s="166">
        <f t="shared" si="43"/>
        <v>0</v>
      </c>
      <c r="DA65" s="166">
        <f t="shared" si="43"/>
        <v>0</v>
      </c>
      <c r="DB65" s="166">
        <f t="shared" si="43"/>
        <v>0</v>
      </c>
      <c r="DC65" s="166">
        <f t="shared" si="43"/>
        <v>0</v>
      </c>
      <c r="DD65" s="166">
        <f t="shared" si="43"/>
        <v>0</v>
      </c>
      <c r="DE65" s="166">
        <f t="shared" si="43"/>
        <v>0</v>
      </c>
      <c r="DF65" s="166">
        <f t="shared" si="43"/>
        <v>0</v>
      </c>
      <c r="DG65" s="166">
        <f t="shared" si="43"/>
        <v>0</v>
      </c>
      <c r="DH65" s="166">
        <f t="shared" si="43"/>
        <v>0</v>
      </c>
      <c r="DI65" s="167">
        <f t="shared" si="43"/>
        <v>0</v>
      </c>
      <c r="DK65" s="165">
        <f t="shared" si="47"/>
        <v>0</v>
      </c>
      <c r="DL65" s="166">
        <f t="shared" si="47"/>
        <v>0</v>
      </c>
      <c r="DM65" s="166">
        <f t="shared" si="47"/>
        <v>0</v>
      </c>
      <c r="DN65" s="166">
        <f t="shared" si="47"/>
        <v>0</v>
      </c>
      <c r="DO65" s="166">
        <f t="shared" si="47"/>
        <v>0</v>
      </c>
      <c r="DP65" s="166">
        <f t="shared" si="47"/>
        <v>0</v>
      </c>
      <c r="DQ65" s="166">
        <f t="shared" si="47"/>
        <v>0</v>
      </c>
      <c r="DR65" s="166">
        <f t="shared" si="47"/>
        <v>0</v>
      </c>
      <c r="DS65" s="166">
        <f t="shared" si="47"/>
        <v>0</v>
      </c>
      <c r="DT65" s="166">
        <f t="shared" si="47"/>
        <v>0</v>
      </c>
      <c r="DU65" s="166">
        <f t="shared" si="47"/>
        <v>0</v>
      </c>
      <c r="DV65" s="166">
        <f t="shared" si="47"/>
        <v>0</v>
      </c>
      <c r="DW65" s="166">
        <f t="shared" si="47"/>
        <v>0</v>
      </c>
      <c r="DX65" s="166">
        <f t="shared" si="47"/>
        <v>0</v>
      </c>
      <c r="DY65" s="166">
        <f t="shared" si="47"/>
        <v>0</v>
      </c>
      <c r="DZ65" s="166">
        <f t="shared" si="47"/>
        <v>0</v>
      </c>
      <c r="EA65" s="166">
        <f t="shared" si="48"/>
        <v>0</v>
      </c>
      <c r="EB65" s="166">
        <f t="shared" si="48"/>
        <v>0</v>
      </c>
      <c r="EC65" s="166">
        <f t="shared" si="48"/>
        <v>0</v>
      </c>
      <c r="ED65" s="166">
        <f t="shared" si="48"/>
        <v>0</v>
      </c>
      <c r="EE65" s="166">
        <f t="shared" si="48"/>
        <v>0</v>
      </c>
      <c r="EF65" s="166">
        <f t="shared" si="48"/>
        <v>0</v>
      </c>
      <c r="EG65" s="166">
        <f t="shared" si="48"/>
        <v>0</v>
      </c>
      <c r="EH65" s="166">
        <f t="shared" si="48"/>
        <v>0</v>
      </c>
      <c r="EI65" s="166">
        <f t="shared" si="48"/>
        <v>0</v>
      </c>
      <c r="EJ65" s="166">
        <f t="shared" si="48"/>
        <v>0</v>
      </c>
      <c r="EK65" s="166">
        <f t="shared" si="48"/>
        <v>0</v>
      </c>
      <c r="EL65" s="166">
        <f t="shared" si="48"/>
        <v>0</v>
      </c>
      <c r="EM65" s="166">
        <f t="shared" si="48"/>
        <v>0</v>
      </c>
      <c r="EN65" s="166">
        <f t="shared" si="44"/>
        <v>0</v>
      </c>
      <c r="EO65" s="166">
        <f t="shared" si="44"/>
        <v>0</v>
      </c>
      <c r="EP65" s="166">
        <f t="shared" si="44"/>
        <v>0</v>
      </c>
      <c r="EQ65" s="166">
        <f t="shared" si="44"/>
        <v>0</v>
      </c>
      <c r="ER65" s="166">
        <f t="shared" si="44"/>
        <v>0</v>
      </c>
      <c r="ES65" s="166">
        <f t="shared" si="44"/>
        <v>0</v>
      </c>
      <c r="ET65" s="166">
        <f t="shared" si="44"/>
        <v>0</v>
      </c>
      <c r="EU65" s="166">
        <f t="shared" si="44"/>
        <v>0</v>
      </c>
      <c r="EV65" s="166">
        <f t="shared" si="44"/>
        <v>0</v>
      </c>
      <c r="EW65" s="166">
        <f t="shared" si="44"/>
        <v>0</v>
      </c>
      <c r="EX65" s="166">
        <f t="shared" si="44"/>
        <v>0</v>
      </c>
      <c r="EY65" s="167">
        <f t="shared" si="44"/>
        <v>0</v>
      </c>
      <c r="FA65" s="171" t="str">
        <f t="shared" si="29"/>
        <v>Non Compliance</v>
      </c>
      <c r="FB65" s="171" t="str">
        <f t="shared" si="30"/>
        <v>Compliance</v>
      </c>
      <c r="FC65" s="171" t="str">
        <f t="shared" si="31"/>
        <v>Compliance</v>
      </c>
      <c r="FD65" s="164">
        <f>VLOOKUP(C65,'[3]AS PER ATT '!$B$9:$H$121,7,0)</f>
        <v>5</v>
      </c>
      <c r="FE65" s="186">
        <f t="shared" si="32"/>
        <v>0</v>
      </c>
    </row>
    <row r="66" spans="2:161" s="164" customFormat="1" ht="20.100000000000001" customHeight="1" thickBot="1" x14ac:dyDescent="0.3">
      <c r="B66" s="159">
        <v>53</v>
      </c>
      <c r="C66" s="172">
        <v>5574</v>
      </c>
      <c r="D66" s="173" t="s">
        <v>92</v>
      </c>
      <c r="E66" s="174" t="s">
        <v>135</v>
      </c>
      <c r="F66" s="41" t="str">
        <f>IFERROR(VLOOKUP(E66,'[1]Designation with Pershift Cost'!$B$3:$C$25,2,0),"")</f>
        <v/>
      </c>
      <c r="G66" s="151" t="s">
        <v>27</v>
      </c>
      <c r="H66" s="151" t="s">
        <v>12</v>
      </c>
      <c r="I66" s="151" t="s">
        <v>27</v>
      </c>
      <c r="J66" s="151" t="s">
        <v>12</v>
      </c>
      <c r="K66" s="151" t="s">
        <v>12</v>
      </c>
      <c r="L66" s="151" t="s">
        <v>26</v>
      </c>
      <c r="M66" s="151" t="s">
        <v>11</v>
      </c>
      <c r="N66" s="151" t="s">
        <v>11</v>
      </c>
      <c r="O66" s="151" t="s">
        <v>11</v>
      </c>
      <c r="P66" s="151" t="s">
        <v>27</v>
      </c>
      <c r="Q66" s="152" t="s">
        <v>11</v>
      </c>
      <c r="R66" s="152" t="s">
        <v>11</v>
      </c>
      <c r="S66" s="152" t="s">
        <v>26</v>
      </c>
      <c r="T66" s="152" t="s">
        <v>11</v>
      </c>
      <c r="U66" s="152" t="s">
        <v>11</v>
      </c>
      <c r="V66" s="152" t="s">
        <v>11</v>
      </c>
      <c r="W66" s="152" t="s">
        <v>27</v>
      </c>
      <c r="X66" s="152" t="s">
        <v>11</v>
      </c>
      <c r="Y66" s="152" t="s">
        <v>11</v>
      </c>
      <c r="Z66" s="152" t="s">
        <v>11</v>
      </c>
      <c r="AA66" s="152" t="s">
        <v>11</v>
      </c>
      <c r="AB66" s="152" t="s">
        <v>11</v>
      </c>
      <c r="AC66" s="152" t="s">
        <v>11</v>
      </c>
      <c r="AD66" s="152" t="s">
        <v>26</v>
      </c>
      <c r="AE66" s="152" t="s">
        <v>27</v>
      </c>
      <c r="AF66" s="152" t="s">
        <v>27</v>
      </c>
      <c r="AG66" s="152" t="s">
        <v>27</v>
      </c>
      <c r="AH66" s="152" t="s">
        <v>11</v>
      </c>
      <c r="AI66" s="152" t="s">
        <v>11</v>
      </c>
      <c r="AJ66" s="152" t="s">
        <v>11</v>
      </c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3">
        <f t="shared" si="3"/>
        <v>0</v>
      </c>
      <c r="AX66" s="153">
        <f t="shared" si="4"/>
        <v>17</v>
      </c>
      <c r="AY66" s="153">
        <f t="shared" si="5"/>
        <v>3</v>
      </c>
      <c r="AZ66" s="153">
        <f t="shared" si="6"/>
        <v>0</v>
      </c>
      <c r="BA66" s="153">
        <f t="shared" si="7"/>
        <v>0</v>
      </c>
      <c r="BB66" s="153">
        <f t="shared" si="8"/>
        <v>0</v>
      </c>
      <c r="BC66" s="153">
        <f t="shared" si="9"/>
        <v>0</v>
      </c>
      <c r="BD66" s="153">
        <f t="shared" si="10"/>
        <v>0</v>
      </c>
      <c r="BE66" s="153">
        <f t="shared" si="11"/>
        <v>0</v>
      </c>
      <c r="BF66" s="153">
        <f t="shared" si="12"/>
        <v>0</v>
      </c>
      <c r="BG66" s="153">
        <f t="shared" si="13"/>
        <v>0</v>
      </c>
      <c r="BH66" s="153">
        <f t="shared" si="14"/>
        <v>0</v>
      </c>
      <c r="BI66" s="153">
        <f t="shared" si="15"/>
        <v>0</v>
      </c>
      <c r="BJ66" s="153">
        <f t="shared" si="16"/>
        <v>0</v>
      </c>
      <c r="BK66" s="152"/>
      <c r="BL66" s="152"/>
      <c r="BM66" s="153">
        <f t="shared" si="17"/>
        <v>3</v>
      </c>
      <c r="BN66" s="153">
        <f t="shared" si="18"/>
        <v>7</v>
      </c>
      <c r="BO66" s="145">
        <f t="shared" si="19"/>
        <v>20</v>
      </c>
      <c r="BP66" s="147">
        <f t="shared" si="20"/>
        <v>30</v>
      </c>
      <c r="BQ66" s="146">
        <f t="shared" si="21"/>
        <v>0</v>
      </c>
      <c r="BR66" s="146">
        <f t="shared" si="22"/>
        <v>0</v>
      </c>
      <c r="BS66" s="175"/>
      <c r="BU66" s="165">
        <f t="shared" si="45"/>
        <v>0</v>
      </c>
      <c r="BV66" s="166">
        <f t="shared" si="45"/>
        <v>0</v>
      </c>
      <c r="BW66" s="166">
        <f t="shared" si="45"/>
        <v>0</v>
      </c>
      <c r="BX66" s="166">
        <f t="shared" si="45"/>
        <v>0</v>
      </c>
      <c r="BY66" s="166">
        <f t="shared" si="45"/>
        <v>0</v>
      </c>
      <c r="BZ66" s="166">
        <f t="shared" si="45"/>
        <v>0</v>
      </c>
      <c r="CA66" s="166">
        <f t="shared" si="45"/>
        <v>0</v>
      </c>
      <c r="CB66" s="166">
        <f t="shared" si="45"/>
        <v>0</v>
      </c>
      <c r="CC66" s="166">
        <f t="shared" si="45"/>
        <v>0</v>
      </c>
      <c r="CD66" s="166">
        <f t="shared" si="45"/>
        <v>0</v>
      </c>
      <c r="CE66" s="166">
        <f t="shared" si="45"/>
        <v>0</v>
      </c>
      <c r="CF66" s="166">
        <f t="shared" si="45"/>
        <v>0</v>
      </c>
      <c r="CG66" s="166">
        <f t="shared" si="45"/>
        <v>0</v>
      </c>
      <c r="CH66" s="166">
        <f t="shared" si="45"/>
        <v>1</v>
      </c>
      <c r="CI66" s="166">
        <f t="shared" si="45"/>
        <v>1</v>
      </c>
      <c r="CJ66" s="166">
        <f t="shared" si="45"/>
        <v>1</v>
      </c>
      <c r="CK66" s="166">
        <f t="shared" si="46"/>
        <v>1</v>
      </c>
      <c r="CL66" s="166">
        <f t="shared" si="46"/>
        <v>0</v>
      </c>
      <c r="CM66" s="166">
        <f t="shared" si="46"/>
        <v>0</v>
      </c>
      <c r="CN66" s="166">
        <f t="shared" si="46"/>
        <v>0</v>
      </c>
      <c r="CO66" s="166">
        <f t="shared" si="46"/>
        <v>0</v>
      </c>
      <c r="CP66" s="166">
        <f t="shared" si="46"/>
        <v>0</v>
      </c>
      <c r="CQ66" s="166">
        <f t="shared" si="46"/>
        <v>0</v>
      </c>
      <c r="CR66" s="166">
        <f t="shared" si="46"/>
        <v>0</v>
      </c>
      <c r="CS66" s="166">
        <f t="shared" si="46"/>
        <v>0</v>
      </c>
      <c r="CT66" s="166">
        <f t="shared" si="46"/>
        <v>0</v>
      </c>
      <c r="CU66" s="166">
        <f t="shared" si="46"/>
        <v>0</v>
      </c>
      <c r="CV66" s="166">
        <f t="shared" si="46"/>
        <v>0</v>
      </c>
      <c r="CW66" s="166">
        <f t="shared" si="46"/>
        <v>0</v>
      </c>
      <c r="CX66" s="166">
        <f t="shared" si="43"/>
        <v>0</v>
      </c>
      <c r="CY66" s="166">
        <f t="shared" si="43"/>
        <v>0</v>
      </c>
      <c r="CZ66" s="166">
        <f t="shared" si="43"/>
        <v>0</v>
      </c>
      <c r="DA66" s="166">
        <f t="shared" si="43"/>
        <v>0</v>
      </c>
      <c r="DB66" s="166">
        <f t="shared" si="43"/>
        <v>0</v>
      </c>
      <c r="DC66" s="166">
        <f t="shared" si="43"/>
        <v>0</v>
      </c>
      <c r="DD66" s="166">
        <f t="shared" si="43"/>
        <v>0</v>
      </c>
      <c r="DE66" s="166">
        <f t="shared" si="43"/>
        <v>0</v>
      </c>
      <c r="DF66" s="166">
        <f t="shared" si="43"/>
        <v>0</v>
      </c>
      <c r="DG66" s="166">
        <f t="shared" si="43"/>
        <v>0</v>
      </c>
      <c r="DH66" s="166">
        <f t="shared" si="43"/>
        <v>0</v>
      </c>
      <c r="DI66" s="167">
        <f t="shared" si="43"/>
        <v>0</v>
      </c>
      <c r="DK66" s="165">
        <f t="shared" si="47"/>
        <v>0</v>
      </c>
      <c r="DL66" s="166">
        <f t="shared" si="47"/>
        <v>0</v>
      </c>
      <c r="DM66" s="166">
        <f t="shared" si="47"/>
        <v>0</v>
      </c>
      <c r="DN66" s="166">
        <f t="shared" si="47"/>
        <v>0</v>
      </c>
      <c r="DO66" s="166">
        <f t="shared" si="47"/>
        <v>0</v>
      </c>
      <c r="DP66" s="166">
        <f t="shared" si="47"/>
        <v>0</v>
      </c>
      <c r="DQ66" s="166">
        <f t="shared" si="47"/>
        <v>0</v>
      </c>
      <c r="DR66" s="166">
        <f t="shared" si="47"/>
        <v>0</v>
      </c>
      <c r="DS66" s="166">
        <f t="shared" si="47"/>
        <v>0</v>
      </c>
      <c r="DT66" s="166">
        <f t="shared" si="47"/>
        <v>0</v>
      </c>
      <c r="DU66" s="166">
        <f t="shared" si="47"/>
        <v>0</v>
      </c>
      <c r="DV66" s="166">
        <f t="shared" si="47"/>
        <v>0</v>
      </c>
      <c r="DW66" s="166">
        <f t="shared" si="47"/>
        <v>0</v>
      </c>
      <c r="DX66" s="166">
        <f t="shared" si="47"/>
        <v>0</v>
      </c>
      <c r="DY66" s="166">
        <f t="shared" si="47"/>
        <v>0</v>
      </c>
      <c r="DZ66" s="166">
        <f t="shared" si="47"/>
        <v>0</v>
      </c>
      <c r="EA66" s="166">
        <f t="shared" si="48"/>
        <v>0</v>
      </c>
      <c r="EB66" s="166">
        <f t="shared" si="48"/>
        <v>0</v>
      </c>
      <c r="EC66" s="166">
        <f t="shared" si="48"/>
        <v>0</v>
      </c>
      <c r="ED66" s="166">
        <f t="shared" si="48"/>
        <v>0</v>
      </c>
      <c r="EE66" s="166">
        <f t="shared" si="48"/>
        <v>0</v>
      </c>
      <c r="EF66" s="166">
        <f t="shared" si="48"/>
        <v>0</v>
      </c>
      <c r="EG66" s="166">
        <f t="shared" si="48"/>
        <v>0</v>
      </c>
      <c r="EH66" s="166">
        <f t="shared" si="48"/>
        <v>0</v>
      </c>
      <c r="EI66" s="166">
        <f t="shared" si="48"/>
        <v>0</v>
      </c>
      <c r="EJ66" s="166">
        <f t="shared" si="48"/>
        <v>0</v>
      </c>
      <c r="EK66" s="166">
        <f t="shared" si="48"/>
        <v>0</v>
      </c>
      <c r="EL66" s="166">
        <f t="shared" si="48"/>
        <v>0</v>
      </c>
      <c r="EM66" s="166">
        <f t="shared" si="48"/>
        <v>0</v>
      </c>
      <c r="EN66" s="166">
        <f t="shared" si="44"/>
        <v>0</v>
      </c>
      <c r="EO66" s="166">
        <f t="shared" si="44"/>
        <v>0</v>
      </c>
      <c r="EP66" s="166">
        <f t="shared" si="44"/>
        <v>0</v>
      </c>
      <c r="EQ66" s="166">
        <f t="shared" si="44"/>
        <v>0</v>
      </c>
      <c r="ER66" s="166">
        <f t="shared" si="44"/>
        <v>0</v>
      </c>
      <c r="ES66" s="166">
        <f t="shared" si="44"/>
        <v>0</v>
      </c>
      <c r="ET66" s="166">
        <f t="shared" si="44"/>
        <v>0</v>
      </c>
      <c r="EU66" s="166">
        <f t="shared" si="44"/>
        <v>0</v>
      </c>
      <c r="EV66" s="166">
        <f t="shared" si="44"/>
        <v>0</v>
      </c>
      <c r="EW66" s="166">
        <f t="shared" si="44"/>
        <v>0</v>
      </c>
      <c r="EX66" s="166">
        <f t="shared" si="44"/>
        <v>0</v>
      </c>
      <c r="EY66" s="167">
        <f t="shared" si="44"/>
        <v>0</v>
      </c>
      <c r="FA66" s="171" t="str">
        <f t="shared" si="29"/>
        <v>Non Compliance</v>
      </c>
      <c r="FB66" s="171" t="str">
        <f t="shared" si="30"/>
        <v>Compliance</v>
      </c>
      <c r="FC66" s="171" t="str">
        <f t="shared" si="31"/>
        <v>Compliance</v>
      </c>
      <c r="FD66" s="164">
        <f>VLOOKUP(C66,'[3]AS PER ATT '!$B$9:$H$121,7,0)</f>
        <v>20</v>
      </c>
      <c r="FE66" s="186">
        <f t="shared" si="32"/>
        <v>0</v>
      </c>
    </row>
    <row r="67" spans="2:161" s="164" customFormat="1" ht="20.100000000000001" customHeight="1" thickBot="1" x14ac:dyDescent="0.3">
      <c r="B67" s="159">
        <v>54</v>
      </c>
      <c r="C67" s="172">
        <v>5583</v>
      </c>
      <c r="D67" s="173" t="s">
        <v>93</v>
      </c>
      <c r="E67" s="174" t="s">
        <v>135</v>
      </c>
      <c r="F67" s="41" t="str">
        <f>IFERROR(VLOOKUP(E67,'[1]Designation with Pershift Cost'!$B$3:$C$25,2,0),"")</f>
        <v/>
      </c>
      <c r="G67" s="151" t="s">
        <v>10</v>
      </c>
      <c r="H67" s="151" t="s">
        <v>10</v>
      </c>
      <c r="I67" s="151" t="s">
        <v>10</v>
      </c>
      <c r="J67" s="151" t="s">
        <v>10</v>
      </c>
      <c r="K67" s="151" t="s">
        <v>26</v>
      </c>
      <c r="L67" s="151" t="s">
        <v>11</v>
      </c>
      <c r="M67" s="151" t="s">
        <v>11</v>
      </c>
      <c r="N67" s="151" t="s">
        <v>11</v>
      </c>
      <c r="O67" s="151" t="s">
        <v>11</v>
      </c>
      <c r="P67" s="151" t="s">
        <v>11</v>
      </c>
      <c r="Q67" s="152" t="s">
        <v>11</v>
      </c>
      <c r="R67" s="152" t="s">
        <v>26</v>
      </c>
      <c r="S67" s="152" t="s">
        <v>11</v>
      </c>
      <c r="T67" s="152" t="s">
        <v>11</v>
      </c>
      <c r="U67" s="152" t="s">
        <v>11</v>
      </c>
      <c r="V67" s="152" t="s">
        <v>10</v>
      </c>
      <c r="W67" s="152" t="s">
        <v>10</v>
      </c>
      <c r="X67" s="152" t="s">
        <v>10</v>
      </c>
      <c r="Y67" s="152" t="s">
        <v>10</v>
      </c>
      <c r="Z67" s="152" t="s">
        <v>26</v>
      </c>
      <c r="AA67" s="152" t="s">
        <v>10</v>
      </c>
      <c r="AB67" s="152" t="s">
        <v>10</v>
      </c>
      <c r="AC67" s="152" t="s">
        <v>10</v>
      </c>
      <c r="AD67" s="152" t="s">
        <v>10</v>
      </c>
      <c r="AE67" s="152" t="s">
        <v>10</v>
      </c>
      <c r="AF67" s="152" t="s">
        <v>26</v>
      </c>
      <c r="AG67" s="152" t="s">
        <v>11</v>
      </c>
      <c r="AH67" s="152" t="s">
        <v>11</v>
      </c>
      <c r="AI67" s="152" t="s">
        <v>11</v>
      </c>
      <c r="AJ67" s="152" t="s">
        <v>11</v>
      </c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3">
        <f t="shared" si="3"/>
        <v>13</v>
      </c>
      <c r="AX67" s="153">
        <f t="shared" si="4"/>
        <v>13</v>
      </c>
      <c r="AY67" s="153">
        <f t="shared" si="5"/>
        <v>0</v>
      </c>
      <c r="AZ67" s="153">
        <f t="shared" si="6"/>
        <v>0</v>
      </c>
      <c r="BA67" s="153">
        <f t="shared" si="7"/>
        <v>0</v>
      </c>
      <c r="BB67" s="153">
        <f t="shared" si="8"/>
        <v>0</v>
      </c>
      <c r="BC67" s="153">
        <f t="shared" si="9"/>
        <v>0</v>
      </c>
      <c r="BD67" s="153">
        <f t="shared" si="10"/>
        <v>0</v>
      </c>
      <c r="BE67" s="153">
        <f t="shared" si="11"/>
        <v>0</v>
      </c>
      <c r="BF67" s="153">
        <f t="shared" si="12"/>
        <v>0</v>
      </c>
      <c r="BG67" s="153">
        <f t="shared" si="13"/>
        <v>0</v>
      </c>
      <c r="BH67" s="153">
        <f t="shared" si="14"/>
        <v>0</v>
      </c>
      <c r="BI67" s="153">
        <f t="shared" si="15"/>
        <v>0</v>
      </c>
      <c r="BJ67" s="153">
        <f t="shared" si="16"/>
        <v>0</v>
      </c>
      <c r="BK67" s="152"/>
      <c r="BL67" s="152"/>
      <c r="BM67" s="153">
        <f t="shared" si="17"/>
        <v>4</v>
      </c>
      <c r="BN67" s="153">
        <f t="shared" si="18"/>
        <v>0</v>
      </c>
      <c r="BO67" s="145">
        <f t="shared" si="19"/>
        <v>26</v>
      </c>
      <c r="BP67" s="147">
        <f t="shared" si="20"/>
        <v>30</v>
      </c>
      <c r="BQ67" s="146">
        <f t="shared" si="21"/>
        <v>0</v>
      </c>
      <c r="BR67" s="146">
        <f t="shared" si="22"/>
        <v>0</v>
      </c>
      <c r="BS67" s="175"/>
      <c r="BU67" s="165">
        <f t="shared" si="45"/>
        <v>0</v>
      </c>
      <c r="BV67" s="166">
        <f t="shared" si="45"/>
        <v>0</v>
      </c>
      <c r="BW67" s="166">
        <f t="shared" si="45"/>
        <v>0</v>
      </c>
      <c r="BX67" s="166">
        <f t="shared" si="45"/>
        <v>0</v>
      </c>
      <c r="BY67" s="166">
        <f t="shared" si="45"/>
        <v>0</v>
      </c>
      <c r="BZ67" s="166">
        <f t="shared" si="45"/>
        <v>0</v>
      </c>
      <c r="CA67" s="166">
        <f t="shared" si="45"/>
        <v>0</v>
      </c>
      <c r="CB67" s="166">
        <f t="shared" si="45"/>
        <v>0</v>
      </c>
      <c r="CC67" s="166">
        <f t="shared" si="45"/>
        <v>0</v>
      </c>
      <c r="CD67" s="166">
        <f t="shared" si="45"/>
        <v>0</v>
      </c>
      <c r="CE67" s="166">
        <f t="shared" si="45"/>
        <v>0</v>
      </c>
      <c r="CF67" s="166">
        <f t="shared" si="45"/>
        <v>0</v>
      </c>
      <c r="CG67" s="166">
        <f t="shared" si="45"/>
        <v>1</v>
      </c>
      <c r="CH67" s="166">
        <f t="shared" si="45"/>
        <v>0</v>
      </c>
      <c r="CI67" s="166">
        <f t="shared" si="45"/>
        <v>0</v>
      </c>
      <c r="CJ67" s="166">
        <f t="shared" si="45"/>
        <v>0</v>
      </c>
      <c r="CK67" s="166">
        <f t="shared" si="46"/>
        <v>0</v>
      </c>
      <c r="CL67" s="166">
        <f t="shared" si="46"/>
        <v>0</v>
      </c>
      <c r="CM67" s="166">
        <f t="shared" si="46"/>
        <v>0</v>
      </c>
      <c r="CN67" s="166">
        <f t="shared" si="46"/>
        <v>0</v>
      </c>
      <c r="CO67" s="166">
        <f t="shared" si="46"/>
        <v>0</v>
      </c>
      <c r="CP67" s="166">
        <f t="shared" si="46"/>
        <v>0</v>
      </c>
      <c r="CQ67" s="166">
        <f t="shared" si="46"/>
        <v>0</v>
      </c>
      <c r="CR67" s="166">
        <f t="shared" si="46"/>
        <v>0</v>
      </c>
      <c r="CS67" s="166">
        <f t="shared" si="46"/>
        <v>0</v>
      </c>
      <c r="CT67" s="166">
        <f t="shared" si="46"/>
        <v>0</v>
      </c>
      <c r="CU67" s="166">
        <f t="shared" si="46"/>
        <v>0</v>
      </c>
      <c r="CV67" s="166">
        <f t="shared" si="46"/>
        <v>0</v>
      </c>
      <c r="CW67" s="166">
        <f t="shared" si="46"/>
        <v>0</v>
      </c>
      <c r="CX67" s="166">
        <f t="shared" si="43"/>
        <v>0</v>
      </c>
      <c r="CY67" s="166">
        <f t="shared" si="43"/>
        <v>0</v>
      </c>
      <c r="CZ67" s="166">
        <f t="shared" si="43"/>
        <v>0</v>
      </c>
      <c r="DA67" s="166">
        <f t="shared" si="43"/>
        <v>0</v>
      </c>
      <c r="DB67" s="166">
        <f t="shared" si="43"/>
        <v>0</v>
      </c>
      <c r="DC67" s="166">
        <f t="shared" si="43"/>
        <v>0</v>
      </c>
      <c r="DD67" s="166">
        <f t="shared" si="43"/>
        <v>0</v>
      </c>
      <c r="DE67" s="166">
        <f t="shared" si="43"/>
        <v>0</v>
      </c>
      <c r="DF67" s="166">
        <f t="shared" si="43"/>
        <v>0</v>
      </c>
      <c r="DG67" s="166">
        <f t="shared" si="43"/>
        <v>0</v>
      </c>
      <c r="DH67" s="166">
        <f t="shared" si="43"/>
        <v>0</v>
      </c>
      <c r="DI67" s="167">
        <f t="shared" si="43"/>
        <v>0</v>
      </c>
      <c r="DK67" s="165">
        <f t="shared" si="47"/>
        <v>0</v>
      </c>
      <c r="DL67" s="166">
        <f t="shared" si="47"/>
        <v>0</v>
      </c>
      <c r="DM67" s="166">
        <f t="shared" si="47"/>
        <v>0</v>
      </c>
      <c r="DN67" s="166">
        <f t="shared" si="47"/>
        <v>0</v>
      </c>
      <c r="DO67" s="166">
        <f t="shared" si="47"/>
        <v>0</v>
      </c>
      <c r="DP67" s="166">
        <f t="shared" si="47"/>
        <v>0</v>
      </c>
      <c r="DQ67" s="166">
        <f t="shared" si="47"/>
        <v>0</v>
      </c>
      <c r="DR67" s="166">
        <f t="shared" si="47"/>
        <v>0</v>
      </c>
      <c r="DS67" s="166">
        <f t="shared" si="47"/>
        <v>0</v>
      </c>
      <c r="DT67" s="166">
        <f t="shared" si="47"/>
        <v>0</v>
      </c>
      <c r="DU67" s="166">
        <f t="shared" si="47"/>
        <v>0</v>
      </c>
      <c r="DV67" s="166">
        <f t="shared" si="47"/>
        <v>0</v>
      </c>
      <c r="DW67" s="166">
        <f t="shared" si="47"/>
        <v>0</v>
      </c>
      <c r="DX67" s="166">
        <f t="shared" si="47"/>
        <v>0</v>
      </c>
      <c r="DY67" s="166">
        <f t="shared" si="47"/>
        <v>0</v>
      </c>
      <c r="DZ67" s="166">
        <f t="shared" si="47"/>
        <v>0</v>
      </c>
      <c r="EA67" s="166">
        <f t="shared" si="48"/>
        <v>0</v>
      </c>
      <c r="EB67" s="166">
        <f t="shared" si="48"/>
        <v>0</v>
      </c>
      <c r="EC67" s="166">
        <f t="shared" si="48"/>
        <v>0</v>
      </c>
      <c r="ED67" s="166">
        <f t="shared" si="48"/>
        <v>0</v>
      </c>
      <c r="EE67" s="166">
        <f t="shared" si="48"/>
        <v>0</v>
      </c>
      <c r="EF67" s="166">
        <f t="shared" si="48"/>
        <v>0</v>
      </c>
      <c r="EG67" s="166">
        <f t="shared" si="48"/>
        <v>0</v>
      </c>
      <c r="EH67" s="166">
        <f t="shared" si="48"/>
        <v>0</v>
      </c>
      <c r="EI67" s="166">
        <f t="shared" si="48"/>
        <v>0</v>
      </c>
      <c r="EJ67" s="166">
        <f t="shared" si="48"/>
        <v>0</v>
      </c>
      <c r="EK67" s="166">
        <f t="shared" si="48"/>
        <v>0</v>
      </c>
      <c r="EL67" s="166">
        <f t="shared" si="48"/>
        <v>0</v>
      </c>
      <c r="EM67" s="166">
        <f t="shared" si="48"/>
        <v>0</v>
      </c>
      <c r="EN67" s="166">
        <f t="shared" si="44"/>
        <v>0</v>
      </c>
      <c r="EO67" s="166">
        <f t="shared" si="44"/>
        <v>0</v>
      </c>
      <c r="EP67" s="166">
        <f t="shared" si="44"/>
        <v>0</v>
      </c>
      <c r="EQ67" s="166">
        <f t="shared" si="44"/>
        <v>0</v>
      </c>
      <c r="ER67" s="166">
        <f t="shared" si="44"/>
        <v>0</v>
      </c>
      <c r="ES67" s="166">
        <f t="shared" si="44"/>
        <v>0</v>
      </c>
      <c r="ET67" s="166">
        <f t="shared" si="44"/>
        <v>0</v>
      </c>
      <c r="EU67" s="166">
        <f t="shared" si="44"/>
        <v>0</v>
      </c>
      <c r="EV67" s="166">
        <f t="shared" si="44"/>
        <v>0</v>
      </c>
      <c r="EW67" s="166">
        <f t="shared" si="44"/>
        <v>0</v>
      </c>
      <c r="EX67" s="166">
        <f t="shared" si="44"/>
        <v>0</v>
      </c>
      <c r="EY67" s="167">
        <f t="shared" si="44"/>
        <v>0</v>
      </c>
      <c r="FA67" s="171" t="str">
        <f t="shared" si="29"/>
        <v>Non Compliance</v>
      </c>
      <c r="FB67" s="171" t="str">
        <f t="shared" si="30"/>
        <v>Compliance</v>
      </c>
      <c r="FC67" s="171" t="str">
        <f t="shared" si="31"/>
        <v>Compliance</v>
      </c>
      <c r="FD67" s="164">
        <f>VLOOKUP(C67,'[3]AS PER ATT '!$B$9:$H$121,7,0)</f>
        <v>26</v>
      </c>
      <c r="FE67" s="186">
        <f t="shared" si="32"/>
        <v>0</v>
      </c>
    </row>
    <row r="68" spans="2:161" s="164" customFormat="1" ht="20.100000000000001" customHeight="1" thickBot="1" x14ac:dyDescent="0.3">
      <c r="B68" s="159">
        <v>55</v>
      </c>
      <c r="C68" s="172">
        <v>5588</v>
      </c>
      <c r="D68" s="173" t="s">
        <v>94</v>
      </c>
      <c r="E68" s="174" t="s">
        <v>135</v>
      </c>
      <c r="F68" s="41" t="str">
        <f>IFERROR(VLOOKUP(E68,'[1]Designation with Pershift Cost'!$B$3:$C$25,2,0),"")</f>
        <v/>
      </c>
      <c r="G68" s="151" t="s">
        <v>12</v>
      </c>
      <c r="H68" s="151" t="s">
        <v>27</v>
      </c>
      <c r="I68" s="151" t="s">
        <v>27</v>
      </c>
      <c r="J68" s="151" t="s">
        <v>27</v>
      </c>
      <c r="K68" s="151" t="s">
        <v>27</v>
      </c>
      <c r="L68" s="151" t="s">
        <v>27</v>
      </c>
      <c r="M68" s="151" t="s">
        <v>27</v>
      </c>
      <c r="N68" s="151" t="s">
        <v>27</v>
      </c>
      <c r="O68" s="151" t="s">
        <v>27</v>
      </c>
      <c r="P68" s="151" t="s">
        <v>12</v>
      </c>
      <c r="Q68" s="152" t="s">
        <v>12</v>
      </c>
      <c r="R68" s="152" t="s">
        <v>12</v>
      </c>
      <c r="S68" s="152" t="s">
        <v>12</v>
      </c>
      <c r="T68" s="152" t="s">
        <v>12</v>
      </c>
      <c r="U68" s="152" t="s">
        <v>12</v>
      </c>
      <c r="V68" s="152" t="s">
        <v>26</v>
      </c>
      <c r="W68" s="152" t="s">
        <v>12</v>
      </c>
      <c r="X68" s="152" t="s">
        <v>12</v>
      </c>
      <c r="Y68" s="152" t="s">
        <v>12</v>
      </c>
      <c r="Z68" s="152" t="s">
        <v>12</v>
      </c>
      <c r="AA68" s="152" t="s">
        <v>12</v>
      </c>
      <c r="AB68" s="152" t="s">
        <v>12</v>
      </c>
      <c r="AC68" s="152" t="s">
        <v>12</v>
      </c>
      <c r="AD68" s="152" t="s">
        <v>26</v>
      </c>
      <c r="AE68" s="152" t="s">
        <v>12</v>
      </c>
      <c r="AF68" s="152" t="s">
        <v>12</v>
      </c>
      <c r="AG68" s="152" t="s">
        <v>12</v>
      </c>
      <c r="AH68" s="152" t="s">
        <v>12</v>
      </c>
      <c r="AI68" s="152" t="s">
        <v>12</v>
      </c>
      <c r="AJ68" s="152" t="s">
        <v>26</v>
      </c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3">
        <f t="shared" si="3"/>
        <v>0</v>
      </c>
      <c r="AX68" s="153">
        <f t="shared" si="4"/>
        <v>0</v>
      </c>
      <c r="AY68" s="153">
        <f t="shared" si="5"/>
        <v>19</v>
      </c>
      <c r="AZ68" s="153">
        <f t="shared" si="6"/>
        <v>0</v>
      </c>
      <c r="BA68" s="153">
        <f t="shared" si="7"/>
        <v>0</v>
      </c>
      <c r="BB68" s="153">
        <f t="shared" si="8"/>
        <v>0</v>
      </c>
      <c r="BC68" s="153">
        <f t="shared" si="9"/>
        <v>0</v>
      </c>
      <c r="BD68" s="153">
        <f t="shared" si="10"/>
        <v>0</v>
      </c>
      <c r="BE68" s="153">
        <f t="shared" si="11"/>
        <v>0</v>
      </c>
      <c r="BF68" s="153">
        <f t="shared" si="12"/>
        <v>0</v>
      </c>
      <c r="BG68" s="153">
        <f t="shared" si="13"/>
        <v>0</v>
      </c>
      <c r="BH68" s="153">
        <f t="shared" si="14"/>
        <v>0</v>
      </c>
      <c r="BI68" s="153">
        <f t="shared" si="15"/>
        <v>0</v>
      </c>
      <c r="BJ68" s="153">
        <f t="shared" si="16"/>
        <v>0</v>
      </c>
      <c r="BK68" s="152"/>
      <c r="BL68" s="152"/>
      <c r="BM68" s="153">
        <f t="shared" si="17"/>
        <v>3</v>
      </c>
      <c r="BN68" s="153">
        <f t="shared" si="18"/>
        <v>8</v>
      </c>
      <c r="BO68" s="145">
        <f t="shared" si="19"/>
        <v>19</v>
      </c>
      <c r="BP68" s="147">
        <f t="shared" si="20"/>
        <v>30</v>
      </c>
      <c r="BQ68" s="146">
        <f t="shared" si="21"/>
        <v>0</v>
      </c>
      <c r="BR68" s="146">
        <f t="shared" si="22"/>
        <v>0</v>
      </c>
      <c r="BS68" s="175"/>
      <c r="BU68" s="165">
        <f t="shared" si="45"/>
        <v>1</v>
      </c>
      <c r="BV68" s="166">
        <f t="shared" si="45"/>
        <v>1</v>
      </c>
      <c r="BW68" s="166">
        <f t="shared" si="45"/>
        <v>1</v>
      </c>
      <c r="BX68" s="166">
        <f t="shared" si="45"/>
        <v>1</v>
      </c>
      <c r="BY68" s="166">
        <f t="shared" si="45"/>
        <v>1</v>
      </c>
      <c r="BZ68" s="166">
        <f t="shared" si="45"/>
        <v>1</v>
      </c>
      <c r="CA68" s="166">
        <f t="shared" si="45"/>
        <v>1</v>
      </c>
      <c r="CB68" s="166">
        <f t="shared" si="45"/>
        <v>1</v>
      </c>
      <c r="CC68" s="166">
        <f t="shared" si="45"/>
        <v>1</v>
      </c>
      <c r="CD68" s="166">
        <f t="shared" si="45"/>
        <v>0</v>
      </c>
      <c r="CE68" s="166">
        <f t="shared" si="45"/>
        <v>0</v>
      </c>
      <c r="CF68" s="166">
        <f t="shared" si="45"/>
        <v>0</v>
      </c>
      <c r="CG68" s="166">
        <f t="shared" si="45"/>
        <v>0</v>
      </c>
      <c r="CH68" s="166">
        <f t="shared" si="45"/>
        <v>0</v>
      </c>
      <c r="CI68" s="166">
        <f t="shared" si="45"/>
        <v>0</v>
      </c>
      <c r="CJ68" s="166">
        <f t="shared" si="45"/>
        <v>0</v>
      </c>
      <c r="CK68" s="166">
        <f t="shared" si="46"/>
        <v>1</v>
      </c>
      <c r="CL68" s="166">
        <f t="shared" si="46"/>
        <v>0</v>
      </c>
      <c r="CM68" s="166">
        <f t="shared" si="46"/>
        <v>0</v>
      </c>
      <c r="CN68" s="166">
        <f t="shared" si="46"/>
        <v>0</v>
      </c>
      <c r="CO68" s="166">
        <f t="shared" si="46"/>
        <v>0</v>
      </c>
      <c r="CP68" s="166">
        <f t="shared" si="46"/>
        <v>0</v>
      </c>
      <c r="CQ68" s="166">
        <f t="shared" si="46"/>
        <v>0</v>
      </c>
      <c r="CR68" s="166">
        <f t="shared" si="46"/>
        <v>0</v>
      </c>
      <c r="CS68" s="166">
        <f t="shared" si="46"/>
        <v>0</v>
      </c>
      <c r="CT68" s="166">
        <f t="shared" si="46"/>
        <v>0</v>
      </c>
      <c r="CU68" s="166">
        <f t="shared" si="46"/>
        <v>0</v>
      </c>
      <c r="CV68" s="166">
        <f t="shared" si="46"/>
        <v>0</v>
      </c>
      <c r="CW68" s="166">
        <f t="shared" si="46"/>
        <v>0</v>
      </c>
      <c r="CX68" s="166">
        <f t="shared" si="46"/>
        <v>0</v>
      </c>
      <c r="CY68" s="166">
        <f t="shared" si="46"/>
        <v>0</v>
      </c>
      <c r="CZ68" s="166">
        <f t="shared" si="46"/>
        <v>0</v>
      </c>
      <c r="DA68" s="166">
        <f t="shared" si="43"/>
        <v>0</v>
      </c>
      <c r="DB68" s="166">
        <f t="shared" si="43"/>
        <v>0</v>
      </c>
      <c r="DC68" s="166">
        <f t="shared" si="43"/>
        <v>0</v>
      </c>
      <c r="DD68" s="166">
        <f t="shared" si="43"/>
        <v>0</v>
      </c>
      <c r="DE68" s="166">
        <f t="shared" si="43"/>
        <v>0</v>
      </c>
      <c r="DF68" s="166">
        <f t="shared" si="43"/>
        <v>0</v>
      </c>
      <c r="DG68" s="166">
        <f t="shared" si="43"/>
        <v>0</v>
      </c>
      <c r="DH68" s="166">
        <f t="shared" si="43"/>
        <v>0</v>
      </c>
      <c r="DI68" s="167">
        <f t="shared" si="43"/>
        <v>0</v>
      </c>
      <c r="DK68" s="165">
        <f t="shared" si="47"/>
        <v>0</v>
      </c>
      <c r="DL68" s="166">
        <f t="shared" si="47"/>
        <v>0</v>
      </c>
      <c r="DM68" s="166">
        <f t="shared" si="47"/>
        <v>0</v>
      </c>
      <c r="DN68" s="166">
        <f t="shared" si="47"/>
        <v>0</v>
      </c>
      <c r="DO68" s="166">
        <f t="shared" si="47"/>
        <v>0</v>
      </c>
      <c r="DP68" s="166">
        <f t="shared" si="47"/>
        <v>0</v>
      </c>
      <c r="DQ68" s="166">
        <f t="shared" si="47"/>
        <v>0</v>
      </c>
      <c r="DR68" s="166">
        <f t="shared" si="47"/>
        <v>0</v>
      </c>
      <c r="DS68" s="166">
        <f t="shared" si="47"/>
        <v>0</v>
      </c>
      <c r="DT68" s="166">
        <f t="shared" si="47"/>
        <v>0</v>
      </c>
      <c r="DU68" s="166">
        <f t="shared" si="47"/>
        <v>0</v>
      </c>
      <c r="DV68" s="166">
        <f t="shared" si="47"/>
        <v>0</v>
      </c>
      <c r="DW68" s="166">
        <f t="shared" si="47"/>
        <v>0</v>
      </c>
      <c r="DX68" s="166">
        <f t="shared" si="47"/>
        <v>0</v>
      </c>
      <c r="DY68" s="166">
        <f t="shared" si="47"/>
        <v>0</v>
      </c>
      <c r="DZ68" s="166">
        <f t="shared" si="47"/>
        <v>0</v>
      </c>
      <c r="EA68" s="166">
        <f t="shared" si="48"/>
        <v>0</v>
      </c>
      <c r="EB68" s="166">
        <f t="shared" si="48"/>
        <v>0</v>
      </c>
      <c r="EC68" s="166">
        <f t="shared" si="48"/>
        <v>0</v>
      </c>
      <c r="ED68" s="166">
        <f t="shared" si="48"/>
        <v>0</v>
      </c>
      <c r="EE68" s="166">
        <f t="shared" si="48"/>
        <v>0</v>
      </c>
      <c r="EF68" s="166">
        <f t="shared" si="48"/>
        <v>0</v>
      </c>
      <c r="EG68" s="166">
        <f t="shared" si="48"/>
        <v>0</v>
      </c>
      <c r="EH68" s="166">
        <f t="shared" si="48"/>
        <v>0</v>
      </c>
      <c r="EI68" s="166">
        <f t="shared" si="48"/>
        <v>0</v>
      </c>
      <c r="EJ68" s="166">
        <f t="shared" si="48"/>
        <v>0</v>
      </c>
      <c r="EK68" s="166">
        <f t="shared" si="48"/>
        <v>0</v>
      </c>
      <c r="EL68" s="166">
        <f t="shared" si="48"/>
        <v>0</v>
      </c>
      <c r="EM68" s="166">
        <f t="shared" si="48"/>
        <v>0</v>
      </c>
      <c r="EN68" s="166">
        <f t="shared" si="48"/>
        <v>0</v>
      </c>
      <c r="EO68" s="166">
        <f t="shared" si="48"/>
        <v>0</v>
      </c>
      <c r="EP68" s="166">
        <f t="shared" si="48"/>
        <v>0</v>
      </c>
      <c r="EQ68" s="166">
        <f t="shared" si="44"/>
        <v>0</v>
      </c>
      <c r="ER68" s="166">
        <f t="shared" si="44"/>
        <v>0</v>
      </c>
      <c r="ES68" s="166">
        <f t="shared" si="44"/>
        <v>0</v>
      </c>
      <c r="ET68" s="166">
        <f t="shared" si="44"/>
        <v>0</v>
      </c>
      <c r="EU68" s="166">
        <f t="shared" si="44"/>
        <v>0</v>
      </c>
      <c r="EV68" s="166">
        <f t="shared" si="44"/>
        <v>0</v>
      </c>
      <c r="EW68" s="166">
        <f t="shared" si="44"/>
        <v>0</v>
      </c>
      <c r="EX68" s="166">
        <f t="shared" si="44"/>
        <v>0</v>
      </c>
      <c r="EY68" s="167">
        <f t="shared" si="44"/>
        <v>0</v>
      </c>
      <c r="FA68" s="171" t="str">
        <f t="shared" si="29"/>
        <v>Non Compliance</v>
      </c>
      <c r="FB68" s="171" t="str">
        <f t="shared" si="30"/>
        <v>Compliance</v>
      </c>
      <c r="FC68" s="171" t="str">
        <f t="shared" si="31"/>
        <v>Compliance</v>
      </c>
      <c r="FD68" s="164">
        <f>VLOOKUP(C68,'[3]AS PER ATT '!$B$9:$H$121,7,0)</f>
        <v>19</v>
      </c>
      <c r="FE68" s="186">
        <f t="shared" si="32"/>
        <v>0</v>
      </c>
    </row>
    <row r="69" spans="2:161" s="164" customFormat="1" ht="20.100000000000001" customHeight="1" thickBot="1" x14ac:dyDescent="0.3">
      <c r="B69" s="159">
        <v>56</v>
      </c>
      <c r="C69" s="172">
        <v>5714</v>
      </c>
      <c r="D69" s="173" t="s">
        <v>95</v>
      </c>
      <c r="E69" s="174" t="s">
        <v>135</v>
      </c>
      <c r="F69" s="41" t="str">
        <f>IFERROR(VLOOKUP(E69,'[1]Designation with Pershift Cost'!$B$3:$C$25,2,0),"")</f>
        <v/>
      </c>
      <c r="G69" s="151" t="s">
        <v>10</v>
      </c>
      <c r="H69" s="151" t="s">
        <v>10</v>
      </c>
      <c r="I69" s="151" t="s">
        <v>10</v>
      </c>
      <c r="J69" s="151" t="s">
        <v>26</v>
      </c>
      <c r="K69" s="151" t="s">
        <v>10</v>
      </c>
      <c r="L69" s="151" t="s">
        <v>11</v>
      </c>
      <c r="M69" s="151" t="s">
        <v>11</v>
      </c>
      <c r="N69" s="151" t="s">
        <v>11</v>
      </c>
      <c r="O69" s="151" t="s">
        <v>11</v>
      </c>
      <c r="P69" s="151" t="s">
        <v>11</v>
      </c>
      <c r="Q69" s="152" t="s">
        <v>26</v>
      </c>
      <c r="R69" s="152" t="s">
        <v>11</v>
      </c>
      <c r="S69" s="152" t="s">
        <v>11</v>
      </c>
      <c r="T69" s="152" t="s">
        <v>11</v>
      </c>
      <c r="U69" s="152" t="s">
        <v>11</v>
      </c>
      <c r="V69" s="152" t="s">
        <v>10</v>
      </c>
      <c r="W69" s="152" t="s">
        <v>10</v>
      </c>
      <c r="X69" s="152" t="s">
        <v>26</v>
      </c>
      <c r="Y69" s="152" t="s">
        <v>10</v>
      </c>
      <c r="Z69" s="152" t="s">
        <v>10</v>
      </c>
      <c r="AA69" s="152" t="s">
        <v>10</v>
      </c>
      <c r="AB69" s="152" t="s">
        <v>10</v>
      </c>
      <c r="AC69" s="152" t="s">
        <v>10</v>
      </c>
      <c r="AD69" s="152" t="s">
        <v>10</v>
      </c>
      <c r="AE69" s="152" t="s">
        <v>26</v>
      </c>
      <c r="AF69" s="152" t="s">
        <v>11</v>
      </c>
      <c r="AG69" s="152" t="s">
        <v>11</v>
      </c>
      <c r="AH69" s="152" t="s">
        <v>11</v>
      </c>
      <c r="AI69" s="152" t="s">
        <v>10</v>
      </c>
      <c r="AJ69" s="152" t="s">
        <v>11</v>
      </c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3">
        <f t="shared" si="3"/>
        <v>13</v>
      </c>
      <c r="AX69" s="153">
        <f t="shared" si="4"/>
        <v>13</v>
      </c>
      <c r="AY69" s="153">
        <f t="shared" si="5"/>
        <v>0</v>
      </c>
      <c r="AZ69" s="153">
        <f t="shared" si="6"/>
        <v>0</v>
      </c>
      <c r="BA69" s="153">
        <f t="shared" si="7"/>
        <v>0</v>
      </c>
      <c r="BB69" s="153">
        <f t="shared" si="8"/>
        <v>0</v>
      </c>
      <c r="BC69" s="153">
        <f t="shared" si="9"/>
        <v>0</v>
      </c>
      <c r="BD69" s="153">
        <f t="shared" si="10"/>
        <v>0</v>
      </c>
      <c r="BE69" s="153">
        <f t="shared" si="11"/>
        <v>0</v>
      </c>
      <c r="BF69" s="153">
        <f t="shared" si="12"/>
        <v>0</v>
      </c>
      <c r="BG69" s="153">
        <f t="shared" si="13"/>
        <v>0</v>
      </c>
      <c r="BH69" s="153">
        <f t="shared" si="14"/>
        <v>0</v>
      </c>
      <c r="BI69" s="153">
        <f t="shared" si="15"/>
        <v>0</v>
      </c>
      <c r="BJ69" s="153">
        <f t="shared" si="16"/>
        <v>0</v>
      </c>
      <c r="BK69" s="152"/>
      <c r="BL69" s="152"/>
      <c r="BM69" s="153">
        <f t="shared" si="17"/>
        <v>4</v>
      </c>
      <c r="BN69" s="153">
        <f t="shared" si="18"/>
        <v>0</v>
      </c>
      <c r="BO69" s="145">
        <f t="shared" si="19"/>
        <v>26</v>
      </c>
      <c r="BP69" s="147">
        <f t="shared" si="20"/>
        <v>30</v>
      </c>
      <c r="BQ69" s="146">
        <f t="shared" si="21"/>
        <v>0</v>
      </c>
      <c r="BR69" s="146">
        <f t="shared" si="22"/>
        <v>0</v>
      </c>
      <c r="BS69" s="175"/>
      <c r="BU69" s="165">
        <f t="shared" si="45"/>
        <v>0</v>
      </c>
      <c r="BV69" s="166">
        <f t="shared" si="45"/>
        <v>0</v>
      </c>
      <c r="BW69" s="166">
        <f t="shared" si="45"/>
        <v>0</v>
      </c>
      <c r="BX69" s="166">
        <f t="shared" si="45"/>
        <v>0</v>
      </c>
      <c r="BY69" s="166">
        <f t="shared" si="45"/>
        <v>0</v>
      </c>
      <c r="BZ69" s="166">
        <f t="shared" si="45"/>
        <v>0</v>
      </c>
      <c r="CA69" s="166">
        <f t="shared" si="45"/>
        <v>0</v>
      </c>
      <c r="CB69" s="166">
        <f t="shared" si="45"/>
        <v>0</v>
      </c>
      <c r="CC69" s="166">
        <f t="shared" si="45"/>
        <v>0</v>
      </c>
      <c r="CD69" s="166">
        <f t="shared" si="45"/>
        <v>0</v>
      </c>
      <c r="CE69" s="166">
        <f t="shared" si="45"/>
        <v>0</v>
      </c>
      <c r="CF69" s="166">
        <f t="shared" si="45"/>
        <v>0</v>
      </c>
      <c r="CG69" s="166">
        <f t="shared" si="45"/>
        <v>0</v>
      </c>
      <c r="CH69" s="166">
        <f t="shared" si="45"/>
        <v>0</v>
      </c>
      <c r="CI69" s="166">
        <f t="shared" si="45"/>
        <v>0</v>
      </c>
      <c r="CJ69" s="166">
        <f t="shared" si="45"/>
        <v>0</v>
      </c>
      <c r="CK69" s="166">
        <f t="shared" si="46"/>
        <v>0</v>
      </c>
      <c r="CL69" s="166">
        <f t="shared" si="46"/>
        <v>0</v>
      </c>
      <c r="CM69" s="166">
        <f t="shared" si="46"/>
        <v>0</v>
      </c>
      <c r="CN69" s="166">
        <f t="shared" si="46"/>
        <v>0</v>
      </c>
      <c r="CO69" s="166">
        <f t="shared" si="46"/>
        <v>0</v>
      </c>
      <c r="CP69" s="166">
        <f t="shared" si="46"/>
        <v>0</v>
      </c>
      <c r="CQ69" s="166">
        <f t="shared" si="46"/>
        <v>0</v>
      </c>
      <c r="CR69" s="166">
        <f t="shared" si="46"/>
        <v>0</v>
      </c>
      <c r="CS69" s="166">
        <f t="shared" si="46"/>
        <v>0</v>
      </c>
      <c r="CT69" s="166">
        <f t="shared" si="46"/>
        <v>0</v>
      </c>
      <c r="CU69" s="166">
        <f t="shared" si="46"/>
        <v>0</v>
      </c>
      <c r="CV69" s="166">
        <f t="shared" si="46"/>
        <v>0</v>
      </c>
      <c r="CW69" s="166">
        <f t="shared" si="46"/>
        <v>0</v>
      </c>
      <c r="CX69" s="166">
        <f t="shared" si="46"/>
        <v>0</v>
      </c>
      <c r="CY69" s="166">
        <f t="shared" si="46"/>
        <v>0</v>
      </c>
      <c r="CZ69" s="166">
        <f t="shared" si="46"/>
        <v>0</v>
      </c>
      <c r="DA69" s="166">
        <f t="shared" si="43"/>
        <v>0</v>
      </c>
      <c r="DB69" s="166">
        <f t="shared" si="43"/>
        <v>0</v>
      </c>
      <c r="DC69" s="166">
        <f t="shared" si="43"/>
        <v>0</v>
      </c>
      <c r="DD69" s="166">
        <f t="shared" si="43"/>
        <v>0</v>
      </c>
      <c r="DE69" s="166">
        <f t="shared" si="43"/>
        <v>0</v>
      </c>
      <c r="DF69" s="166">
        <f t="shared" si="43"/>
        <v>0</v>
      </c>
      <c r="DG69" s="166">
        <f t="shared" si="43"/>
        <v>0</v>
      </c>
      <c r="DH69" s="166">
        <f t="shared" si="43"/>
        <v>0</v>
      </c>
      <c r="DI69" s="167">
        <f t="shared" si="43"/>
        <v>0</v>
      </c>
      <c r="DK69" s="165">
        <f t="shared" si="47"/>
        <v>0</v>
      </c>
      <c r="DL69" s="166">
        <f t="shared" si="47"/>
        <v>0</v>
      </c>
      <c r="DM69" s="166">
        <f t="shared" si="47"/>
        <v>0</v>
      </c>
      <c r="DN69" s="166">
        <f t="shared" si="47"/>
        <v>0</v>
      </c>
      <c r="DO69" s="166">
        <f t="shared" si="47"/>
        <v>0</v>
      </c>
      <c r="DP69" s="166">
        <f t="shared" si="47"/>
        <v>0</v>
      </c>
      <c r="DQ69" s="166">
        <f t="shared" si="47"/>
        <v>0</v>
      </c>
      <c r="DR69" s="166">
        <f t="shared" si="47"/>
        <v>0</v>
      </c>
      <c r="DS69" s="166">
        <f t="shared" si="47"/>
        <v>0</v>
      </c>
      <c r="DT69" s="166">
        <f t="shared" si="47"/>
        <v>0</v>
      </c>
      <c r="DU69" s="166">
        <f t="shared" si="47"/>
        <v>0</v>
      </c>
      <c r="DV69" s="166">
        <f t="shared" si="47"/>
        <v>0</v>
      </c>
      <c r="DW69" s="166">
        <f t="shared" si="47"/>
        <v>0</v>
      </c>
      <c r="DX69" s="166">
        <f t="shared" si="47"/>
        <v>0</v>
      </c>
      <c r="DY69" s="166">
        <f t="shared" si="47"/>
        <v>0</v>
      </c>
      <c r="DZ69" s="166">
        <f t="shared" si="47"/>
        <v>0</v>
      </c>
      <c r="EA69" s="166">
        <f t="shared" si="48"/>
        <v>0</v>
      </c>
      <c r="EB69" s="166">
        <f t="shared" si="48"/>
        <v>0</v>
      </c>
      <c r="EC69" s="166">
        <f t="shared" si="48"/>
        <v>0</v>
      </c>
      <c r="ED69" s="166">
        <f t="shared" si="48"/>
        <v>0</v>
      </c>
      <c r="EE69" s="166">
        <f t="shared" si="48"/>
        <v>0</v>
      </c>
      <c r="EF69" s="166">
        <f t="shared" si="48"/>
        <v>0</v>
      </c>
      <c r="EG69" s="166">
        <f t="shared" si="48"/>
        <v>0</v>
      </c>
      <c r="EH69" s="166">
        <f t="shared" si="48"/>
        <v>0</v>
      </c>
      <c r="EI69" s="166">
        <f t="shared" si="48"/>
        <v>0</v>
      </c>
      <c r="EJ69" s="166">
        <f t="shared" si="48"/>
        <v>0</v>
      </c>
      <c r="EK69" s="166">
        <f t="shared" si="48"/>
        <v>0</v>
      </c>
      <c r="EL69" s="166">
        <f t="shared" si="48"/>
        <v>0</v>
      </c>
      <c r="EM69" s="166">
        <f t="shared" si="48"/>
        <v>0</v>
      </c>
      <c r="EN69" s="166">
        <f t="shared" si="48"/>
        <v>0</v>
      </c>
      <c r="EO69" s="166">
        <f t="shared" si="48"/>
        <v>0</v>
      </c>
      <c r="EP69" s="166">
        <f t="shared" si="48"/>
        <v>0</v>
      </c>
      <c r="EQ69" s="166">
        <f t="shared" si="44"/>
        <v>0</v>
      </c>
      <c r="ER69" s="166">
        <f t="shared" si="44"/>
        <v>0</v>
      </c>
      <c r="ES69" s="166">
        <f t="shared" si="44"/>
        <v>0</v>
      </c>
      <c r="ET69" s="166">
        <f t="shared" si="44"/>
        <v>0</v>
      </c>
      <c r="EU69" s="166">
        <f t="shared" si="44"/>
        <v>0</v>
      </c>
      <c r="EV69" s="166">
        <f t="shared" si="44"/>
        <v>0</v>
      </c>
      <c r="EW69" s="166">
        <f t="shared" si="44"/>
        <v>0</v>
      </c>
      <c r="EX69" s="166">
        <f t="shared" si="44"/>
        <v>0</v>
      </c>
      <c r="EY69" s="167">
        <f t="shared" si="44"/>
        <v>0</v>
      </c>
      <c r="FA69" s="171" t="str">
        <f t="shared" si="29"/>
        <v>Compliance</v>
      </c>
      <c r="FB69" s="171" t="str">
        <f t="shared" si="30"/>
        <v>Compliance</v>
      </c>
      <c r="FC69" s="171" t="str">
        <f t="shared" si="31"/>
        <v>Compliance</v>
      </c>
      <c r="FD69" s="164">
        <f>VLOOKUP(C69,'[3]AS PER ATT '!$B$9:$H$121,7,0)</f>
        <v>26</v>
      </c>
      <c r="FE69" s="186">
        <f t="shared" si="32"/>
        <v>0</v>
      </c>
    </row>
    <row r="70" spans="2:161" s="164" customFormat="1" ht="20.100000000000001" customHeight="1" thickBot="1" x14ac:dyDescent="0.3">
      <c r="B70" s="159">
        <v>57</v>
      </c>
      <c r="C70" s="172">
        <v>5572</v>
      </c>
      <c r="D70" s="173" t="s">
        <v>96</v>
      </c>
      <c r="E70" s="174" t="s">
        <v>135</v>
      </c>
      <c r="F70" s="41" t="str">
        <f>IFERROR(VLOOKUP(E70,'[1]Designation with Pershift Cost'!$B$3:$C$25,2,0),"")</f>
        <v/>
      </c>
      <c r="G70" s="151" t="s">
        <v>10</v>
      </c>
      <c r="H70" s="151" t="s">
        <v>10</v>
      </c>
      <c r="I70" s="151" t="s">
        <v>10</v>
      </c>
      <c r="J70" s="151" t="s">
        <v>10</v>
      </c>
      <c r="K70" s="151" t="s">
        <v>10</v>
      </c>
      <c r="L70" s="151" t="s">
        <v>26</v>
      </c>
      <c r="M70" s="151" t="s">
        <v>12</v>
      </c>
      <c r="N70" s="151" t="s">
        <v>27</v>
      </c>
      <c r="O70" s="151" t="s">
        <v>12</v>
      </c>
      <c r="P70" s="151" t="s">
        <v>27</v>
      </c>
      <c r="Q70" s="152" t="s">
        <v>12</v>
      </c>
      <c r="R70" s="152" t="s">
        <v>27</v>
      </c>
      <c r="S70" s="152" t="s">
        <v>12</v>
      </c>
      <c r="T70" s="152" t="s">
        <v>27</v>
      </c>
      <c r="U70" s="152" t="s">
        <v>27</v>
      </c>
      <c r="V70" s="152" t="s">
        <v>26</v>
      </c>
      <c r="W70" s="152" t="s">
        <v>10</v>
      </c>
      <c r="X70" s="152" t="s">
        <v>10</v>
      </c>
      <c r="Y70" s="152" t="s">
        <v>27</v>
      </c>
      <c r="Z70" s="152" t="s">
        <v>10</v>
      </c>
      <c r="AA70" s="152" t="s">
        <v>10</v>
      </c>
      <c r="AB70" s="152" t="s">
        <v>26</v>
      </c>
      <c r="AC70" s="152" t="s">
        <v>10</v>
      </c>
      <c r="AD70" s="152" t="s">
        <v>10</v>
      </c>
      <c r="AE70" s="152" t="s">
        <v>27</v>
      </c>
      <c r="AF70" s="152" t="s">
        <v>10</v>
      </c>
      <c r="AG70" s="152" t="s">
        <v>27</v>
      </c>
      <c r="AH70" s="152" t="s">
        <v>10</v>
      </c>
      <c r="AI70" s="152" t="s">
        <v>26</v>
      </c>
      <c r="AJ70" s="152" t="s">
        <v>10</v>
      </c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3">
        <f t="shared" si="3"/>
        <v>14</v>
      </c>
      <c r="AX70" s="153">
        <f t="shared" si="4"/>
        <v>0</v>
      </c>
      <c r="AY70" s="153">
        <f t="shared" si="5"/>
        <v>4</v>
      </c>
      <c r="AZ70" s="153">
        <f t="shared" si="6"/>
        <v>0</v>
      </c>
      <c r="BA70" s="153">
        <f t="shared" si="7"/>
        <v>0</v>
      </c>
      <c r="BB70" s="153">
        <f t="shared" si="8"/>
        <v>0</v>
      </c>
      <c r="BC70" s="153">
        <f t="shared" si="9"/>
        <v>0</v>
      </c>
      <c r="BD70" s="153">
        <f t="shared" si="10"/>
        <v>0</v>
      </c>
      <c r="BE70" s="153">
        <f t="shared" si="11"/>
        <v>0</v>
      </c>
      <c r="BF70" s="153">
        <f t="shared" si="12"/>
        <v>0</v>
      </c>
      <c r="BG70" s="153">
        <f t="shared" si="13"/>
        <v>0</v>
      </c>
      <c r="BH70" s="153">
        <f t="shared" si="14"/>
        <v>0</v>
      </c>
      <c r="BI70" s="153">
        <f t="shared" si="15"/>
        <v>0</v>
      </c>
      <c r="BJ70" s="153">
        <f t="shared" si="16"/>
        <v>0</v>
      </c>
      <c r="BK70" s="152"/>
      <c r="BL70" s="152"/>
      <c r="BM70" s="153">
        <f t="shared" si="17"/>
        <v>4</v>
      </c>
      <c r="BN70" s="153">
        <f t="shared" si="18"/>
        <v>8</v>
      </c>
      <c r="BO70" s="145">
        <f t="shared" si="19"/>
        <v>18</v>
      </c>
      <c r="BP70" s="147">
        <f t="shared" si="20"/>
        <v>30</v>
      </c>
      <c r="BQ70" s="146">
        <f t="shared" ref="BQ70:BQ115" si="49">SUM(BA70:BG70)+SUM(BH70/2)</f>
        <v>0</v>
      </c>
      <c r="BR70" s="146">
        <f t="shared" si="22"/>
        <v>0</v>
      </c>
      <c r="BS70" s="175"/>
      <c r="BU70" s="165">
        <f t="shared" si="45"/>
        <v>0</v>
      </c>
      <c r="BV70" s="166">
        <f t="shared" si="45"/>
        <v>0</v>
      </c>
      <c r="BW70" s="166">
        <f t="shared" si="45"/>
        <v>0</v>
      </c>
      <c r="BX70" s="166">
        <f t="shared" si="45"/>
        <v>0</v>
      </c>
      <c r="BY70" s="166">
        <f t="shared" si="45"/>
        <v>0</v>
      </c>
      <c r="BZ70" s="166">
        <f t="shared" si="45"/>
        <v>0</v>
      </c>
      <c r="CA70" s="166">
        <f t="shared" si="45"/>
        <v>1</v>
      </c>
      <c r="CB70" s="166">
        <f t="shared" si="45"/>
        <v>1</v>
      </c>
      <c r="CC70" s="166">
        <f t="shared" si="45"/>
        <v>1</v>
      </c>
      <c r="CD70" s="166">
        <f t="shared" si="45"/>
        <v>0</v>
      </c>
      <c r="CE70" s="166">
        <f t="shared" si="45"/>
        <v>0</v>
      </c>
      <c r="CF70" s="166">
        <f t="shared" si="45"/>
        <v>0</v>
      </c>
      <c r="CG70" s="166">
        <f t="shared" si="45"/>
        <v>0</v>
      </c>
      <c r="CH70" s="166">
        <f t="shared" si="45"/>
        <v>0</v>
      </c>
      <c r="CI70" s="166">
        <f t="shared" si="45"/>
        <v>0</v>
      </c>
      <c r="CJ70" s="166">
        <f t="shared" si="45"/>
        <v>0</v>
      </c>
      <c r="CK70" s="166">
        <f t="shared" si="46"/>
        <v>0</v>
      </c>
      <c r="CL70" s="166">
        <f t="shared" si="46"/>
        <v>0</v>
      </c>
      <c r="CM70" s="166">
        <f t="shared" si="46"/>
        <v>0</v>
      </c>
      <c r="CN70" s="166">
        <f t="shared" si="46"/>
        <v>0</v>
      </c>
      <c r="CO70" s="166">
        <f t="shared" si="46"/>
        <v>0</v>
      </c>
      <c r="CP70" s="166">
        <f t="shared" si="46"/>
        <v>0</v>
      </c>
      <c r="CQ70" s="166">
        <f t="shared" si="46"/>
        <v>0</v>
      </c>
      <c r="CR70" s="166">
        <f t="shared" si="46"/>
        <v>0</v>
      </c>
      <c r="CS70" s="166">
        <f t="shared" si="46"/>
        <v>0</v>
      </c>
      <c r="CT70" s="166">
        <f t="shared" si="46"/>
        <v>0</v>
      </c>
      <c r="CU70" s="166">
        <f t="shared" si="46"/>
        <v>0</v>
      </c>
      <c r="CV70" s="166">
        <f t="shared" si="46"/>
        <v>0</v>
      </c>
      <c r="CW70" s="166">
        <f t="shared" si="46"/>
        <v>0</v>
      </c>
      <c r="CX70" s="166">
        <f t="shared" si="46"/>
        <v>0</v>
      </c>
      <c r="CY70" s="166">
        <f t="shared" si="46"/>
        <v>0</v>
      </c>
      <c r="CZ70" s="166">
        <f t="shared" si="46"/>
        <v>0</v>
      </c>
      <c r="DA70" s="166">
        <f t="shared" si="43"/>
        <v>0</v>
      </c>
      <c r="DB70" s="166">
        <f t="shared" si="43"/>
        <v>0</v>
      </c>
      <c r="DC70" s="166">
        <f t="shared" si="43"/>
        <v>0</v>
      </c>
      <c r="DD70" s="166">
        <f t="shared" si="43"/>
        <v>0</v>
      </c>
      <c r="DE70" s="166">
        <f t="shared" si="43"/>
        <v>0</v>
      </c>
      <c r="DF70" s="166">
        <f t="shared" si="43"/>
        <v>0</v>
      </c>
      <c r="DG70" s="166">
        <f t="shared" si="43"/>
        <v>0</v>
      </c>
      <c r="DH70" s="166">
        <f t="shared" si="43"/>
        <v>0</v>
      </c>
      <c r="DI70" s="167">
        <f t="shared" si="43"/>
        <v>0</v>
      </c>
      <c r="DK70" s="165">
        <f t="shared" si="47"/>
        <v>0</v>
      </c>
      <c r="DL70" s="166">
        <f t="shared" si="47"/>
        <v>0</v>
      </c>
      <c r="DM70" s="166">
        <f t="shared" si="47"/>
        <v>0</v>
      </c>
      <c r="DN70" s="166">
        <f t="shared" si="47"/>
        <v>0</v>
      </c>
      <c r="DO70" s="166">
        <f t="shared" si="47"/>
        <v>0</v>
      </c>
      <c r="DP70" s="166">
        <f t="shared" si="47"/>
        <v>0</v>
      </c>
      <c r="DQ70" s="166">
        <f t="shared" si="47"/>
        <v>0</v>
      </c>
      <c r="DR70" s="166">
        <f t="shared" si="47"/>
        <v>0</v>
      </c>
      <c r="DS70" s="166">
        <f t="shared" si="47"/>
        <v>0</v>
      </c>
      <c r="DT70" s="166">
        <f t="shared" si="47"/>
        <v>0</v>
      </c>
      <c r="DU70" s="166">
        <f t="shared" si="47"/>
        <v>0</v>
      </c>
      <c r="DV70" s="166">
        <f t="shared" si="47"/>
        <v>0</v>
      </c>
      <c r="DW70" s="166">
        <f t="shared" si="47"/>
        <v>0</v>
      </c>
      <c r="DX70" s="166">
        <f t="shared" si="47"/>
        <v>0</v>
      </c>
      <c r="DY70" s="166">
        <f t="shared" si="47"/>
        <v>0</v>
      </c>
      <c r="DZ70" s="166">
        <f t="shared" si="47"/>
        <v>0</v>
      </c>
      <c r="EA70" s="166">
        <f t="shared" si="48"/>
        <v>0</v>
      </c>
      <c r="EB70" s="166">
        <f t="shared" si="48"/>
        <v>0</v>
      </c>
      <c r="EC70" s="166">
        <f t="shared" si="48"/>
        <v>0</v>
      </c>
      <c r="ED70" s="166">
        <f t="shared" si="48"/>
        <v>0</v>
      </c>
      <c r="EE70" s="166">
        <f t="shared" si="48"/>
        <v>0</v>
      </c>
      <c r="EF70" s="166">
        <f t="shared" si="48"/>
        <v>0</v>
      </c>
      <c r="EG70" s="166">
        <f t="shared" si="48"/>
        <v>0</v>
      </c>
      <c r="EH70" s="166">
        <f t="shared" si="48"/>
        <v>0</v>
      </c>
      <c r="EI70" s="166">
        <f t="shared" si="48"/>
        <v>0</v>
      </c>
      <c r="EJ70" s="166">
        <f t="shared" si="48"/>
        <v>0</v>
      </c>
      <c r="EK70" s="166">
        <f t="shared" si="48"/>
        <v>0</v>
      </c>
      <c r="EL70" s="166">
        <f t="shared" si="48"/>
        <v>0</v>
      </c>
      <c r="EM70" s="166">
        <f t="shared" si="48"/>
        <v>0</v>
      </c>
      <c r="EN70" s="166">
        <f t="shared" si="48"/>
        <v>0</v>
      </c>
      <c r="EO70" s="166">
        <f t="shared" si="48"/>
        <v>0</v>
      </c>
      <c r="EP70" s="166">
        <f t="shared" si="48"/>
        <v>0</v>
      </c>
      <c r="EQ70" s="166">
        <f t="shared" si="44"/>
        <v>0</v>
      </c>
      <c r="ER70" s="166">
        <f t="shared" si="44"/>
        <v>0</v>
      </c>
      <c r="ES70" s="166">
        <f t="shared" si="44"/>
        <v>0</v>
      </c>
      <c r="ET70" s="166">
        <f t="shared" si="44"/>
        <v>0</v>
      </c>
      <c r="EU70" s="166">
        <f t="shared" si="44"/>
        <v>0</v>
      </c>
      <c r="EV70" s="166">
        <f t="shared" si="44"/>
        <v>0</v>
      </c>
      <c r="EW70" s="166">
        <f t="shared" si="44"/>
        <v>0</v>
      </c>
      <c r="EX70" s="166">
        <f t="shared" si="44"/>
        <v>0</v>
      </c>
      <c r="EY70" s="167">
        <f t="shared" si="44"/>
        <v>0</v>
      </c>
      <c r="FA70" s="171" t="str">
        <f t="shared" si="29"/>
        <v>Non Compliance</v>
      </c>
      <c r="FB70" s="171" t="str">
        <f t="shared" si="30"/>
        <v>Compliance</v>
      </c>
      <c r="FC70" s="171" t="str">
        <f t="shared" si="31"/>
        <v>Compliance</v>
      </c>
      <c r="FD70" s="164">
        <f>VLOOKUP(C70,'[3]AS PER ATT '!$B$9:$H$121,7,0)</f>
        <v>18</v>
      </c>
      <c r="FE70" s="186">
        <f t="shared" si="32"/>
        <v>0</v>
      </c>
    </row>
    <row r="71" spans="2:161" s="164" customFormat="1" ht="20.100000000000001" customHeight="1" thickBot="1" x14ac:dyDescent="0.3">
      <c r="B71" s="159">
        <v>58</v>
      </c>
      <c r="C71" s="172">
        <v>5753</v>
      </c>
      <c r="D71" s="173" t="s">
        <v>97</v>
      </c>
      <c r="E71" s="174" t="s">
        <v>135</v>
      </c>
      <c r="F71" s="41" t="str">
        <f>IFERROR(VLOOKUP(E71,'[1]Designation with Pershift Cost'!$B$3:$C$25,2,0),"")</f>
        <v/>
      </c>
      <c r="G71" s="151" t="s">
        <v>10</v>
      </c>
      <c r="H71" s="151" t="s">
        <v>10</v>
      </c>
      <c r="I71" s="151" t="s">
        <v>10</v>
      </c>
      <c r="J71" s="151" t="s">
        <v>10</v>
      </c>
      <c r="K71" s="151" t="s">
        <v>10</v>
      </c>
      <c r="L71" s="151" t="s">
        <v>26</v>
      </c>
      <c r="M71" s="151" t="s">
        <v>10</v>
      </c>
      <c r="N71" s="151" t="s">
        <v>27</v>
      </c>
      <c r="O71" s="151" t="s">
        <v>10</v>
      </c>
      <c r="P71" s="151" t="s">
        <v>10</v>
      </c>
      <c r="Q71" s="152" t="s">
        <v>10</v>
      </c>
      <c r="R71" s="152" t="s">
        <v>10</v>
      </c>
      <c r="S71" s="152" t="s">
        <v>26</v>
      </c>
      <c r="T71" s="152" t="s">
        <v>10</v>
      </c>
      <c r="U71" s="152" t="s">
        <v>10</v>
      </c>
      <c r="V71" s="152" t="s">
        <v>27</v>
      </c>
      <c r="W71" s="152" t="s">
        <v>27</v>
      </c>
      <c r="X71" s="152" t="s">
        <v>27</v>
      </c>
      <c r="Y71" s="152" t="s">
        <v>27</v>
      </c>
      <c r="Z71" s="152" t="s">
        <v>27</v>
      </c>
      <c r="AA71" s="152" t="s">
        <v>27</v>
      </c>
      <c r="AB71" s="152" t="s">
        <v>27</v>
      </c>
      <c r="AC71" s="152" t="s">
        <v>27</v>
      </c>
      <c r="AD71" s="152" t="s">
        <v>12</v>
      </c>
      <c r="AE71" s="152" t="s">
        <v>12</v>
      </c>
      <c r="AF71" s="152" t="s">
        <v>27</v>
      </c>
      <c r="AG71" s="152" t="s">
        <v>10</v>
      </c>
      <c r="AH71" s="152" t="s">
        <v>26</v>
      </c>
      <c r="AI71" s="152" t="s">
        <v>10</v>
      </c>
      <c r="AJ71" s="152" t="s">
        <v>10</v>
      </c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3">
        <f t="shared" si="3"/>
        <v>15</v>
      </c>
      <c r="AX71" s="153">
        <f t="shared" si="4"/>
        <v>0</v>
      </c>
      <c r="AY71" s="153">
        <f t="shared" si="5"/>
        <v>2</v>
      </c>
      <c r="AZ71" s="153">
        <f t="shared" si="6"/>
        <v>0</v>
      </c>
      <c r="BA71" s="153">
        <f t="shared" si="7"/>
        <v>0</v>
      </c>
      <c r="BB71" s="153">
        <f t="shared" si="8"/>
        <v>0</v>
      </c>
      <c r="BC71" s="153">
        <f t="shared" si="9"/>
        <v>0</v>
      </c>
      <c r="BD71" s="153">
        <f t="shared" si="10"/>
        <v>0</v>
      </c>
      <c r="BE71" s="153">
        <f t="shared" si="11"/>
        <v>0</v>
      </c>
      <c r="BF71" s="153">
        <f t="shared" si="12"/>
        <v>0</v>
      </c>
      <c r="BG71" s="153">
        <f t="shared" si="13"/>
        <v>0</v>
      </c>
      <c r="BH71" s="153">
        <f t="shared" si="14"/>
        <v>0</v>
      </c>
      <c r="BI71" s="153">
        <f t="shared" si="15"/>
        <v>0</v>
      </c>
      <c r="BJ71" s="153">
        <f t="shared" si="16"/>
        <v>0</v>
      </c>
      <c r="BK71" s="152"/>
      <c r="BL71" s="152"/>
      <c r="BM71" s="153">
        <f t="shared" si="17"/>
        <v>3</v>
      </c>
      <c r="BN71" s="153">
        <f t="shared" si="18"/>
        <v>10</v>
      </c>
      <c r="BO71" s="145">
        <f t="shared" si="19"/>
        <v>17</v>
      </c>
      <c r="BP71" s="147">
        <f t="shared" si="20"/>
        <v>30</v>
      </c>
      <c r="BQ71" s="146">
        <f t="shared" si="49"/>
        <v>0</v>
      </c>
      <c r="BR71" s="146">
        <f t="shared" si="22"/>
        <v>0</v>
      </c>
      <c r="BS71" s="175"/>
      <c r="BU71" s="165">
        <f t="shared" si="45"/>
        <v>0</v>
      </c>
      <c r="BV71" s="166">
        <f t="shared" si="45"/>
        <v>0</v>
      </c>
      <c r="BW71" s="166">
        <f t="shared" si="45"/>
        <v>0</v>
      </c>
      <c r="BX71" s="166">
        <f t="shared" si="45"/>
        <v>0</v>
      </c>
      <c r="BY71" s="166">
        <f t="shared" si="45"/>
        <v>0</v>
      </c>
      <c r="BZ71" s="166">
        <f t="shared" si="45"/>
        <v>0</v>
      </c>
      <c r="CA71" s="166">
        <f t="shared" si="45"/>
        <v>0</v>
      </c>
      <c r="CB71" s="166">
        <f t="shared" si="45"/>
        <v>0</v>
      </c>
      <c r="CC71" s="166">
        <f t="shared" si="45"/>
        <v>0</v>
      </c>
      <c r="CD71" s="166">
        <f t="shared" si="45"/>
        <v>0</v>
      </c>
      <c r="CE71" s="166">
        <f t="shared" si="45"/>
        <v>0</v>
      </c>
      <c r="CF71" s="166">
        <f t="shared" si="45"/>
        <v>0</v>
      </c>
      <c r="CG71" s="166">
        <f t="shared" si="45"/>
        <v>0</v>
      </c>
      <c r="CH71" s="166">
        <f t="shared" si="45"/>
        <v>1</v>
      </c>
      <c r="CI71" s="166">
        <f t="shared" si="45"/>
        <v>1</v>
      </c>
      <c r="CJ71" s="166">
        <f t="shared" si="45"/>
        <v>1</v>
      </c>
      <c r="CK71" s="166">
        <f t="shared" si="46"/>
        <v>1</v>
      </c>
      <c r="CL71" s="166">
        <f t="shared" si="46"/>
        <v>1</v>
      </c>
      <c r="CM71" s="166">
        <f t="shared" si="46"/>
        <v>1</v>
      </c>
      <c r="CN71" s="166">
        <f t="shared" si="46"/>
        <v>1</v>
      </c>
      <c r="CO71" s="166">
        <f t="shared" si="46"/>
        <v>1</v>
      </c>
      <c r="CP71" s="166">
        <f t="shared" si="46"/>
        <v>0</v>
      </c>
      <c r="CQ71" s="166">
        <f t="shared" si="46"/>
        <v>0</v>
      </c>
      <c r="CR71" s="166">
        <f t="shared" si="46"/>
        <v>0</v>
      </c>
      <c r="CS71" s="166">
        <f t="shared" si="46"/>
        <v>0</v>
      </c>
      <c r="CT71" s="166">
        <f t="shared" si="46"/>
        <v>0</v>
      </c>
      <c r="CU71" s="166">
        <f t="shared" si="46"/>
        <v>0</v>
      </c>
      <c r="CV71" s="166">
        <f t="shared" si="46"/>
        <v>0</v>
      </c>
      <c r="CW71" s="166">
        <f t="shared" si="46"/>
        <v>0</v>
      </c>
      <c r="CX71" s="166">
        <f t="shared" si="46"/>
        <v>0</v>
      </c>
      <c r="CY71" s="166">
        <f t="shared" si="46"/>
        <v>0</v>
      </c>
      <c r="CZ71" s="166">
        <f t="shared" si="46"/>
        <v>0</v>
      </c>
      <c r="DA71" s="166">
        <f t="shared" si="43"/>
        <v>0</v>
      </c>
      <c r="DB71" s="166">
        <f t="shared" si="43"/>
        <v>0</v>
      </c>
      <c r="DC71" s="166">
        <f t="shared" si="43"/>
        <v>0</v>
      </c>
      <c r="DD71" s="166">
        <f t="shared" si="43"/>
        <v>0</v>
      </c>
      <c r="DE71" s="166">
        <f t="shared" si="43"/>
        <v>0</v>
      </c>
      <c r="DF71" s="166">
        <f t="shared" si="43"/>
        <v>0</v>
      </c>
      <c r="DG71" s="166">
        <f t="shared" si="43"/>
        <v>0</v>
      </c>
      <c r="DH71" s="166">
        <f t="shared" si="43"/>
        <v>0</v>
      </c>
      <c r="DI71" s="167">
        <f t="shared" si="43"/>
        <v>0</v>
      </c>
      <c r="DK71" s="165">
        <f t="shared" si="47"/>
        <v>0</v>
      </c>
      <c r="DL71" s="166">
        <f t="shared" si="47"/>
        <v>0</v>
      </c>
      <c r="DM71" s="166">
        <f t="shared" si="47"/>
        <v>0</v>
      </c>
      <c r="DN71" s="166">
        <f t="shared" si="47"/>
        <v>0</v>
      </c>
      <c r="DO71" s="166">
        <f t="shared" si="47"/>
        <v>0</v>
      </c>
      <c r="DP71" s="166">
        <f t="shared" si="47"/>
        <v>0</v>
      </c>
      <c r="DQ71" s="166">
        <f t="shared" si="47"/>
        <v>0</v>
      </c>
      <c r="DR71" s="166">
        <f t="shared" si="47"/>
        <v>0</v>
      </c>
      <c r="DS71" s="166">
        <f t="shared" si="47"/>
        <v>0</v>
      </c>
      <c r="DT71" s="166">
        <f t="shared" si="47"/>
        <v>0</v>
      </c>
      <c r="DU71" s="166">
        <f t="shared" si="47"/>
        <v>0</v>
      </c>
      <c r="DV71" s="166">
        <f t="shared" si="47"/>
        <v>0</v>
      </c>
      <c r="DW71" s="166">
        <f t="shared" si="47"/>
        <v>0</v>
      </c>
      <c r="DX71" s="166">
        <f t="shared" si="47"/>
        <v>0</v>
      </c>
      <c r="DY71" s="166">
        <f t="shared" si="47"/>
        <v>0</v>
      </c>
      <c r="DZ71" s="166">
        <f t="shared" si="47"/>
        <v>0</v>
      </c>
      <c r="EA71" s="166">
        <f t="shared" si="48"/>
        <v>0</v>
      </c>
      <c r="EB71" s="166">
        <f t="shared" si="48"/>
        <v>0</v>
      </c>
      <c r="EC71" s="166">
        <f t="shared" si="48"/>
        <v>0</v>
      </c>
      <c r="ED71" s="166">
        <f t="shared" si="48"/>
        <v>0</v>
      </c>
      <c r="EE71" s="166">
        <f t="shared" si="48"/>
        <v>0</v>
      </c>
      <c r="EF71" s="166">
        <f t="shared" si="48"/>
        <v>0</v>
      </c>
      <c r="EG71" s="166">
        <f t="shared" si="48"/>
        <v>0</v>
      </c>
      <c r="EH71" s="166">
        <f t="shared" si="48"/>
        <v>0</v>
      </c>
      <c r="EI71" s="166">
        <f t="shared" si="48"/>
        <v>0</v>
      </c>
      <c r="EJ71" s="166">
        <f t="shared" si="48"/>
        <v>0</v>
      </c>
      <c r="EK71" s="166">
        <f t="shared" si="48"/>
        <v>0</v>
      </c>
      <c r="EL71" s="166">
        <f t="shared" si="48"/>
        <v>0</v>
      </c>
      <c r="EM71" s="166">
        <f t="shared" si="48"/>
        <v>0</v>
      </c>
      <c r="EN71" s="166">
        <f t="shared" si="48"/>
        <v>0</v>
      </c>
      <c r="EO71" s="166">
        <f t="shared" si="48"/>
        <v>0</v>
      </c>
      <c r="EP71" s="166">
        <f t="shared" si="48"/>
        <v>0</v>
      </c>
      <c r="EQ71" s="166">
        <f t="shared" si="44"/>
        <v>0</v>
      </c>
      <c r="ER71" s="166">
        <f t="shared" si="44"/>
        <v>0</v>
      </c>
      <c r="ES71" s="166">
        <f t="shared" si="44"/>
        <v>0</v>
      </c>
      <c r="ET71" s="166">
        <f t="shared" si="44"/>
        <v>0</v>
      </c>
      <c r="EU71" s="166">
        <f t="shared" si="44"/>
        <v>0</v>
      </c>
      <c r="EV71" s="166">
        <f t="shared" si="44"/>
        <v>0</v>
      </c>
      <c r="EW71" s="166">
        <f t="shared" si="44"/>
        <v>0</v>
      </c>
      <c r="EX71" s="166">
        <f t="shared" si="44"/>
        <v>0</v>
      </c>
      <c r="EY71" s="167">
        <f t="shared" si="44"/>
        <v>0</v>
      </c>
      <c r="FA71" s="171" t="str">
        <f t="shared" si="29"/>
        <v>Non Compliance</v>
      </c>
      <c r="FB71" s="171" t="str">
        <f t="shared" si="30"/>
        <v>Compliance</v>
      </c>
      <c r="FC71" s="171" t="str">
        <f t="shared" si="31"/>
        <v>Compliance</v>
      </c>
      <c r="FD71" s="164">
        <f>VLOOKUP(C71,'[3]AS PER ATT '!$B$9:$H$121,7,0)</f>
        <v>17</v>
      </c>
      <c r="FE71" s="186">
        <f t="shared" si="32"/>
        <v>0</v>
      </c>
    </row>
    <row r="72" spans="2:161" s="164" customFormat="1" ht="20.100000000000001" customHeight="1" thickBot="1" x14ac:dyDescent="0.3">
      <c r="B72" s="159">
        <v>59</v>
      </c>
      <c r="C72" s="172">
        <v>5759</v>
      </c>
      <c r="D72" s="173" t="s">
        <v>98</v>
      </c>
      <c r="E72" s="174" t="s">
        <v>135</v>
      </c>
      <c r="F72" s="41" t="str">
        <f>IFERROR(VLOOKUP(E72,'[1]Designation with Pershift Cost'!$B$3:$C$25,2,0),"")</f>
        <v/>
      </c>
      <c r="G72" s="151" t="s">
        <v>27</v>
      </c>
      <c r="H72" s="151" t="s">
        <v>27</v>
      </c>
      <c r="I72" s="151" t="s">
        <v>10</v>
      </c>
      <c r="J72" s="151" t="s">
        <v>10</v>
      </c>
      <c r="K72" s="151" t="s">
        <v>26</v>
      </c>
      <c r="L72" s="151" t="s">
        <v>27</v>
      </c>
      <c r="M72" s="151" t="s">
        <v>10</v>
      </c>
      <c r="N72" s="151" t="s">
        <v>10</v>
      </c>
      <c r="O72" s="151" t="s">
        <v>27</v>
      </c>
      <c r="P72" s="151" t="s">
        <v>10</v>
      </c>
      <c r="Q72" s="152" t="s">
        <v>10</v>
      </c>
      <c r="R72" s="152" t="s">
        <v>10</v>
      </c>
      <c r="S72" s="152" t="s">
        <v>10</v>
      </c>
      <c r="T72" s="152" t="s">
        <v>10</v>
      </c>
      <c r="U72" s="152" t="s">
        <v>10</v>
      </c>
      <c r="V72" s="152" t="s">
        <v>26</v>
      </c>
      <c r="W72" s="152" t="s">
        <v>10</v>
      </c>
      <c r="X72" s="152" t="s">
        <v>27</v>
      </c>
      <c r="Y72" s="152" t="s">
        <v>10</v>
      </c>
      <c r="Z72" s="152" t="s">
        <v>10</v>
      </c>
      <c r="AA72" s="152" t="s">
        <v>10</v>
      </c>
      <c r="AB72" s="152" t="s">
        <v>10</v>
      </c>
      <c r="AC72" s="152" t="s">
        <v>10</v>
      </c>
      <c r="AD72" s="152" t="s">
        <v>10</v>
      </c>
      <c r="AE72" s="152" t="s">
        <v>26</v>
      </c>
      <c r="AF72" s="152" t="s">
        <v>10</v>
      </c>
      <c r="AG72" s="152" t="s">
        <v>10</v>
      </c>
      <c r="AH72" s="152" t="s">
        <v>10</v>
      </c>
      <c r="AI72" s="152" t="s">
        <v>10</v>
      </c>
      <c r="AJ72" s="152" t="s">
        <v>10</v>
      </c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3">
        <f t="shared" si="3"/>
        <v>22</v>
      </c>
      <c r="AX72" s="153">
        <f t="shared" si="4"/>
        <v>0</v>
      </c>
      <c r="AY72" s="153">
        <f t="shared" si="5"/>
        <v>0</v>
      </c>
      <c r="AZ72" s="153">
        <f t="shared" si="6"/>
        <v>0</v>
      </c>
      <c r="BA72" s="153">
        <f t="shared" si="7"/>
        <v>0</v>
      </c>
      <c r="BB72" s="153">
        <f t="shared" si="8"/>
        <v>0</v>
      </c>
      <c r="BC72" s="153">
        <f t="shared" si="9"/>
        <v>0</v>
      </c>
      <c r="BD72" s="153">
        <f t="shared" si="10"/>
        <v>0</v>
      </c>
      <c r="BE72" s="153">
        <f t="shared" si="11"/>
        <v>0</v>
      </c>
      <c r="BF72" s="153">
        <f t="shared" si="12"/>
        <v>0</v>
      </c>
      <c r="BG72" s="153">
        <f t="shared" si="13"/>
        <v>0</v>
      </c>
      <c r="BH72" s="153">
        <f t="shared" si="14"/>
        <v>0</v>
      </c>
      <c r="BI72" s="153">
        <f t="shared" si="15"/>
        <v>0</v>
      </c>
      <c r="BJ72" s="153">
        <f t="shared" si="16"/>
        <v>0</v>
      </c>
      <c r="BK72" s="152"/>
      <c r="BL72" s="152"/>
      <c r="BM72" s="153">
        <f t="shared" si="17"/>
        <v>3</v>
      </c>
      <c r="BN72" s="153">
        <f t="shared" si="18"/>
        <v>5</v>
      </c>
      <c r="BO72" s="145">
        <f t="shared" si="19"/>
        <v>22</v>
      </c>
      <c r="BP72" s="147">
        <f t="shared" si="20"/>
        <v>30</v>
      </c>
      <c r="BQ72" s="146">
        <f t="shared" si="49"/>
        <v>0</v>
      </c>
      <c r="BR72" s="146">
        <f t="shared" si="22"/>
        <v>0</v>
      </c>
      <c r="BS72" s="175"/>
      <c r="BU72" s="165">
        <f t="shared" si="45"/>
        <v>0</v>
      </c>
      <c r="BV72" s="166">
        <f t="shared" si="45"/>
        <v>0</v>
      </c>
      <c r="BW72" s="166">
        <f t="shared" si="45"/>
        <v>0</v>
      </c>
      <c r="BX72" s="166">
        <f t="shared" si="45"/>
        <v>0</v>
      </c>
      <c r="BY72" s="166">
        <f t="shared" si="45"/>
        <v>0</v>
      </c>
      <c r="BZ72" s="166">
        <f t="shared" si="45"/>
        <v>1</v>
      </c>
      <c r="CA72" s="166">
        <f t="shared" si="45"/>
        <v>1</v>
      </c>
      <c r="CB72" s="166">
        <f t="shared" si="45"/>
        <v>1</v>
      </c>
      <c r="CC72" s="166">
        <f t="shared" si="45"/>
        <v>1</v>
      </c>
      <c r="CD72" s="166">
        <f t="shared" si="45"/>
        <v>0</v>
      </c>
      <c r="CE72" s="166">
        <f t="shared" si="45"/>
        <v>0</v>
      </c>
      <c r="CF72" s="166">
        <f t="shared" si="45"/>
        <v>0</v>
      </c>
      <c r="CG72" s="166">
        <f t="shared" si="45"/>
        <v>0</v>
      </c>
      <c r="CH72" s="166">
        <f t="shared" si="45"/>
        <v>0</v>
      </c>
      <c r="CI72" s="166">
        <f t="shared" si="45"/>
        <v>0</v>
      </c>
      <c r="CJ72" s="166">
        <f t="shared" si="45"/>
        <v>0</v>
      </c>
      <c r="CK72" s="166">
        <f t="shared" si="46"/>
        <v>1</v>
      </c>
      <c r="CL72" s="166">
        <f t="shared" si="46"/>
        <v>1</v>
      </c>
      <c r="CM72" s="166">
        <f t="shared" si="46"/>
        <v>0</v>
      </c>
      <c r="CN72" s="166">
        <f t="shared" si="46"/>
        <v>0</v>
      </c>
      <c r="CO72" s="166">
        <f t="shared" si="46"/>
        <v>0</v>
      </c>
      <c r="CP72" s="166">
        <f t="shared" si="46"/>
        <v>0</v>
      </c>
      <c r="CQ72" s="166">
        <f t="shared" si="46"/>
        <v>0</v>
      </c>
      <c r="CR72" s="166">
        <f t="shared" si="46"/>
        <v>0</v>
      </c>
      <c r="CS72" s="166">
        <f t="shared" si="46"/>
        <v>0</v>
      </c>
      <c r="CT72" s="166">
        <f t="shared" si="46"/>
        <v>0</v>
      </c>
      <c r="CU72" s="166">
        <f t="shared" si="46"/>
        <v>0</v>
      </c>
      <c r="CV72" s="166">
        <f t="shared" si="46"/>
        <v>0</v>
      </c>
      <c r="CW72" s="166">
        <f t="shared" si="46"/>
        <v>0</v>
      </c>
      <c r="CX72" s="166">
        <f t="shared" si="46"/>
        <v>0</v>
      </c>
      <c r="CY72" s="166">
        <f t="shared" si="46"/>
        <v>0</v>
      </c>
      <c r="CZ72" s="166">
        <f t="shared" si="46"/>
        <v>0</v>
      </c>
      <c r="DA72" s="166">
        <f t="shared" si="43"/>
        <v>0</v>
      </c>
      <c r="DB72" s="166">
        <f t="shared" si="43"/>
        <v>0</v>
      </c>
      <c r="DC72" s="166">
        <f t="shared" si="43"/>
        <v>0</v>
      </c>
      <c r="DD72" s="166">
        <f t="shared" si="43"/>
        <v>0</v>
      </c>
      <c r="DE72" s="166">
        <f t="shared" si="43"/>
        <v>0</v>
      </c>
      <c r="DF72" s="166">
        <f t="shared" si="43"/>
        <v>0</v>
      </c>
      <c r="DG72" s="166">
        <f t="shared" si="43"/>
        <v>0</v>
      </c>
      <c r="DH72" s="166">
        <f t="shared" si="43"/>
        <v>0</v>
      </c>
      <c r="DI72" s="167">
        <f t="shared" si="43"/>
        <v>0</v>
      </c>
      <c r="DK72" s="165">
        <f t="shared" si="47"/>
        <v>0</v>
      </c>
      <c r="DL72" s="166">
        <f t="shared" si="47"/>
        <v>0</v>
      </c>
      <c r="DM72" s="166">
        <f t="shared" si="47"/>
        <v>0</v>
      </c>
      <c r="DN72" s="166">
        <f t="shared" si="47"/>
        <v>0</v>
      </c>
      <c r="DO72" s="166">
        <f t="shared" si="47"/>
        <v>0</v>
      </c>
      <c r="DP72" s="166">
        <f t="shared" si="47"/>
        <v>0</v>
      </c>
      <c r="DQ72" s="166">
        <f t="shared" si="47"/>
        <v>0</v>
      </c>
      <c r="DR72" s="166">
        <f t="shared" si="47"/>
        <v>0</v>
      </c>
      <c r="DS72" s="166">
        <f t="shared" si="47"/>
        <v>0</v>
      </c>
      <c r="DT72" s="166">
        <f t="shared" si="47"/>
        <v>0</v>
      </c>
      <c r="DU72" s="166">
        <f t="shared" si="47"/>
        <v>0</v>
      </c>
      <c r="DV72" s="166">
        <f t="shared" si="47"/>
        <v>0</v>
      </c>
      <c r="DW72" s="166">
        <f t="shared" si="47"/>
        <v>0</v>
      </c>
      <c r="DX72" s="166">
        <f t="shared" si="47"/>
        <v>0</v>
      </c>
      <c r="DY72" s="166">
        <f t="shared" si="47"/>
        <v>0</v>
      </c>
      <c r="DZ72" s="166">
        <f t="shared" si="47"/>
        <v>0</v>
      </c>
      <c r="EA72" s="166">
        <f t="shared" si="48"/>
        <v>0</v>
      </c>
      <c r="EB72" s="166">
        <f t="shared" si="48"/>
        <v>0</v>
      </c>
      <c r="EC72" s="166">
        <f t="shared" si="48"/>
        <v>0</v>
      </c>
      <c r="ED72" s="166">
        <f t="shared" si="48"/>
        <v>0</v>
      </c>
      <c r="EE72" s="166">
        <f t="shared" si="48"/>
        <v>0</v>
      </c>
      <c r="EF72" s="166">
        <f t="shared" si="48"/>
        <v>0</v>
      </c>
      <c r="EG72" s="166">
        <f t="shared" si="48"/>
        <v>0</v>
      </c>
      <c r="EH72" s="166">
        <f t="shared" si="48"/>
        <v>0</v>
      </c>
      <c r="EI72" s="166">
        <f t="shared" si="48"/>
        <v>0</v>
      </c>
      <c r="EJ72" s="166">
        <f t="shared" si="48"/>
        <v>0</v>
      </c>
      <c r="EK72" s="166">
        <f t="shared" si="48"/>
        <v>0</v>
      </c>
      <c r="EL72" s="166">
        <f t="shared" si="48"/>
        <v>0</v>
      </c>
      <c r="EM72" s="166">
        <f t="shared" si="48"/>
        <v>0</v>
      </c>
      <c r="EN72" s="166">
        <f t="shared" si="48"/>
        <v>0</v>
      </c>
      <c r="EO72" s="166">
        <f t="shared" si="48"/>
        <v>0</v>
      </c>
      <c r="EP72" s="166">
        <f t="shared" si="48"/>
        <v>0</v>
      </c>
      <c r="EQ72" s="166">
        <f t="shared" si="44"/>
        <v>0</v>
      </c>
      <c r="ER72" s="166">
        <f t="shared" si="44"/>
        <v>0</v>
      </c>
      <c r="ES72" s="166">
        <f t="shared" si="44"/>
        <v>0</v>
      </c>
      <c r="ET72" s="166">
        <f t="shared" si="44"/>
        <v>0</v>
      </c>
      <c r="EU72" s="166">
        <f t="shared" si="44"/>
        <v>0</v>
      </c>
      <c r="EV72" s="166">
        <f t="shared" si="44"/>
        <v>0</v>
      </c>
      <c r="EW72" s="166">
        <f t="shared" si="44"/>
        <v>0</v>
      </c>
      <c r="EX72" s="166">
        <f t="shared" si="44"/>
        <v>0</v>
      </c>
      <c r="EY72" s="167">
        <f t="shared" si="44"/>
        <v>0</v>
      </c>
      <c r="FA72" s="171" t="str">
        <f t="shared" si="29"/>
        <v>Non Compliance</v>
      </c>
      <c r="FB72" s="171" t="str">
        <f t="shared" si="30"/>
        <v>Compliance</v>
      </c>
      <c r="FC72" s="171" t="str">
        <f t="shared" si="31"/>
        <v>Compliance</v>
      </c>
      <c r="FD72" s="164">
        <f>VLOOKUP(C72,'[3]AS PER ATT '!$B$9:$H$121,7,0)</f>
        <v>22</v>
      </c>
      <c r="FE72" s="186">
        <f t="shared" si="32"/>
        <v>0</v>
      </c>
    </row>
    <row r="73" spans="2:161" s="164" customFormat="1" ht="20.100000000000001" customHeight="1" thickBot="1" x14ac:dyDescent="0.3">
      <c r="B73" s="159">
        <v>60</v>
      </c>
      <c r="C73" s="172">
        <v>5447</v>
      </c>
      <c r="D73" s="173" t="s">
        <v>99</v>
      </c>
      <c r="E73" s="174" t="s">
        <v>135</v>
      </c>
      <c r="F73" s="41" t="str">
        <f>IFERROR(VLOOKUP(E73,'[1]Designation with Pershift Cost'!$B$3:$C$25,2,0),"")</f>
        <v/>
      </c>
      <c r="G73" s="151" t="s">
        <v>26</v>
      </c>
      <c r="H73" s="151" t="s">
        <v>11</v>
      </c>
      <c r="I73" s="151" t="s">
        <v>11</v>
      </c>
      <c r="J73" s="151" t="s">
        <v>11</v>
      </c>
      <c r="K73" s="151" t="s">
        <v>11</v>
      </c>
      <c r="L73" s="151" t="s">
        <v>11</v>
      </c>
      <c r="M73" s="151" t="s">
        <v>10</v>
      </c>
      <c r="N73" s="151" t="s">
        <v>26</v>
      </c>
      <c r="O73" s="151" t="s">
        <v>11</v>
      </c>
      <c r="P73" s="151" t="s">
        <v>11</v>
      </c>
      <c r="Q73" s="152" t="s">
        <v>11</v>
      </c>
      <c r="R73" s="152" t="s">
        <v>10</v>
      </c>
      <c r="S73" s="152" t="s">
        <v>11</v>
      </c>
      <c r="T73" s="152" t="s">
        <v>10</v>
      </c>
      <c r="U73" s="152" t="s">
        <v>11</v>
      </c>
      <c r="V73" s="152" t="s">
        <v>26</v>
      </c>
      <c r="W73" s="152" t="s">
        <v>11</v>
      </c>
      <c r="X73" s="152" t="s">
        <v>11</v>
      </c>
      <c r="Y73" s="152" t="s">
        <v>11</v>
      </c>
      <c r="Z73" s="152" t="s">
        <v>11</v>
      </c>
      <c r="AA73" s="152" t="s">
        <v>11</v>
      </c>
      <c r="AB73" s="152" t="s">
        <v>12</v>
      </c>
      <c r="AC73" s="152" t="s">
        <v>26</v>
      </c>
      <c r="AD73" s="152" t="s">
        <v>11</v>
      </c>
      <c r="AE73" s="152" t="s">
        <v>11</v>
      </c>
      <c r="AF73" s="152" t="s">
        <v>10</v>
      </c>
      <c r="AG73" s="152" t="s">
        <v>11</v>
      </c>
      <c r="AH73" s="152" t="s">
        <v>10</v>
      </c>
      <c r="AI73" s="152" t="s">
        <v>26</v>
      </c>
      <c r="AJ73" s="152" t="s">
        <v>11</v>
      </c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3">
        <f t="shared" si="3"/>
        <v>5</v>
      </c>
      <c r="AX73" s="153">
        <f t="shared" si="4"/>
        <v>19</v>
      </c>
      <c r="AY73" s="153">
        <f t="shared" si="5"/>
        <v>1</v>
      </c>
      <c r="AZ73" s="153">
        <f t="shared" si="6"/>
        <v>0</v>
      </c>
      <c r="BA73" s="153">
        <f t="shared" si="7"/>
        <v>0</v>
      </c>
      <c r="BB73" s="153">
        <f t="shared" si="8"/>
        <v>0</v>
      </c>
      <c r="BC73" s="153">
        <f t="shared" si="9"/>
        <v>0</v>
      </c>
      <c r="BD73" s="153">
        <f t="shared" si="10"/>
        <v>0</v>
      </c>
      <c r="BE73" s="153">
        <f t="shared" si="11"/>
        <v>0</v>
      </c>
      <c r="BF73" s="153">
        <f t="shared" si="12"/>
        <v>0</v>
      </c>
      <c r="BG73" s="153">
        <f t="shared" si="13"/>
        <v>0</v>
      </c>
      <c r="BH73" s="153">
        <f t="shared" si="14"/>
        <v>0</v>
      </c>
      <c r="BI73" s="153">
        <f t="shared" si="15"/>
        <v>0</v>
      </c>
      <c r="BJ73" s="153">
        <f t="shared" si="16"/>
        <v>0</v>
      </c>
      <c r="BK73" s="152"/>
      <c r="BL73" s="152"/>
      <c r="BM73" s="153">
        <f t="shared" si="17"/>
        <v>5</v>
      </c>
      <c r="BN73" s="153">
        <f t="shared" si="18"/>
        <v>0</v>
      </c>
      <c r="BO73" s="145">
        <f t="shared" si="19"/>
        <v>25</v>
      </c>
      <c r="BP73" s="147">
        <f t="shared" si="20"/>
        <v>30</v>
      </c>
      <c r="BQ73" s="146">
        <f t="shared" si="49"/>
        <v>0</v>
      </c>
      <c r="BR73" s="146">
        <f t="shared" si="22"/>
        <v>0</v>
      </c>
      <c r="BS73" s="175"/>
      <c r="BU73" s="165">
        <f t="shared" si="45"/>
        <v>0</v>
      </c>
      <c r="BV73" s="166">
        <f t="shared" si="45"/>
        <v>0</v>
      </c>
      <c r="BW73" s="166">
        <f t="shared" si="45"/>
        <v>0</v>
      </c>
      <c r="BX73" s="166">
        <f t="shared" si="45"/>
        <v>0</v>
      </c>
      <c r="BY73" s="166">
        <f t="shared" si="45"/>
        <v>0</v>
      </c>
      <c r="BZ73" s="166">
        <f t="shared" si="45"/>
        <v>0</v>
      </c>
      <c r="CA73" s="166">
        <f t="shared" si="45"/>
        <v>0</v>
      </c>
      <c r="CB73" s="166">
        <f t="shared" si="45"/>
        <v>0</v>
      </c>
      <c r="CC73" s="166">
        <f t="shared" si="45"/>
        <v>1</v>
      </c>
      <c r="CD73" s="166">
        <f t="shared" si="45"/>
        <v>0</v>
      </c>
      <c r="CE73" s="166">
        <f t="shared" si="45"/>
        <v>0</v>
      </c>
      <c r="CF73" s="166">
        <f t="shared" si="45"/>
        <v>0</v>
      </c>
      <c r="CG73" s="166">
        <f t="shared" si="45"/>
        <v>0</v>
      </c>
      <c r="CH73" s="166">
        <f t="shared" si="45"/>
        <v>0</v>
      </c>
      <c r="CI73" s="166">
        <f t="shared" si="45"/>
        <v>0</v>
      </c>
      <c r="CJ73" s="166">
        <f t="shared" si="45"/>
        <v>0</v>
      </c>
      <c r="CK73" s="166">
        <f t="shared" si="46"/>
        <v>0</v>
      </c>
      <c r="CL73" s="166">
        <f t="shared" si="46"/>
        <v>0</v>
      </c>
      <c r="CM73" s="166">
        <f t="shared" si="46"/>
        <v>0</v>
      </c>
      <c r="CN73" s="166">
        <f t="shared" si="46"/>
        <v>0</v>
      </c>
      <c r="CO73" s="166">
        <f t="shared" si="46"/>
        <v>0</v>
      </c>
      <c r="CP73" s="166">
        <f t="shared" si="46"/>
        <v>0</v>
      </c>
      <c r="CQ73" s="166">
        <f t="shared" si="46"/>
        <v>0</v>
      </c>
      <c r="CR73" s="166">
        <f t="shared" si="46"/>
        <v>0</v>
      </c>
      <c r="CS73" s="166">
        <f t="shared" si="46"/>
        <v>0</v>
      </c>
      <c r="CT73" s="166">
        <f t="shared" si="46"/>
        <v>0</v>
      </c>
      <c r="CU73" s="166">
        <f t="shared" si="46"/>
        <v>0</v>
      </c>
      <c r="CV73" s="166">
        <f t="shared" si="46"/>
        <v>0</v>
      </c>
      <c r="CW73" s="166">
        <f t="shared" si="46"/>
        <v>0</v>
      </c>
      <c r="CX73" s="166">
        <f t="shared" si="46"/>
        <v>0</v>
      </c>
      <c r="CY73" s="166">
        <f t="shared" si="46"/>
        <v>0</v>
      </c>
      <c r="CZ73" s="166">
        <f t="shared" si="46"/>
        <v>0</v>
      </c>
      <c r="DA73" s="166">
        <f t="shared" si="43"/>
        <v>0</v>
      </c>
      <c r="DB73" s="166">
        <f t="shared" si="43"/>
        <v>0</v>
      </c>
      <c r="DC73" s="166">
        <f t="shared" si="43"/>
        <v>0</v>
      </c>
      <c r="DD73" s="166">
        <f t="shared" si="43"/>
        <v>0</v>
      </c>
      <c r="DE73" s="166">
        <f t="shared" si="43"/>
        <v>0</v>
      </c>
      <c r="DF73" s="166">
        <f t="shared" si="43"/>
        <v>0</v>
      </c>
      <c r="DG73" s="166">
        <f t="shared" si="43"/>
        <v>0</v>
      </c>
      <c r="DH73" s="166">
        <f t="shared" si="43"/>
        <v>0</v>
      </c>
      <c r="DI73" s="167">
        <f t="shared" si="43"/>
        <v>0</v>
      </c>
      <c r="DK73" s="165">
        <f t="shared" si="47"/>
        <v>0</v>
      </c>
      <c r="DL73" s="166">
        <f t="shared" si="47"/>
        <v>0</v>
      </c>
      <c r="DM73" s="166">
        <f t="shared" si="47"/>
        <v>0</v>
      </c>
      <c r="DN73" s="166">
        <f t="shared" si="47"/>
        <v>0</v>
      </c>
      <c r="DO73" s="166">
        <f t="shared" si="47"/>
        <v>0</v>
      </c>
      <c r="DP73" s="166">
        <f t="shared" si="47"/>
        <v>0</v>
      </c>
      <c r="DQ73" s="166">
        <f t="shared" si="47"/>
        <v>0</v>
      </c>
      <c r="DR73" s="166">
        <f t="shared" si="47"/>
        <v>0</v>
      </c>
      <c r="DS73" s="166">
        <f t="shared" si="47"/>
        <v>0</v>
      </c>
      <c r="DT73" s="166">
        <f t="shared" si="47"/>
        <v>0</v>
      </c>
      <c r="DU73" s="166">
        <f t="shared" si="47"/>
        <v>0</v>
      </c>
      <c r="DV73" s="166">
        <f t="shared" si="47"/>
        <v>0</v>
      </c>
      <c r="DW73" s="166">
        <f t="shared" si="47"/>
        <v>0</v>
      </c>
      <c r="DX73" s="166">
        <f t="shared" si="47"/>
        <v>0</v>
      </c>
      <c r="DY73" s="166">
        <f t="shared" si="47"/>
        <v>0</v>
      </c>
      <c r="DZ73" s="166">
        <f t="shared" si="47"/>
        <v>0</v>
      </c>
      <c r="EA73" s="166">
        <f t="shared" si="48"/>
        <v>0</v>
      </c>
      <c r="EB73" s="166">
        <f t="shared" si="48"/>
        <v>0</v>
      </c>
      <c r="EC73" s="166">
        <f t="shared" si="48"/>
        <v>0</v>
      </c>
      <c r="ED73" s="166">
        <f t="shared" si="48"/>
        <v>0</v>
      </c>
      <c r="EE73" s="166">
        <f t="shared" si="48"/>
        <v>0</v>
      </c>
      <c r="EF73" s="166">
        <f t="shared" si="48"/>
        <v>0</v>
      </c>
      <c r="EG73" s="166">
        <f t="shared" si="48"/>
        <v>0</v>
      </c>
      <c r="EH73" s="166">
        <f t="shared" si="48"/>
        <v>0</v>
      </c>
      <c r="EI73" s="166">
        <f t="shared" si="48"/>
        <v>0</v>
      </c>
      <c r="EJ73" s="166">
        <f t="shared" si="48"/>
        <v>0</v>
      </c>
      <c r="EK73" s="166">
        <f t="shared" si="48"/>
        <v>0</v>
      </c>
      <c r="EL73" s="166">
        <f t="shared" si="48"/>
        <v>0</v>
      </c>
      <c r="EM73" s="166">
        <f t="shared" si="48"/>
        <v>0</v>
      </c>
      <c r="EN73" s="166">
        <f t="shared" si="48"/>
        <v>0</v>
      </c>
      <c r="EO73" s="166">
        <f t="shared" si="48"/>
        <v>0</v>
      </c>
      <c r="EP73" s="166">
        <f t="shared" si="48"/>
        <v>0</v>
      </c>
      <c r="EQ73" s="166">
        <f t="shared" si="44"/>
        <v>0</v>
      </c>
      <c r="ER73" s="166">
        <f t="shared" si="44"/>
        <v>0</v>
      </c>
      <c r="ES73" s="166">
        <f t="shared" si="44"/>
        <v>0</v>
      </c>
      <c r="ET73" s="166">
        <f t="shared" si="44"/>
        <v>0</v>
      </c>
      <c r="EU73" s="166">
        <f t="shared" si="44"/>
        <v>0</v>
      </c>
      <c r="EV73" s="166">
        <f t="shared" si="44"/>
        <v>0</v>
      </c>
      <c r="EW73" s="166">
        <f t="shared" si="44"/>
        <v>0</v>
      </c>
      <c r="EX73" s="166">
        <f t="shared" si="44"/>
        <v>0</v>
      </c>
      <c r="EY73" s="167">
        <f t="shared" si="44"/>
        <v>0</v>
      </c>
      <c r="FA73" s="171" t="str">
        <f t="shared" si="29"/>
        <v>Non Compliance</v>
      </c>
      <c r="FB73" s="171" t="str">
        <f t="shared" si="30"/>
        <v>Compliance</v>
      </c>
      <c r="FC73" s="171" t="str">
        <f t="shared" si="31"/>
        <v>Compliance</v>
      </c>
      <c r="FD73" s="164">
        <f>VLOOKUP(C73,'[3]AS PER ATT '!$B$9:$H$121,7,0)</f>
        <v>25</v>
      </c>
      <c r="FE73" s="186">
        <f t="shared" si="32"/>
        <v>0</v>
      </c>
    </row>
    <row r="74" spans="2:161" s="164" customFormat="1" ht="20.100000000000001" customHeight="1" thickBot="1" x14ac:dyDescent="0.3">
      <c r="B74" s="159">
        <v>61</v>
      </c>
      <c r="C74" s="172">
        <v>6409</v>
      </c>
      <c r="D74" s="173" t="s">
        <v>100</v>
      </c>
      <c r="E74" s="174" t="s">
        <v>135</v>
      </c>
      <c r="F74" s="41" t="str">
        <f>IFERROR(VLOOKUP(E74,'[1]Designation with Pershift Cost'!$B$3:$C$25,2,0),"")</f>
        <v/>
      </c>
      <c r="G74" s="151" t="s">
        <v>11</v>
      </c>
      <c r="H74" s="151" t="s">
        <v>11</v>
      </c>
      <c r="I74" s="151" t="s">
        <v>11</v>
      </c>
      <c r="J74" s="151" t="s">
        <v>26</v>
      </c>
      <c r="K74" s="151" t="s">
        <v>11</v>
      </c>
      <c r="L74" s="151" t="s">
        <v>10</v>
      </c>
      <c r="M74" s="151" t="s">
        <v>10</v>
      </c>
      <c r="N74" s="151" t="s">
        <v>10</v>
      </c>
      <c r="O74" s="151" t="s">
        <v>10</v>
      </c>
      <c r="P74" s="151" t="s">
        <v>10</v>
      </c>
      <c r="Q74" s="152" t="s">
        <v>26</v>
      </c>
      <c r="R74" s="152" t="s">
        <v>10</v>
      </c>
      <c r="S74" s="152"/>
      <c r="T74" s="152" t="s">
        <v>10</v>
      </c>
      <c r="U74" s="152" t="s">
        <v>10</v>
      </c>
      <c r="V74" s="152" t="s">
        <v>12</v>
      </c>
      <c r="W74" s="152" t="s">
        <v>12</v>
      </c>
      <c r="X74" s="152" t="s">
        <v>12</v>
      </c>
      <c r="Y74" s="152" t="s">
        <v>26</v>
      </c>
      <c r="Z74" s="152" t="s">
        <v>12</v>
      </c>
      <c r="AA74" s="152" t="s">
        <v>12</v>
      </c>
      <c r="AB74" s="152" t="s">
        <v>12</v>
      </c>
      <c r="AC74" s="152" t="s">
        <v>12</v>
      </c>
      <c r="AD74" s="152" t="s">
        <v>12</v>
      </c>
      <c r="AE74" s="152" t="s">
        <v>26</v>
      </c>
      <c r="AF74" s="152" t="s">
        <v>12</v>
      </c>
      <c r="AG74" s="152" t="s">
        <v>12</v>
      </c>
      <c r="AH74" s="152" t="s">
        <v>12</v>
      </c>
      <c r="AI74" s="152" t="s">
        <v>12</v>
      </c>
      <c r="AJ74" s="152" t="s">
        <v>12</v>
      </c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3">
        <f t="shared" si="3"/>
        <v>8</v>
      </c>
      <c r="AX74" s="153">
        <f t="shared" si="4"/>
        <v>4</v>
      </c>
      <c r="AY74" s="153">
        <f t="shared" si="5"/>
        <v>13</v>
      </c>
      <c r="AZ74" s="153">
        <f t="shared" si="6"/>
        <v>0</v>
      </c>
      <c r="BA74" s="153">
        <f t="shared" si="7"/>
        <v>0</v>
      </c>
      <c r="BB74" s="153">
        <f t="shared" si="8"/>
        <v>0</v>
      </c>
      <c r="BC74" s="153">
        <f t="shared" si="9"/>
        <v>0</v>
      </c>
      <c r="BD74" s="153">
        <f t="shared" si="10"/>
        <v>0</v>
      </c>
      <c r="BE74" s="153">
        <f t="shared" si="11"/>
        <v>0</v>
      </c>
      <c r="BF74" s="153">
        <f t="shared" si="12"/>
        <v>0</v>
      </c>
      <c r="BG74" s="153">
        <f t="shared" si="13"/>
        <v>0</v>
      </c>
      <c r="BH74" s="153">
        <f t="shared" si="14"/>
        <v>0</v>
      </c>
      <c r="BI74" s="153">
        <f t="shared" si="15"/>
        <v>0</v>
      </c>
      <c r="BJ74" s="153">
        <f t="shared" si="16"/>
        <v>0</v>
      </c>
      <c r="BK74" s="152"/>
      <c r="BL74" s="152"/>
      <c r="BM74" s="153">
        <f t="shared" si="17"/>
        <v>4</v>
      </c>
      <c r="BN74" s="153">
        <f t="shared" si="18"/>
        <v>0</v>
      </c>
      <c r="BO74" s="145">
        <f t="shared" si="19"/>
        <v>25</v>
      </c>
      <c r="BP74" s="147">
        <f t="shared" si="20"/>
        <v>29</v>
      </c>
      <c r="BQ74" s="146">
        <f t="shared" si="49"/>
        <v>0</v>
      </c>
      <c r="BR74" s="146">
        <f t="shared" si="22"/>
        <v>0</v>
      </c>
      <c r="BS74" s="175"/>
      <c r="BU74" s="165">
        <f t="shared" si="45"/>
        <v>0</v>
      </c>
      <c r="BV74" s="166">
        <f t="shared" si="45"/>
        <v>0</v>
      </c>
      <c r="BW74" s="166">
        <f t="shared" si="45"/>
        <v>0</v>
      </c>
      <c r="BX74" s="166">
        <f t="shared" si="45"/>
        <v>0</v>
      </c>
      <c r="BY74" s="166">
        <f t="shared" si="45"/>
        <v>0</v>
      </c>
      <c r="BZ74" s="166">
        <f t="shared" si="45"/>
        <v>0</v>
      </c>
      <c r="CA74" s="166">
        <f t="shared" si="45"/>
        <v>0</v>
      </c>
      <c r="CB74" s="166">
        <f t="shared" si="45"/>
        <v>0</v>
      </c>
      <c r="CC74" s="166">
        <f t="shared" si="45"/>
        <v>0</v>
      </c>
      <c r="CD74" s="166">
        <f t="shared" si="45"/>
        <v>0</v>
      </c>
      <c r="CE74" s="166">
        <f t="shared" si="45"/>
        <v>0</v>
      </c>
      <c r="CF74" s="166">
        <f t="shared" si="45"/>
        <v>0</v>
      </c>
      <c r="CG74" s="166">
        <f t="shared" si="45"/>
        <v>0</v>
      </c>
      <c r="CH74" s="166">
        <f t="shared" si="45"/>
        <v>0</v>
      </c>
      <c r="CI74" s="166">
        <f t="shared" si="45"/>
        <v>0</v>
      </c>
      <c r="CJ74" s="166">
        <f t="shared" si="45"/>
        <v>0</v>
      </c>
      <c r="CK74" s="166">
        <f t="shared" si="46"/>
        <v>0</v>
      </c>
      <c r="CL74" s="166">
        <f t="shared" si="46"/>
        <v>0</v>
      </c>
      <c r="CM74" s="166">
        <f t="shared" si="46"/>
        <v>0</v>
      </c>
      <c r="CN74" s="166">
        <f t="shared" si="46"/>
        <v>0</v>
      </c>
      <c r="CO74" s="166">
        <f t="shared" si="46"/>
        <v>0</v>
      </c>
      <c r="CP74" s="166">
        <f t="shared" si="46"/>
        <v>0</v>
      </c>
      <c r="CQ74" s="166">
        <f t="shared" si="46"/>
        <v>0</v>
      </c>
      <c r="CR74" s="166">
        <f t="shared" si="46"/>
        <v>0</v>
      </c>
      <c r="CS74" s="166">
        <f t="shared" si="46"/>
        <v>0</v>
      </c>
      <c r="CT74" s="166">
        <f t="shared" si="46"/>
        <v>0</v>
      </c>
      <c r="CU74" s="166">
        <f t="shared" si="46"/>
        <v>0</v>
      </c>
      <c r="CV74" s="166">
        <f t="shared" si="46"/>
        <v>0</v>
      </c>
      <c r="CW74" s="166">
        <f t="shared" si="46"/>
        <v>0</v>
      </c>
      <c r="CX74" s="166">
        <f t="shared" si="46"/>
        <v>0</v>
      </c>
      <c r="CY74" s="166">
        <f t="shared" si="46"/>
        <v>0</v>
      </c>
      <c r="CZ74" s="166">
        <f t="shared" si="46"/>
        <v>0</v>
      </c>
      <c r="DA74" s="166">
        <f t="shared" si="43"/>
        <v>0</v>
      </c>
      <c r="DB74" s="166">
        <f t="shared" si="43"/>
        <v>0</v>
      </c>
      <c r="DC74" s="166">
        <f t="shared" si="43"/>
        <v>0</v>
      </c>
      <c r="DD74" s="166">
        <f t="shared" si="43"/>
        <v>0</v>
      </c>
      <c r="DE74" s="166">
        <f t="shared" si="43"/>
        <v>0</v>
      </c>
      <c r="DF74" s="166">
        <f t="shared" si="43"/>
        <v>0</v>
      </c>
      <c r="DG74" s="166">
        <f t="shared" si="43"/>
        <v>0</v>
      </c>
      <c r="DH74" s="166">
        <f t="shared" si="43"/>
        <v>0</v>
      </c>
      <c r="DI74" s="167">
        <f t="shared" si="43"/>
        <v>0</v>
      </c>
      <c r="DK74" s="165">
        <f t="shared" si="47"/>
        <v>0</v>
      </c>
      <c r="DL74" s="166">
        <f t="shared" si="47"/>
        <v>0</v>
      </c>
      <c r="DM74" s="166">
        <f t="shared" si="47"/>
        <v>0</v>
      </c>
      <c r="DN74" s="166">
        <f t="shared" si="47"/>
        <v>0</v>
      </c>
      <c r="DO74" s="166">
        <f t="shared" si="47"/>
        <v>0</v>
      </c>
      <c r="DP74" s="166">
        <f t="shared" si="47"/>
        <v>0</v>
      </c>
      <c r="DQ74" s="166">
        <f t="shared" si="47"/>
        <v>0</v>
      </c>
      <c r="DR74" s="166">
        <f t="shared" si="47"/>
        <v>0</v>
      </c>
      <c r="DS74" s="166">
        <f t="shared" si="47"/>
        <v>0</v>
      </c>
      <c r="DT74" s="166">
        <f t="shared" si="47"/>
        <v>0</v>
      </c>
      <c r="DU74" s="166">
        <f t="shared" si="47"/>
        <v>0</v>
      </c>
      <c r="DV74" s="166">
        <f t="shared" si="47"/>
        <v>0</v>
      </c>
      <c r="DW74" s="166">
        <f t="shared" si="47"/>
        <v>0</v>
      </c>
      <c r="DX74" s="166">
        <f t="shared" si="47"/>
        <v>0</v>
      </c>
      <c r="DY74" s="166">
        <f t="shared" si="47"/>
        <v>0</v>
      </c>
      <c r="DZ74" s="166">
        <f t="shared" si="47"/>
        <v>0</v>
      </c>
      <c r="EA74" s="166">
        <f t="shared" si="48"/>
        <v>0</v>
      </c>
      <c r="EB74" s="166">
        <f t="shared" si="48"/>
        <v>0</v>
      </c>
      <c r="EC74" s="166">
        <f t="shared" si="48"/>
        <v>0</v>
      </c>
      <c r="ED74" s="166">
        <f t="shared" si="48"/>
        <v>0</v>
      </c>
      <c r="EE74" s="166">
        <f t="shared" si="48"/>
        <v>0</v>
      </c>
      <c r="EF74" s="166">
        <f t="shared" si="48"/>
        <v>0</v>
      </c>
      <c r="EG74" s="166">
        <f t="shared" si="48"/>
        <v>0</v>
      </c>
      <c r="EH74" s="166">
        <f t="shared" si="48"/>
        <v>0</v>
      </c>
      <c r="EI74" s="166">
        <f t="shared" si="48"/>
        <v>0</v>
      </c>
      <c r="EJ74" s="166">
        <f t="shared" si="48"/>
        <v>0</v>
      </c>
      <c r="EK74" s="166">
        <f t="shared" si="48"/>
        <v>0</v>
      </c>
      <c r="EL74" s="166">
        <f t="shared" si="48"/>
        <v>0</v>
      </c>
      <c r="EM74" s="166">
        <f t="shared" si="48"/>
        <v>0</v>
      </c>
      <c r="EN74" s="166">
        <f t="shared" si="48"/>
        <v>0</v>
      </c>
      <c r="EO74" s="166">
        <f t="shared" si="48"/>
        <v>0</v>
      </c>
      <c r="EP74" s="166">
        <f t="shared" si="48"/>
        <v>0</v>
      </c>
      <c r="EQ74" s="166">
        <f t="shared" si="44"/>
        <v>0</v>
      </c>
      <c r="ER74" s="166">
        <f t="shared" si="44"/>
        <v>0</v>
      </c>
      <c r="ES74" s="166">
        <f t="shared" si="44"/>
        <v>0</v>
      </c>
      <c r="ET74" s="166">
        <f t="shared" si="44"/>
        <v>0</v>
      </c>
      <c r="EU74" s="166">
        <f t="shared" si="44"/>
        <v>0</v>
      </c>
      <c r="EV74" s="166">
        <f t="shared" si="44"/>
        <v>0</v>
      </c>
      <c r="EW74" s="166">
        <f t="shared" si="44"/>
        <v>0</v>
      </c>
      <c r="EX74" s="166">
        <f t="shared" si="44"/>
        <v>0</v>
      </c>
      <c r="EY74" s="167">
        <f t="shared" si="44"/>
        <v>0</v>
      </c>
      <c r="FA74" s="171" t="str">
        <f t="shared" si="29"/>
        <v>Compliance</v>
      </c>
      <c r="FB74" s="171" t="str">
        <f t="shared" si="30"/>
        <v>Compliance</v>
      </c>
      <c r="FC74" s="171" t="str">
        <f t="shared" si="31"/>
        <v>Compliance</v>
      </c>
      <c r="FD74" s="164">
        <f>VLOOKUP(C74,'[3]AS PER ATT '!$B$9:$H$121,7,0)</f>
        <v>25</v>
      </c>
      <c r="FE74" s="186">
        <f t="shared" si="32"/>
        <v>0</v>
      </c>
    </row>
    <row r="75" spans="2:161" s="164" customFormat="1" ht="20.100000000000001" customHeight="1" thickBot="1" x14ac:dyDescent="0.3">
      <c r="B75" s="159">
        <v>62</v>
      </c>
      <c r="C75" s="172">
        <v>5756</v>
      </c>
      <c r="D75" s="173" t="s">
        <v>101</v>
      </c>
      <c r="E75" s="174" t="s">
        <v>135</v>
      </c>
      <c r="F75" s="41" t="str">
        <f>IFERROR(VLOOKUP(E75,'[1]Designation with Pershift Cost'!$B$3:$C$25,2,0),"")</f>
        <v/>
      </c>
      <c r="G75" s="151" t="s">
        <v>11</v>
      </c>
      <c r="H75" s="151" t="s">
        <v>26</v>
      </c>
      <c r="I75" s="151" t="s">
        <v>11</v>
      </c>
      <c r="J75" s="151" t="s">
        <v>11</v>
      </c>
      <c r="K75" s="151" t="s">
        <v>11</v>
      </c>
      <c r="L75" s="151" t="s">
        <v>27</v>
      </c>
      <c r="M75" s="151" t="s">
        <v>27</v>
      </c>
      <c r="N75" s="151" t="s">
        <v>27</v>
      </c>
      <c r="O75" s="151" t="s">
        <v>27</v>
      </c>
      <c r="P75" s="151" t="s">
        <v>27</v>
      </c>
      <c r="Q75" s="152" t="s">
        <v>12</v>
      </c>
      <c r="R75" s="152" t="s">
        <v>12</v>
      </c>
      <c r="S75" s="152" t="s">
        <v>12</v>
      </c>
      <c r="T75" s="152" t="s">
        <v>12</v>
      </c>
      <c r="U75" s="152" t="s">
        <v>12</v>
      </c>
      <c r="V75" s="152" t="s">
        <v>11</v>
      </c>
      <c r="W75" s="152" t="s">
        <v>11</v>
      </c>
      <c r="X75" s="152" t="s">
        <v>11</v>
      </c>
      <c r="Y75" s="152" t="s">
        <v>26</v>
      </c>
      <c r="Z75" s="152" t="s">
        <v>11</v>
      </c>
      <c r="AA75" s="152" t="s">
        <v>11</v>
      </c>
      <c r="AB75" s="152" t="s">
        <v>11</v>
      </c>
      <c r="AC75" s="152" t="s">
        <v>11</v>
      </c>
      <c r="AD75" s="152" t="s">
        <v>11</v>
      </c>
      <c r="AE75" s="152" t="s">
        <v>11</v>
      </c>
      <c r="AF75" s="152" t="s">
        <v>11</v>
      </c>
      <c r="AG75" s="152" t="s">
        <v>11</v>
      </c>
      <c r="AH75" s="152" t="s">
        <v>26</v>
      </c>
      <c r="AI75" s="152" t="s">
        <v>11</v>
      </c>
      <c r="AJ75" s="152" t="s">
        <v>11</v>
      </c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3">
        <f t="shared" si="3"/>
        <v>0</v>
      </c>
      <c r="AX75" s="153">
        <f t="shared" si="4"/>
        <v>17</v>
      </c>
      <c r="AY75" s="153">
        <f t="shared" si="5"/>
        <v>5</v>
      </c>
      <c r="AZ75" s="153">
        <f t="shared" si="6"/>
        <v>0</v>
      </c>
      <c r="BA75" s="153">
        <f t="shared" si="7"/>
        <v>0</v>
      </c>
      <c r="BB75" s="153">
        <f t="shared" si="8"/>
        <v>0</v>
      </c>
      <c r="BC75" s="153">
        <f t="shared" si="9"/>
        <v>0</v>
      </c>
      <c r="BD75" s="153">
        <f t="shared" si="10"/>
        <v>0</v>
      </c>
      <c r="BE75" s="153">
        <f t="shared" si="11"/>
        <v>0</v>
      </c>
      <c r="BF75" s="153">
        <f t="shared" si="12"/>
        <v>0</v>
      </c>
      <c r="BG75" s="153">
        <f t="shared" si="13"/>
        <v>0</v>
      </c>
      <c r="BH75" s="153">
        <f t="shared" si="14"/>
        <v>0</v>
      </c>
      <c r="BI75" s="153">
        <f t="shared" si="15"/>
        <v>0</v>
      </c>
      <c r="BJ75" s="153">
        <f t="shared" si="16"/>
        <v>0</v>
      </c>
      <c r="BK75" s="152"/>
      <c r="BL75" s="152"/>
      <c r="BM75" s="153">
        <f t="shared" si="17"/>
        <v>3</v>
      </c>
      <c r="BN75" s="153">
        <f t="shared" si="18"/>
        <v>5</v>
      </c>
      <c r="BO75" s="145">
        <f t="shared" si="19"/>
        <v>22</v>
      </c>
      <c r="BP75" s="147">
        <f t="shared" si="20"/>
        <v>30</v>
      </c>
      <c r="BQ75" s="146">
        <f t="shared" si="49"/>
        <v>0</v>
      </c>
      <c r="BR75" s="146">
        <f t="shared" si="22"/>
        <v>0</v>
      </c>
      <c r="BS75" s="175"/>
      <c r="BU75" s="165">
        <f t="shared" si="45"/>
        <v>0</v>
      </c>
      <c r="BV75" s="166">
        <f t="shared" si="45"/>
        <v>0</v>
      </c>
      <c r="BW75" s="166">
        <f t="shared" si="45"/>
        <v>1</v>
      </c>
      <c r="BX75" s="166">
        <f t="shared" si="45"/>
        <v>1</v>
      </c>
      <c r="BY75" s="166">
        <f t="shared" si="45"/>
        <v>1</v>
      </c>
      <c r="BZ75" s="166">
        <f t="shared" si="45"/>
        <v>1</v>
      </c>
      <c r="CA75" s="166">
        <f t="shared" si="45"/>
        <v>1</v>
      </c>
      <c r="CB75" s="166">
        <f t="shared" si="45"/>
        <v>1</v>
      </c>
      <c r="CC75" s="166">
        <f t="shared" si="45"/>
        <v>1</v>
      </c>
      <c r="CD75" s="166">
        <f t="shared" si="45"/>
        <v>1</v>
      </c>
      <c r="CE75" s="166">
        <f t="shared" si="45"/>
        <v>1</v>
      </c>
      <c r="CF75" s="166">
        <f t="shared" si="45"/>
        <v>1</v>
      </c>
      <c r="CG75" s="166">
        <f t="shared" si="45"/>
        <v>0</v>
      </c>
      <c r="CH75" s="166">
        <f t="shared" si="45"/>
        <v>0</v>
      </c>
      <c r="CI75" s="166">
        <f t="shared" si="45"/>
        <v>0</v>
      </c>
      <c r="CJ75" s="166">
        <f t="shared" ref="BU75:CJ88" si="50">IF(OR(COUNTIFS(V75:AB75,"W/O")&gt;0,COUNTIFS(V75:AB75,"")&gt;0),0,1)</f>
        <v>0</v>
      </c>
      <c r="CK75" s="166">
        <f t="shared" si="46"/>
        <v>0</v>
      </c>
      <c r="CL75" s="166">
        <f t="shared" si="46"/>
        <v>0</v>
      </c>
      <c r="CM75" s="166">
        <f t="shared" si="46"/>
        <v>0</v>
      </c>
      <c r="CN75" s="166">
        <f t="shared" si="46"/>
        <v>1</v>
      </c>
      <c r="CO75" s="166">
        <f t="shared" si="46"/>
        <v>1</v>
      </c>
      <c r="CP75" s="166">
        <f t="shared" si="46"/>
        <v>0</v>
      </c>
      <c r="CQ75" s="166">
        <f t="shared" si="46"/>
        <v>0</v>
      </c>
      <c r="CR75" s="166">
        <f t="shared" si="46"/>
        <v>0</v>
      </c>
      <c r="CS75" s="166">
        <f t="shared" si="46"/>
        <v>0</v>
      </c>
      <c r="CT75" s="166">
        <f t="shared" si="46"/>
        <v>0</v>
      </c>
      <c r="CU75" s="166">
        <f t="shared" si="46"/>
        <v>0</v>
      </c>
      <c r="CV75" s="166">
        <f t="shared" si="46"/>
        <v>0</v>
      </c>
      <c r="CW75" s="166">
        <f t="shared" si="46"/>
        <v>0</v>
      </c>
      <c r="CX75" s="166">
        <f t="shared" si="46"/>
        <v>0</v>
      </c>
      <c r="CY75" s="166">
        <f t="shared" si="46"/>
        <v>0</v>
      </c>
      <c r="CZ75" s="166">
        <f t="shared" si="46"/>
        <v>0</v>
      </c>
      <c r="DA75" s="166">
        <f t="shared" si="43"/>
        <v>0</v>
      </c>
      <c r="DB75" s="166">
        <f t="shared" si="43"/>
        <v>0</v>
      </c>
      <c r="DC75" s="166">
        <f t="shared" si="43"/>
        <v>0</v>
      </c>
      <c r="DD75" s="166">
        <f t="shared" si="43"/>
        <v>0</v>
      </c>
      <c r="DE75" s="166">
        <f t="shared" si="43"/>
        <v>0</v>
      </c>
      <c r="DF75" s="166">
        <f t="shared" si="43"/>
        <v>0</v>
      </c>
      <c r="DG75" s="166">
        <f t="shared" si="43"/>
        <v>0</v>
      </c>
      <c r="DH75" s="166">
        <f t="shared" si="43"/>
        <v>0</v>
      </c>
      <c r="DI75" s="167">
        <f t="shared" si="43"/>
        <v>0</v>
      </c>
      <c r="DK75" s="165">
        <f t="shared" si="47"/>
        <v>0</v>
      </c>
      <c r="DL75" s="166">
        <f t="shared" si="47"/>
        <v>0</v>
      </c>
      <c r="DM75" s="166">
        <f t="shared" si="47"/>
        <v>0</v>
      </c>
      <c r="DN75" s="166">
        <f t="shared" si="47"/>
        <v>0</v>
      </c>
      <c r="DO75" s="166">
        <f t="shared" si="47"/>
        <v>0</v>
      </c>
      <c r="DP75" s="166">
        <f t="shared" si="47"/>
        <v>0</v>
      </c>
      <c r="DQ75" s="166">
        <f t="shared" si="47"/>
        <v>0</v>
      </c>
      <c r="DR75" s="166">
        <f t="shared" si="47"/>
        <v>0</v>
      </c>
      <c r="DS75" s="166">
        <f t="shared" si="47"/>
        <v>0</v>
      </c>
      <c r="DT75" s="166">
        <f t="shared" si="47"/>
        <v>0</v>
      </c>
      <c r="DU75" s="166">
        <f t="shared" si="47"/>
        <v>0</v>
      </c>
      <c r="DV75" s="166">
        <f t="shared" si="47"/>
        <v>0</v>
      </c>
      <c r="DW75" s="166">
        <f t="shared" si="47"/>
        <v>0</v>
      </c>
      <c r="DX75" s="166">
        <f t="shared" si="47"/>
        <v>0</v>
      </c>
      <c r="DY75" s="166">
        <f t="shared" si="47"/>
        <v>0</v>
      </c>
      <c r="DZ75" s="166">
        <f t="shared" ref="DK75:DZ88" si="51">IF(OR(COUNTIFS(V75:AE75,"W/O")&gt;0,COUNTIFS(V75:AE75,"A")&gt;0,COUNTIFS(V75:AE75,"")&gt;0,COUNTIF(V75:AE75,"N/O")),0,1)</f>
        <v>0</v>
      </c>
      <c r="EA75" s="166">
        <f t="shared" si="48"/>
        <v>0</v>
      </c>
      <c r="EB75" s="166">
        <f t="shared" si="48"/>
        <v>0</v>
      </c>
      <c r="EC75" s="166">
        <f t="shared" si="48"/>
        <v>0</v>
      </c>
      <c r="ED75" s="166">
        <f t="shared" si="48"/>
        <v>0</v>
      </c>
      <c r="EE75" s="166">
        <f t="shared" si="48"/>
        <v>0</v>
      </c>
      <c r="EF75" s="166">
        <f t="shared" si="48"/>
        <v>0</v>
      </c>
      <c r="EG75" s="166">
        <f t="shared" si="48"/>
        <v>0</v>
      </c>
      <c r="EH75" s="166">
        <f t="shared" si="48"/>
        <v>0</v>
      </c>
      <c r="EI75" s="166">
        <f t="shared" si="48"/>
        <v>0</v>
      </c>
      <c r="EJ75" s="166">
        <f t="shared" si="48"/>
        <v>0</v>
      </c>
      <c r="EK75" s="166">
        <f t="shared" si="48"/>
        <v>0</v>
      </c>
      <c r="EL75" s="166">
        <f t="shared" si="48"/>
        <v>0</v>
      </c>
      <c r="EM75" s="166">
        <f t="shared" si="48"/>
        <v>0</v>
      </c>
      <c r="EN75" s="166">
        <f t="shared" si="48"/>
        <v>0</v>
      </c>
      <c r="EO75" s="166">
        <f t="shared" si="48"/>
        <v>0</v>
      </c>
      <c r="EP75" s="166">
        <f t="shared" si="48"/>
        <v>0</v>
      </c>
      <c r="EQ75" s="166">
        <f t="shared" si="44"/>
        <v>0</v>
      </c>
      <c r="ER75" s="166">
        <f t="shared" si="44"/>
        <v>0</v>
      </c>
      <c r="ES75" s="166">
        <f t="shared" si="44"/>
        <v>0</v>
      </c>
      <c r="ET75" s="166">
        <f t="shared" si="44"/>
        <v>0</v>
      </c>
      <c r="EU75" s="166">
        <f t="shared" si="44"/>
        <v>0</v>
      </c>
      <c r="EV75" s="166">
        <f t="shared" si="44"/>
        <v>0</v>
      </c>
      <c r="EW75" s="166">
        <f t="shared" si="44"/>
        <v>0</v>
      </c>
      <c r="EX75" s="166">
        <f t="shared" si="44"/>
        <v>0</v>
      </c>
      <c r="EY75" s="167">
        <f t="shared" si="44"/>
        <v>0</v>
      </c>
      <c r="FA75" s="171" t="str">
        <f t="shared" ref="FA75:FA112" si="52">IF(SUM(BU75:DI75)&gt;0,"Non Compliance","Compliance")</f>
        <v>Non Compliance</v>
      </c>
      <c r="FB75" s="171" t="str">
        <f t="shared" si="30"/>
        <v>Compliance</v>
      </c>
      <c r="FC75" s="171" t="str">
        <f t="shared" si="31"/>
        <v>Compliance</v>
      </c>
      <c r="FD75" s="164">
        <f>VLOOKUP(C75,'[3]AS PER ATT '!$B$9:$H$121,7,0)</f>
        <v>22</v>
      </c>
      <c r="FE75" s="186">
        <f t="shared" si="32"/>
        <v>0</v>
      </c>
    </row>
    <row r="76" spans="2:161" s="164" customFormat="1" ht="20.100000000000001" customHeight="1" thickBot="1" x14ac:dyDescent="0.3">
      <c r="B76" s="159">
        <v>63</v>
      </c>
      <c r="C76" s="172">
        <v>5420</v>
      </c>
      <c r="D76" s="173" t="s">
        <v>103</v>
      </c>
      <c r="E76" s="174" t="s">
        <v>136</v>
      </c>
      <c r="F76" s="41" t="str">
        <f>IFERROR(VLOOKUP(E76,'[1]Designation with Pershift Cost'!$B$3:$C$25,2,0),"")</f>
        <v/>
      </c>
      <c r="G76" s="151" t="s">
        <v>11</v>
      </c>
      <c r="H76" s="151" t="s">
        <v>11</v>
      </c>
      <c r="I76" s="151" t="s">
        <v>26</v>
      </c>
      <c r="J76" s="151" t="s">
        <v>11</v>
      </c>
      <c r="K76" s="151" t="s">
        <v>11</v>
      </c>
      <c r="L76" s="151" t="s">
        <v>10</v>
      </c>
      <c r="M76" s="151" t="s">
        <v>10</v>
      </c>
      <c r="N76" s="151" t="s">
        <v>10</v>
      </c>
      <c r="O76" s="151" t="s">
        <v>27</v>
      </c>
      <c r="P76" s="151" t="s">
        <v>26</v>
      </c>
      <c r="Q76" s="152" t="s">
        <v>10</v>
      </c>
      <c r="R76" s="152" t="s">
        <v>10</v>
      </c>
      <c r="S76" s="152" t="s">
        <v>10</v>
      </c>
      <c r="T76" s="152" t="s">
        <v>10</v>
      </c>
      <c r="U76" s="152" t="s">
        <v>10</v>
      </c>
      <c r="V76" s="152" t="s">
        <v>11</v>
      </c>
      <c r="W76" s="152" t="s">
        <v>26</v>
      </c>
      <c r="X76" s="152" t="s">
        <v>10</v>
      </c>
      <c r="Y76" s="152" t="s">
        <v>11</v>
      </c>
      <c r="Z76" s="152" t="s">
        <v>11</v>
      </c>
      <c r="AA76" s="152" t="s">
        <v>11</v>
      </c>
      <c r="AB76" s="152" t="s">
        <v>11</v>
      </c>
      <c r="AC76" s="152" t="s">
        <v>11</v>
      </c>
      <c r="AD76" s="152" t="s">
        <v>26</v>
      </c>
      <c r="AE76" s="152" t="s">
        <v>27</v>
      </c>
      <c r="AF76" s="152" t="s">
        <v>10</v>
      </c>
      <c r="AG76" s="152" t="s">
        <v>10</v>
      </c>
      <c r="AH76" s="152" t="s">
        <v>10</v>
      </c>
      <c r="AI76" s="152" t="s">
        <v>10</v>
      </c>
      <c r="AJ76" s="152" t="s">
        <v>10</v>
      </c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3">
        <f t="shared" ref="AW76:AW126" si="53">COUNTIF($G76:$AU76,"M")</f>
        <v>14</v>
      </c>
      <c r="AX76" s="153">
        <f t="shared" ref="AX76:AX126" si="54">COUNTIF($G76:$AU76,"E")</f>
        <v>10</v>
      </c>
      <c r="AY76" s="153">
        <f t="shared" ref="AY76:AY126" si="55">COUNTIF($G76:$AU76,"N")</f>
        <v>0</v>
      </c>
      <c r="AZ76" s="153">
        <f t="shared" ref="AZ76:AZ126" si="56">COUNTIF($G76:$AU76,"G")</f>
        <v>0</v>
      </c>
      <c r="BA76" s="153">
        <f t="shared" ref="BA76:BA126" si="57">COUNTIF($G76:$AU76,"M+E")</f>
        <v>0</v>
      </c>
      <c r="BB76" s="153">
        <f t="shared" ref="BB76:BB126" si="58">COUNTIF($G76:$AU76,"E+N")</f>
        <v>0</v>
      </c>
      <c r="BC76" s="153">
        <f t="shared" ref="BC76:BC126" si="59">COUNTIF($Q76:$AU76,"N+M")</f>
        <v>0</v>
      </c>
      <c r="BD76" s="153">
        <f t="shared" ref="BD76:BD126" si="60">COUNTIF($Q76:$AU76,"M+N")</f>
        <v>0</v>
      </c>
      <c r="BE76" s="153">
        <f t="shared" ref="BE76:BE126" si="61">COUNTIF($Q76:$AU76,"M+G")</f>
        <v>0</v>
      </c>
      <c r="BF76" s="153">
        <f t="shared" ref="BF76:BF126" si="62">COUNTIF($Q76:$AU76,"G+E")</f>
        <v>0</v>
      </c>
      <c r="BG76" s="153">
        <f t="shared" ref="BG76:BG126" si="63">COUNTIF($Q76:$AU76,"G+N")</f>
        <v>0</v>
      </c>
      <c r="BH76" s="153">
        <f t="shared" ref="BH76:BH126" si="64">COUNTIF($Q76:$AU76,"M+H")</f>
        <v>0</v>
      </c>
      <c r="BI76" s="153">
        <f t="shared" ref="BI76:BI126" si="65">COUNTIF($Q76:$AU76,"N/O")</f>
        <v>0</v>
      </c>
      <c r="BJ76" s="153">
        <f t="shared" ref="BJ76:BJ126" si="66">COUNTIF($Q76:$AU76,"NH")</f>
        <v>0</v>
      </c>
      <c r="BK76" s="152"/>
      <c r="BL76" s="152"/>
      <c r="BM76" s="153">
        <f t="shared" ref="BM76:BM126" si="67">COUNTIF($G76:$AU76,"W/O")</f>
        <v>4</v>
      </c>
      <c r="BN76" s="153">
        <f t="shared" ref="BN76:BN126" si="68">COUNTIF($G76:$AU76,"A")+COUNTIF($Q76:$AU76,"LWP")</f>
        <v>2</v>
      </c>
      <c r="BO76" s="145">
        <f t="shared" ref="BO76:BO126" si="69">SUM(AW76:BI76)</f>
        <v>24</v>
      </c>
      <c r="BP76" s="147">
        <f t="shared" ref="BP76:BP126" si="70">BO76+BM76+BN76+BJ76</f>
        <v>30</v>
      </c>
      <c r="BQ76" s="146">
        <f t="shared" si="49"/>
        <v>0</v>
      </c>
      <c r="BR76" s="146">
        <f t="shared" ref="BR76:BR119" si="71">BQ76*8</f>
        <v>0</v>
      </c>
      <c r="BS76" s="175"/>
      <c r="BU76" s="165">
        <f t="shared" si="50"/>
        <v>0</v>
      </c>
      <c r="BV76" s="166">
        <f t="shared" si="50"/>
        <v>0</v>
      </c>
      <c r="BW76" s="166">
        <f t="shared" si="50"/>
        <v>0</v>
      </c>
      <c r="BX76" s="166">
        <f t="shared" si="50"/>
        <v>0</v>
      </c>
      <c r="BY76" s="166">
        <f t="shared" si="50"/>
        <v>0</v>
      </c>
      <c r="BZ76" s="166">
        <f t="shared" si="50"/>
        <v>0</v>
      </c>
      <c r="CA76" s="166">
        <f t="shared" si="50"/>
        <v>0</v>
      </c>
      <c r="CB76" s="166">
        <f t="shared" si="50"/>
        <v>0</v>
      </c>
      <c r="CC76" s="166">
        <f t="shared" si="50"/>
        <v>0</v>
      </c>
      <c r="CD76" s="166">
        <f t="shared" si="50"/>
        <v>0</v>
      </c>
      <c r="CE76" s="166">
        <f t="shared" si="50"/>
        <v>0</v>
      </c>
      <c r="CF76" s="166">
        <f t="shared" si="50"/>
        <v>0</v>
      </c>
      <c r="CG76" s="166">
        <f t="shared" si="50"/>
        <v>0</v>
      </c>
      <c r="CH76" s="166">
        <f t="shared" si="50"/>
        <v>0</v>
      </c>
      <c r="CI76" s="166">
        <f t="shared" si="50"/>
        <v>0</v>
      </c>
      <c r="CJ76" s="166">
        <f t="shared" si="50"/>
        <v>0</v>
      </c>
      <c r="CK76" s="166">
        <f t="shared" si="46"/>
        <v>0</v>
      </c>
      <c r="CL76" s="166">
        <f t="shared" si="46"/>
        <v>0</v>
      </c>
      <c r="CM76" s="166">
        <f t="shared" si="46"/>
        <v>0</v>
      </c>
      <c r="CN76" s="166">
        <f t="shared" si="46"/>
        <v>0</v>
      </c>
      <c r="CO76" s="166">
        <f t="shared" si="46"/>
        <v>0</v>
      </c>
      <c r="CP76" s="166">
        <f t="shared" si="46"/>
        <v>0</v>
      </c>
      <c r="CQ76" s="166">
        <f t="shared" si="46"/>
        <v>0</v>
      </c>
      <c r="CR76" s="166">
        <f t="shared" ref="CR76:DG76" si="72">IF(OR(COUNTIFS(AD76:AJ76,"W/O")&gt;0,COUNTIFS(AD76:AJ76,"")&gt;0),0,1)</f>
        <v>0</v>
      </c>
      <c r="CS76" s="166">
        <f t="shared" si="72"/>
        <v>0</v>
      </c>
      <c r="CT76" s="166">
        <f t="shared" si="72"/>
        <v>0</v>
      </c>
      <c r="CU76" s="166">
        <f t="shared" si="72"/>
        <v>0</v>
      </c>
      <c r="CV76" s="166">
        <f t="shared" si="72"/>
        <v>0</v>
      </c>
      <c r="CW76" s="166">
        <f t="shared" si="72"/>
        <v>0</v>
      </c>
      <c r="CX76" s="166">
        <f t="shared" si="72"/>
        <v>0</v>
      </c>
      <c r="CY76" s="166">
        <f t="shared" si="72"/>
        <v>0</v>
      </c>
      <c r="CZ76" s="166">
        <f t="shared" si="72"/>
        <v>0</v>
      </c>
      <c r="DA76" s="166">
        <f t="shared" si="72"/>
        <v>0</v>
      </c>
      <c r="DB76" s="166">
        <f t="shared" si="72"/>
        <v>0</v>
      </c>
      <c r="DC76" s="166">
        <f t="shared" si="72"/>
        <v>0</v>
      </c>
      <c r="DD76" s="166">
        <f t="shared" si="72"/>
        <v>0</v>
      </c>
      <c r="DE76" s="166">
        <f t="shared" si="72"/>
        <v>0</v>
      </c>
      <c r="DF76" s="166">
        <f t="shared" si="72"/>
        <v>0</v>
      </c>
      <c r="DG76" s="166">
        <f t="shared" si="72"/>
        <v>0</v>
      </c>
      <c r="DH76" s="166">
        <f t="shared" ref="DA76:DI92" si="73">IF(OR(COUNTIFS(AT76:AZ76,"W/O")&gt;0,COUNTIFS(AT76:AZ76,"")&gt;0),0,1)</f>
        <v>0</v>
      </c>
      <c r="DI76" s="167">
        <f t="shared" si="73"/>
        <v>0</v>
      </c>
      <c r="DK76" s="165">
        <f t="shared" si="51"/>
        <v>0</v>
      </c>
      <c r="DL76" s="166">
        <f t="shared" si="51"/>
        <v>0</v>
      </c>
      <c r="DM76" s="166">
        <f t="shared" si="51"/>
        <v>0</v>
      </c>
      <c r="DN76" s="166">
        <f t="shared" si="51"/>
        <v>0</v>
      </c>
      <c r="DO76" s="166">
        <f t="shared" si="51"/>
        <v>0</v>
      </c>
      <c r="DP76" s="166">
        <f t="shared" si="51"/>
        <v>0</v>
      </c>
      <c r="DQ76" s="166">
        <f t="shared" si="51"/>
        <v>0</v>
      </c>
      <c r="DR76" s="166">
        <f t="shared" si="51"/>
        <v>0</v>
      </c>
      <c r="DS76" s="166">
        <f t="shared" si="51"/>
        <v>0</v>
      </c>
      <c r="DT76" s="166">
        <f t="shared" si="51"/>
        <v>0</v>
      </c>
      <c r="DU76" s="166">
        <f t="shared" si="51"/>
        <v>0</v>
      </c>
      <c r="DV76" s="166">
        <f t="shared" si="51"/>
        <v>0</v>
      </c>
      <c r="DW76" s="166">
        <f t="shared" si="51"/>
        <v>0</v>
      </c>
      <c r="DX76" s="166">
        <f t="shared" si="51"/>
        <v>0</v>
      </c>
      <c r="DY76" s="166">
        <f t="shared" si="51"/>
        <v>0</v>
      </c>
      <c r="DZ76" s="166">
        <f t="shared" si="51"/>
        <v>0</v>
      </c>
      <c r="EA76" s="166">
        <f t="shared" si="48"/>
        <v>0</v>
      </c>
      <c r="EB76" s="166">
        <f t="shared" si="48"/>
        <v>0</v>
      </c>
      <c r="EC76" s="166">
        <f t="shared" si="48"/>
        <v>0</v>
      </c>
      <c r="ED76" s="166">
        <f t="shared" si="48"/>
        <v>0</v>
      </c>
      <c r="EE76" s="166">
        <f t="shared" si="48"/>
        <v>0</v>
      </c>
      <c r="EF76" s="166">
        <f t="shared" si="48"/>
        <v>0</v>
      </c>
      <c r="EG76" s="166">
        <f t="shared" si="48"/>
        <v>0</v>
      </c>
      <c r="EH76" s="166">
        <f t="shared" ref="EH76:EW76" si="74">IF(OR(COUNTIFS(AD76:AM76,"W/O")&gt;0,COUNTIFS(AD76:AM76,"A")&gt;0,COUNTIFS(AD76:AM76,"")&gt;0,COUNTIF(AD76:AM76,"N/O")),0,1)</f>
        <v>0</v>
      </c>
      <c r="EI76" s="166">
        <f t="shared" si="74"/>
        <v>0</v>
      </c>
      <c r="EJ76" s="166">
        <f t="shared" si="74"/>
        <v>0</v>
      </c>
      <c r="EK76" s="166">
        <f t="shared" si="74"/>
        <v>0</v>
      </c>
      <c r="EL76" s="166">
        <f t="shared" si="74"/>
        <v>0</v>
      </c>
      <c r="EM76" s="166">
        <f t="shared" si="74"/>
        <v>0</v>
      </c>
      <c r="EN76" s="166">
        <f t="shared" si="74"/>
        <v>0</v>
      </c>
      <c r="EO76" s="166">
        <f t="shared" si="74"/>
        <v>0</v>
      </c>
      <c r="EP76" s="166">
        <f t="shared" si="74"/>
        <v>0</v>
      </c>
      <c r="EQ76" s="166">
        <f t="shared" si="74"/>
        <v>0</v>
      </c>
      <c r="ER76" s="166">
        <f t="shared" si="74"/>
        <v>0</v>
      </c>
      <c r="ES76" s="166">
        <f t="shared" si="74"/>
        <v>0</v>
      </c>
      <c r="ET76" s="166">
        <f t="shared" si="74"/>
        <v>0</v>
      </c>
      <c r="EU76" s="166">
        <f t="shared" si="74"/>
        <v>0</v>
      </c>
      <c r="EV76" s="166">
        <f t="shared" si="74"/>
        <v>0</v>
      </c>
      <c r="EW76" s="166">
        <f t="shared" si="74"/>
        <v>0</v>
      </c>
      <c r="EX76" s="166">
        <f t="shared" ref="EQ76:EY92" si="75">IF(OR(COUNTIFS(AT76:BC76,"W/O")&gt;0,COUNTIFS(AT76:BC76,"A")&gt;0,COUNTIFS(AT76:BC76,"")&gt;0,COUNTIF(AT76:BC76,"N/O")),0,1)</f>
        <v>0</v>
      </c>
      <c r="EY76" s="167">
        <f t="shared" si="75"/>
        <v>0</v>
      </c>
      <c r="FA76" s="171" t="str">
        <f t="shared" si="52"/>
        <v>Compliance</v>
      </c>
      <c r="FB76" s="171" t="str">
        <f t="shared" ref="FB76:FB119" si="76">IF(SUM(DK76:EY76)&gt;0,"Non Compliance","Compliance")</f>
        <v>Compliance</v>
      </c>
      <c r="FC76" s="171" t="str">
        <f t="shared" ref="FC76:FC119" si="77">IF(BR76&gt;12.5,"Non-Compliance","Compliance")</f>
        <v>Compliance</v>
      </c>
      <c r="FD76" s="164">
        <f>VLOOKUP(C76,'[3]AS PER ATT '!$B$9:$H$121,7,0)</f>
        <v>24</v>
      </c>
      <c r="FE76" s="186">
        <f t="shared" si="32"/>
        <v>0</v>
      </c>
    </row>
    <row r="77" spans="2:161" s="164" customFormat="1" ht="20.100000000000001" customHeight="1" thickBot="1" x14ac:dyDescent="0.3">
      <c r="B77" s="159">
        <v>64</v>
      </c>
      <c r="C77" s="172">
        <v>5896</v>
      </c>
      <c r="D77" s="173" t="s">
        <v>104</v>
      </c>
      <c r="E77" s="174" t="s">
        <v>135</v>
      </c>
      <c r="F77" s="41" t="str">
        <f>IFERROR(VLOOKUP(E77,'[1]Designation with Pershift Cost'!$B$3:$C$25,2,0),"")</f>
        <v/>
      </c>
      <c r="G77" s="151" t="s">
        <v>26</v>
      </c>
      <c r="H77" s="151" t="s">
        <v>10</v>
      </c>
      <c r="I77" s="151" t="s">
        <v>10</v>
      </c>
      <c r="J77" s="151" t="s">
        <v>27</v>
      </c>
      <c r="K77" s="151" t="s">
        <v>10</v>
      </c>
      <c r="L77" s="151" t="s">
        <v>11</v>
      </c>
      <c r="M77" s="151" t="s">
        <v>27</v>
      </c>
      <c r="N77" s="151" t="s">
        <v>26</v>
      </c>
      <c r="O77" s="151" t="s">
        <v>11</v>
      </c>
      <c r="P77" s="151" t="s">
        <v>11</v>
      </c>
      <c r="Q77" s="152" t="s">
        <v>27</v>
      </c>
      <c r="R77" s="152" t="s">
        <v>11</v>
      </c>
      <c r="S77" s="152" t="s">
        <v>11</v>
      </c>
      <c r="T77" s="152" t="s">
        <v>11</v>
      </c>
      <c r="U77" s="152" t="s">
        <v>11</v>
      </c>
      <c r="V77" s="152" t="s">
        <v>10</v>
      </c>
      <c r="W77" s="152" t="s">
        <v>10</v>
      </c>
      <c r="X77" s="152" t="s">
        <v>26</v>
      </c>
      <c r="Y77" s="152" t="s">
        <v>10</v>
      </c>
      <c r="Z77" s="152" t="s">
        <v>10</v>
      </c>
      <c r="AA77" s="152" t="s">
        <v>10</v>
      </c>
      <c r="AB77" s="152" t="s">
        <v>10</v>
      </c>
      <c r="AC77" s="152" t="s">
        <v>10</v>
      </c>
      <c r="AD77" s="152" t="s">
        <v>10</v>
      </c>
      <c r="AE77" s="152" t="s">
        <v>26</v>
      </c>
      <c r="AF77" s="152" t="s">
        <v>11</v>
      </c>
      <c r="AG77" s="152" t="s">
        <v>11</v>
      </c>
      <c r="AH77" s="152" t="s">
        <v>11</v>
      </c>
      <c r="AI77" s="152" t="s">
        <v>11</v>
      </c>
      <c r="AJ77" s="152" t="s">
        <v>11</v>
      </c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3">
        <f t="shared" si="53"/>
        <v>11</v>
      </c>
      <c r="AX77" s="153">
        <f t="shared" si="54"/>
        <v>12</v>
      </c>
      <c r="AY77" s="153">
        <f t="shared" si="55"/>
        <v>0</v>
      </c>
      <c r="AZ77" s="153">
        <f t="shared" si="56"/>
        <v>0</v>
      </c>
      <c r="BA77" s="153">
        <f t="shared" si="57"/>
        <v>0</v>
      </c>
      <c r="BB77" s="153">
        <f t="shared" si="58"/>
        <v>0</v>
      </c>
      <c r="BC77" s="153">
        <f t="shared" si="59"/>
        <v>0</v>
      </c>
      <c r="BD77" s="153">
        <f t="shared" si="60"/>
        <v>0</v>
      </c>
      <c r="BE77" s="153">
        <f t="shared" si="61"/>
        <v>0</v>
      </c>
      <c r="BF77" s="153">
        <f t="shared" si="62"/>
        <v>0</v>
      </c>
      <c r="BG77" s="153">
        <f t="shared" si="63"/>
        <v>0</v>
      </c>
      <c r="BH77" s="153">
        <f t="shared" si="64"/>
        <v>0</v>
      </c>
      <c r="BI77" s="153">
        <f t="shared" si="65"/>
        <v>0</v>
      </c>
      <c r="BJ77" s="153">
        <f t="shared" si="66"/>
        <v>0</v>
      </c>
      <c r="BK77" s="152"/>
      <c r="BL77" s="152"/>
      <c r="BM77" s="153">
        <f t="shared" si="67"/>
        <v>4</v>
      </c>
      <c r="BN77" s="153">
        <f t="shared" si="68"/>
        <v>3</v>
      </c>
      <c r="BO77" s="145">
        <f t="shared" si="69"/>
        <v>23</v>
      </c>
      <c r="BP77" s="147">
        <f t="shared" si="70"/>
        <v>30</v>
      </c>
      <c r="BQ77" s="146">
        <f t="shared" si="49"/>
        <v>0</v>
      </c>
      <c r="BR77" s="146">
        <f t="shared" si="71"/>
        <v>0</v>
      </c>
      <c r="BS77" s="175"/>
      <c r="BU77" s="165">
        <f t="shared" si="50"/>
        <v>0</v>
      </c>
      <c r="BV77" s="166">
        <f t="shared" si="50"/>
        <v>0</v>
      </c>
      <c r="BW77" s="166">
        <f t="shared" si="50"/>
        <v>0</v>
      </c>
      <c r="BX77" s="166">
        <f t="shared" si="50"/>
        <v>0</v>
      </c>
      <c r="BY77" s="166">
        <f t="shared" si="50"/>
        <v>0</v>
      </c>
      <c r="BZ77" s="166">
        <f t="shared" si="50"/>
        <v>0</v>
      </c>
      <c r="CA77" s="166">
        <f t="shared" si="50"/>
        <v>0</v>
      </c>
      <c r="CB77" s="166">
        <f t="shared" si="50"/>
        <v>0</v>
      </c>
      <c r="CC77" s="166">
        <f t="shared" si="50"/>
        <v>1</v>
      </c>
      <c r="CD77" s="166">
        <f t="shared" si="50"/>
        <v>1</v>
      </c>
      <c r="CE77" s="166">
        <f t="shared" si="50"/>
        <v>1</v>
      </c>
      <c r="CF77" s="166">
        <f t="shared" si="50"/>
        <v>0</v>
      </c>
      <c r="CG77" s="166">
        <f t="shared" si="50"/>
        <v>0</v>
      </c>
      <c r="CH77" s="166">
        <f t="shared" si="50"/>
        <v>0</v>
      </c>
      <c r="CI77" s="166">
        <f t="shared" si="50"/>
        <v>0</v>
      </c>
      <c r="CJ77" s="166">
        <f t="shared" si="50"/>
        <v>0</v>
      </c>
      <c r="CK77" s="166">
        <f t="shared" ref="CK77:CZ91" si="78">IF(OR(COUNTIFS(W77:AC77,"W/O")&gt;0,COUNTIFS(W77:AC77,"")&gt;0),0,1)</f>
        <v>0</v>
      </c>
      <c r="CL77" s="166">
        <f t="shared" si="78"/>
        <v>0</v>
      </c>
      <c r="CM77" s="166">
        <f t="shared" si="78"/>
        <v>0</v>
      </c>
      <c r="CN77" s="166">
        <f t="shared" si="78"/>
        <v>0</v>
      </c>
      <c r="CO77" s="166">
        <f t="shared" si="78"/>
        <v>0</v>
      </c>
      <c r="CP77" s="166">
        <f t="shared" si="78"/>
        <v>0</v>
      </c>
      <c r="CQ77" s="166">
        <f t="shared" si="78"/>
        <v>0</v>
      </c>
      <c r="CR77" s="166">
        <f t="shared" si="78"/>
        <v>0</v>
      </c>
      <c r="CS77" s="166">
        <f t="shared" si="78"/>
        <v>0</v>
      </c>
      <c r="CT77" s="166">
        <f t="shared" si="78"/>
        <v>0</v>
      </c>
      <c r="CU77" s="166">
        <f t="shared" si="78"/>
        <v>0</v>
      </c>
      <c r="CV77" s="166">
        <f t="shared" si="78"/>
        <v>0</v>
      </c>
      <c r="CW77" s="166">
        <f t="shared" si="78"/>
        <v>0</v>
      </c>
      <c r="CX77" s="166">
        <f t="shared" si="78"/>
        <v>0</v>
      </c>
      <c r="CY77" s="166">
        <f t="shared" si="78"/>
        <v>0</v>
      </c>
      <c r="CZ77" s="166">
        <f t="shared" si="78"/>
        <v>0</v>
      </c>
      <c r="DA77" s="166">
        <f t="shared" si="73"/>
        <v>0</v>
      </c>
      <c r="DB77" s="166">
        <f t="shared" si="73"/>
        <v>0</v>
      </c>
      <c r="DC77" s="166">
        <f t="shared" si="73"/>
        <v>0</v>
      </c>
      <c r="DD77" s="166">
        <f t="shared" si="73"/>
        <v>0</v>
      </c>
      <c r="DE77" s="166">
        <f t="shared" si="73"/>
        <v>0</v>
      </c>
      <c r="DF77" s="166">
        <f t="shared" si="73"/>
        <v>0</v>
      </c>
      <c r="DG77" s="166">
        <f t="shared" si="73"/>
        <v>0</v>
      </c>
      <c r="DH77" s="166">
        <f t="shared" si="73"/>
        <v>0</v>
      </c>
      <c r="DI77" s="167">
        <f t="shared" si="73"/>
        <v>0</v>
      </c>
      <c r="DK77" s="165">
        <f t="shared" si="51"/>
        <v>0</v>
      </c>
      <c r="DL77" s="166">
        <f t="shared" si="51"/>
        <v>0</v>
      </c>
      <c r="DM77" s="166">
        <f t="shared" si="51"/>
        <v>0</v>
      </c>
      <c r="DN77" s="166">
        <f t="shared" si="51"/>
        <v>0</v>
      </c>
      <c r="DO77" s="166">
        <f t="shared" si="51"/>
        <v>0</v>
      </c>
      <c r="DP77" s="166">
        <f t="shared" si="51"/>
        <v>0</v>
      </c>
      <c r="DQ77" s="166">
        <f t="shared" si="51"/>
        <v>0</v>
      </c>
      <c r="DR77" s="166">
        <f t="shared" si="51"/>
        <v>0</v>
      </c>
      <c r="DS77" s="166">
        <f t="shared" si="51"/>
        <v>0</v>
      </c>
      <c r="DT77" s="166">
        <f t="shared" si="51"/>
        <v>0</v>
      </c>
      <c r="DU77" s="166">
        <f t="shared" si="51"/>
        <v>0</v>
      </c>
      <c r="DV77" s="166">
        <f t="shared" si="51"/>
        <v>0</v>
      </c>
      <c r="DW77" s="166">
        <f t="shared" si="51"/>
        <v>0</v>
      </c>
      <c r="DX77" s="166">
        <f t="shared" si="51"/>
        <v>0</v>
      </c>
      <c r="DY77" s="166">
        <f t="shared" si="51"/>
        <v>0</v>
      </c>
      <c r="DZ77" s="166">
        <f t="shared" si="51"/>
        <v>0</v>
      </c>
      <c r="EA77" s="166">
        <f t="shared" ref="EA77:EP91" si="79">IF(OR(COUNTIFS(W77:AF77,"W/O")&gt;0,COUNTIFS(W77:AF77,"A")&gt;0,COUNTIFS(W77:AF77,"")&gt;0,COUNTIF(W77:AF77,"N/O")),0,1)</f>
        <v>0</v>
      </c>
      <c r="EB77" s="166">
        <f t="shared" si="79"/>
        <v>0</v>
      </c>
      <c r="EC77" s="166">
        <f t="shared" si="79"/>
        <v>0</v>
      </c>
      <c r="ED77" s="166">
        <f t="shared" si="79"/>
        <v>0</v>
      </c>
      <c r="EE77" s="166">
        <f t="shared" si="79"/>
        <v>0</v>
      </c>
      <c r="EF77" s="166">
        <f t="shared" si="79"/>
        <v>0</v>
      </c>
      <c r="EG77" s="166">
        <f t="shared" si="79"/>
        <v>0</v>
      </c>
      <c r="EH77" s="166">
        <f t="shared" si="79"/>
        <v>0</v>
      </c>
      <c r="EI77" s="166">
        <f t="shared" si="79"/>
        <v>0</v>
      </c>
      <c r="EJ77" s="166">
        <f t="shared" si="79"/>
        <v>0</v>
      </c>
      <c r="EK77" s="166">
        <f t="shared" si="79"/>
        <v>0</v>
      </c>
      <c r="EL77" s="166">
        <f t="shared" si="79"/>
        <v>0</v>
      </c>
      <c r="EM77" s="166">
        <f t="shared" si="79"/>
        <v>0</v>
      </c>
      <c r="EN77" s="166">
        <f t="shared" si="79"/>
        <v>0</v>
      </c>
      <c r="EO77" s="166">
        <f t="shared" si="79"/>
        <v>0</v>
      </c>
      <c r="EP77" s="166">
        <f t="shared" si="79"/>
        <v>0</v>
      </c>
      <c r="EQ77" s="166">
        <f t="shared" si="75"/>
        <v>0</v>
      </c>
      <c r="ER77" s="166">
        <f t="shared" si="75"/>
        <v>0</v>
      </c>
      <c r="ES77" s="166">
        <f t="shared" si="75"/>
        <v>0</v>
      </c>
      <c r="ET77" s="166">
        <f t="shared" si="75"/>
        <v>0</v>
      </c>
      <c r="EU77" s="166">
        <f t="shared" si="75"/>
        <v>0</v>
      </c>
      <c r="EV77" s="166">
        <f t="shared" si="75"/>
        <v>0</v>
      </c>
      <c r="EW77" s="166">
        <f t="shared" si="75"/>
        <v>0</v>
      </c>
      <c r="EX77" s="166">
        <f t="shared" si="75"/>
        <v>0</v>
      </c>
      <c r="EY77" s="167">
        <f t="shared" si="75"/>
        <v>0</v>
      </c>
      <c r="FA77" s="171" t="str">
        <f t="shared" si="52"/>
        <v>Non Compliance</v>
      </c>
      <c r="FB77" s="171" t="str">
        <f t="shared" si="76"/>
        <v>Compliance</v>
      </c>
      <c r="FC77" s="171" t="str">
        <f t="shared" si="77"/>
        <v>Compliance</v>
      </c>
      <c r="FD77" s="164">
        <f>VLOOKUP(C77,'[3]AS PER ATT '!$B$9:$H$121,7,0)</f>
        <v>23</v>
      </c>
      <c r="FE77" s="186">
        <f t="shared" si="32"/>
        <v>0</v>
      </c>
    </row>
    <row r="78" spans="2:161" s="164" customFormat="1" ht="20.100000000000001" customHeight="1" thickBot="1" x14ac:dyDescent="0.3">
      <c r="B78" s="159">
        <v>65</v>
      </c>
      <c r="C78" s="172">
        <v>5907</v>
      </c>
      <c r="D78" s="173" t="s">
        <v>105</v>
      </c>
      <c r="E78" s="174" t="s">
        <v>136</v>
      </c>
      <c r="F78" s="41" t="str">
        <f>IFERROR(VLOOKUP(E78,'[1]Designation with Pershift Cost'!$B$3:$C$25,2,0),"")</f>
        <v/>
      </c>
      <c r="G78" s="151" t="s">
        <v>10</v>
      </c>
      <c r="H78" s="151" t="s">
        <v>10</v>
      </c>
      <c r="I78" s="151" t="s">
        <v>10</v>
      </c>
      <c r="J78" s="151" t="s">
        <v>10</v>
      </c>
      <c r="K78" s="151" t="s">
        <v>10</v>
      </c>
      <c r="L78" s="151" t="s">
        <v>26</v>
      </c>
      <c r="M78" s="151" t="s">
        <v>10</v>
      </c>
      <c r="N78" s="151" t="s">
        <v>10</v>
      </c>
      <c r="O78" s="151" t="s">
        <v>10</v>
      </c>
      <c r="P78" s="151" t="s">
        <v>10</v>
      </c>
      <c r="Q78" s="152" t="s">
        <v>10</v>
      </c>
      <c r="R78" s="152" t="s">
        <v>10</v>
      </c>
      <c r="S78" s="152" t="s">
        <v>11</v>
      </c>
      <c r="T78" s="152" t="s">
        <v>10</v>
      </c>
      <c r="U78" s="152" t="s">
        <v>26</v>
      </c>
      <c r="V78" s="152" t="s">
        <v>11</v>
      </c>
      <c r="W78" s="152" t="s">
        <v>11</v>
      </c>
      <c r="X78" s="152" t="s">
        <v>11</v>
      </c>
      <c r="Y78" s="152" t="s">
        <v>11</v>
      </c>
      <c r="Z78" s="152" t="s">
        <v>11</v>
      </c>
      <c r="AA78" s="152" t="s">
        <v>10</v>
      </c>
      <c r="AB78" s="152" t="s">
        <v>12</v>
      </c>
      <c r="AC78" s="152" t="s">
        <v>26</v>
      </c>
      <c r="AD78" s="152" t="s">
        <v>11</v>
      </c>
      <c r="AE78" s="152" t="s">
        <v>10</v>
      </c>
      <c r="AF78" s="152" t="s">
        <v>11</v>
      </c>
      <c r="AG78" s="152" t="s">
        <v>12</v>
      </c>
      <c r="AH78" s="152" t="s">
        <v>12</v>
      </c>
      <c r="AI78" s="152" t="s">
        <v>12</v>
      </c>
      <c r="AJ78" s="152" t="s">
        <v>26</v>
      </c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3">
        <f t="shared" si="53"/>
        <v>14</v>
      </c>
      <c r="AX78" s="153">
        <f t="shared" si="54"/>
        <v>8</v>
      </c>
      <c r="AY78" s="153">
        <f t="shared" si="55"/>
        <v>4</v>
      </c>
      <c r="AZ78" s="153">
        <f t="shared" si="56"/>
        <v>0</v>
      </c>
      <c r="BA78" s="153">
        <f t="shared" si="57"/>
        <v>0</v>
      </c>
      <c r="BB78" s="153">
        <f t="shared" si="58"/>
        <v>0</v>
      </c>
      <c r="BC78" s="153">
        <f t="shared" si="59"/>
        <v>0</v>
      </c>
      <c r="BD78" s="153">
        <f t="shared" si="60"/>
        <v>0</v>
      </c>
      <c r="BE78" s="153">
        <f t="shared" si="61"/>
        <v>0</v>
      </c>
      <c r="BF78" s="153">
        <f t="shared" si="62"/>
        <v>0</v>
      </c>
      <c r="BG78" s="153">
        <f t="shared" si="63"/>
        <v>0</v>
      </c>
      <c r="BH78" s="153">
        <f t="shared" si="64"/>
        <v>0</v>
      </c>
      <c r="BI78" s="153">
        <f t="shared" si="65"/>
        <v>0</v>
      </c>
      <c r="BJ78" s="153">
        <f t="shared" si="66"/>
        <v>0</v>
      </c>
      <c r="BK78" s="152"/>
      <c r="BL78" s="152"/>
      <c r="BM78" s="153">
        <f t="shared" si="67"/>
        <v>4</v>
      </c>
      <c r="BN78" s="153">
        <f t="shared" si="68"/>
        <v>0</v>
      </c>
      <c r="BO78" s="145">
        <f t="shared" si="69"/>
        <v>26</v>
      </c>
      <c r="BP78" s="147">
        <f t="shared" si="70"/>
        <v>30</v>
      </c>
      <c r="BQ78" s="146">
        <f t="shared" si="49"/>
        <v>0</v>
      </c>
      <c r="BR78" s="146">
        <f t="shared" si="71"/>
        <v>0</v>
      </c>
      <c r="BS78" s="175"/>
      <c r="BU78" s="165">
        <f t="shared" si="50"/>
        <v>0</v>
      </c>
      <c r="BV78" s="166">
        <f t="shared" si="50"/>
        <v>0</v>
      </c>
      <c r="BW78" s="166">
        <f t="shared" si="50"/>
        <v>0</v>
      </c>
      <c r="BX78" s="166">
        <f t="shared" si="50"/>
        <v>0</v>
      </c>
      <c r="BY78" s="166">
        <f t="shared" si="50"/>
        <v>0</v>
      </c>
      <c r="BZ78" s="166">
        <f t="shared" si="50"/>
        <v>0</v>
      </c>
      <c r="CA78" s="166">
        <f t="shared" si="50"/>
        <v>1</v>
      </c>
      <c r="CB78" s="166">
        <f t="shared" si="50"/>
        <v>1</v>
      </c>
      <c r="CC78" s="166">
        <f t="shared" si="50"/>
        <v>0</v>
      </c>
      <c r="CD78" s="166">
        <f t="shared" si="50"/>
        <v>0</v>
      </c>
      <c r="CE78" s="166">
        <f t="shared" si="50"/>
        <v>0</v>
      </c>
      <c r="CF78" s="166">
        <f t="shared" si="50"/>
        <v>0</v>
      </c>
      <c r="CG78" s="166">
        <f t="shared" si="50"/>
        <v>0</v>
      </c>
      <c r="CH78" s="166">
        <f t="shared" si="50"/>
        <v>0</v>
      </c>
      <c r="CI78" s="166">
        <f t="shared" si="50"/>
        <v>0</v>
      </c>
      <c r="CJ78" s="166">
        <f t="shared" si="50"/>
        <v>1</v>
      </c>
      <c r="CK78" s="166">
        <f t="shared" si="78"/>
        <v>0</v>
      </c>
      <c r="CL78" s="166">
        <f t="shared" si="78"/>
        <v>0</v>
      </c>
      <c r="CM78" s="166">
        <f t="shared" si="78"/>
        <v>0</v>
      </c>
      <c r="CN78" s="166">
        <f t="shared" si="78"/>
        <v>0</v>
      </c>
      <c r="CO78" s="166">
        <f t="shared" si="78"/>
        <v>0</v>
      </c>
      <c r="CP78" s="166">
        <f t="shared" si="78"/>
        <v>0</v>
      </c>
      <c r="CQ78" s="166">
        <f t="shared" si="78"/>
        <v>0</v>
      </c>
      <c r="CR78" s="166">
        <f t="shared" si="78"/>
        <v>0</v>
      </c>
      <c r="CS78" s="166">
        <f t="shared" si="78"/>
        <v>0</v>
      </c>
      <c r="CT78" s="166">
        <f t="shared" si="78"/>
        <v>0</v>
      </c>
      <c r="CU78" s="166">
        <f t="shared" si="78"/>
        <v>0</v>
      </c>
      <c r="CV78" s="166">
        <f t="shared" si="78"/>
        <v>0</v>
      </c>
      <c r="CW78" s="166">
        <f t="shared" si="78"/>
        <v>0</v>
      </c>
      <c r="CX78" s="166">
        <f t="shared" si="78"/>
        <v>0</v>
      </c>
      <c r="CY78" s="166">
        <f t="shared" si="78"/>
        <v>0</v>
      </c>
      <c r="CZ78" s="166">
        <f t="shared" si="78"/>
        <v>0</v>
      </c>
      <c r="DA78" s="166">
        <f t="shared" si="73"/>
        <v>0</v>
      </c>
      <c r="DB78" s="166">
        <f t="shared" si="73"/>
        <v>0</v>
      </c>
      <c r="DC78" s="166">
        <f t="shared" si="73"/>
        <v>0</v>
      </c>
      <c r="DD78" s="166">
        <f t="shared" si="73"/>
        <v>0</v>
      </c>
      <c r="DE78" s="166">
        <f t="shared" si="73"/>
        <v>0</v>
      </c>
      <c r="DF78" s="166">
        <f t="shared" si="73"/>
        <v>0</v>
      </c>
      <c r="DG78" s="166">
        <f t="shared" si="73"/>
        <v>0</v>
      </c>
      <c r="DH78" s="166">
        <f t="shared" si="73"/>
        <v>0</v>
      </c>
      <c r="DI78" s="167">
        <f t="shared" si="73"/>
        <v>0</v>
      </c>
      <c r="DK78" s="165">
        <f t="shared" si="51"/>
        <v>0</v>
      </c>
      <c r="DL78" s="166">
        <f t="shared" si="51"/>
        <v>0</v>
      </c>
      <c r="DM78" s="166">
        <f t="shared" si="51"/>
        <v>0</v>
      </c>
      <c r="DN78" s="166">
        <f t="shared" si="51"/>
        <v>0</v>
      </c>
      <c r="DO78" s="166">
        <f t="shared" si="51"/>
        <v>0</v>
      </c>
      <c r="DP78" s="166">
        <f t="shared" si="51"/>
        <v>0</v>
      </c>
      <c r="DQ78" s="166">
        <f t="shared" si="51"/>
        <v>0</v>
      </c>
      <c r="DR78" s="166">
        <f t="shared" si="51"/>
        <v>0</v>
      </c>
      <c r="DS78" s="166">
        <f t="shared" si="51"/>
        <v>0</v>
      </c>
      <c r="DT78" s="166">
        <f t="shared" si="51"/>
        <v>0</v>
      </c>
      <c r="DU78" s="166">
        <f t="shared" si="51"/>
        <v>0</v>
      </c>
      <c r="DV78" s="166">
        <f t="shared" si="51"/>
        <v>0</v>
      </c>
      <c r="DW78" s="166">
        <f t="shared" si="51"/>
        <v>0</v>
      </c>
      <c r="DX78" s="166">
        <f t="shared" si="51"/>
        <v>0</v>
      </c>
      <c r="DY78" s="166">
        <f t="shared" si="51"/>
        <v>0</v>
      </c>
      <c r="DZ78" s="166">
        <f t="shared" si="51"/>
        <v>0</v>
      </c>
      <c r="EA78" s="166">
        <f t="shared" si="79"/>
        <v>0</v>
      </c>
      <c r="EB78" s="166">
        <f t="shared" si="79"/>
        <v>0</v>
      </c>
      <c r="EC78" s="166">
        <f t="shared" si="79"/>
        <v>0</v>
      </c>
      <c r="ED78" s="166">
        <f t="shared" si="79"/>
        <v>0</v>
      </c>
      <c r="EE78" s="166">
        <f t="shared" si="79"/>
        <v>0</v>
      </c>
      <c r="EF78" s="166">
        <f t="shared" si="79"/>
        <v>0</v>
      </c>
      <c r="EG78" s="166">
        <f t="shared" si="79"/>
        <v>0</v>
      </c>
      <c r="EH78" s="166">
        <f t="shared" si="79"/>
        <v>0</v>
      </c>
      <c r="EI78" s="166">
        <f t="shared" si="79"/>
        <v>0</v>
      </c>
      <c r="EJ78" s="166">
        <f t="shared" si="79"/>
        <v>0</v>
      </c>
      <c r="EK78" s="166">
        <f t="shared" si="79"/>
        <v>0</v>
      </c>
      <c r="EL78" s="166">
        <f t="shared" si="79"/>
        <v>0</v>
      </c>
      <c r="EM78" s="166">
        <f t="shared" si="79"/>
        <v>0</v>
      </c>
      <c r="EN78" s="166">
        <f t="shared" si="79"/>
        <v>0</v>
      </c>
      <c r="EO78" s="166">
        <f t="shared" si="79"/>
        <v>0</v>
      </c>
      <c r="EP78" s="166">
        <f t="shared" si="79"/>
        <v>0</v>
      </c>
      <c r="EQ78" s="166">
        <f t="shared" si="75"/>
        <v>0</v>
      </c>
      <c r="ER78" s="166">
        <f t="shared" si="75"/>
        <v>0</v>
      </c>
      <c r="ES78" s="166">
        <f t="shared" si="75"/>
        <v>0</v>
      </c>
      <c r="ET78" s="166">
        <f t="shared" si="75"/>
        <v>0</v>
      </c>
      <c r="EU78" s="166">
        <f t="shared" si="75"/>
        <v>0</v>
      </c>
      <c r="EV78" s="166">
        <f t="shared" si="75"/>
        <v>0</v>
      </c>
      <c r="EW78" s="166">
        <f t="shared" si="75"/>
        <v>0</v>
      </c>
      <c r="EX78" s="166">
        <f t="shared" si="75"/>
        <v>0</v>
      </c>
      <c r="EY78" s="167">
        <f t="shared" si="75"/>
        <v>0</v>
      </c>
      <c r="FA78" s="171" t="str">
        <f t="shared" si="52"/>
        <v>Non Compliance</v>
      </c>
      <c r="FB78" s="171" t="str">
        <f t="shared" si="76"/>
        <v>Compliance</v>
      </c>
      <c r="FC78" s="171" t="str">
        <f t="shared" si="77"/>
        <v>Compliance</v>
      </c>
      <c r="FD78" s="164">
        <f>VLOOKUP(C78,'[3]AS PER ATT '!$B$9:$H$121,7,0)</f>
        <v>26</v>
      </c>
      <c r="FE78" s="186">
        <f t="shared" si="32"/>
        <v>0</v>
      </c>
    </row>
    <row r="79" spans="2:161" s="164" customFormat="1" ht="20.100000000000001" customHeight="1" thickBot="1" x14ac:dyDescent="0.3">
      <c r="B79" s="159">
        <v>66</v>
      </c>
      <c r="C79" s="172">
        <v>5913</v>
      </c>
      <c r="D79" s="173" t="s">
        <v>106</v>
      </c>
      <c r="E79" s="174" t="s">
        <v>135</v>
      </c>
      <c r="F79" s="41" t="str">
        <f>IFERROR(VLOOKUP(E79,'[1]Designation with Pershift Cost'!$B$3:$C$25,2,0),"")</f>
        <v/>
      </c>
      <c r="G79" s="151" t="s">
        <v>11</v>
      </c>
      <c r="H79" s="151" t="s">
        <v>11</v>
      </c>
      <c r="I79" s="151" t="s">
        <v>26</v>
      </c>
      <c r="J79" s="151" t="s">
        <v>11</v>
      </c>
      <c r="K79" s="151" t="s">
        <v>11</v>
      </c>
      <c r="L79" s="151" t="s">
        <v>11</v>
      </c>
      <c r="M79" s="151" t="s">
        <v>11</v>
      </c>
      <c r="N79" s="151" t="s">
        <v>11</v>
      </c>
      <c r="O79" s="151" t="s">
        <v>11</v>
      </c>
      <c r="P79" s="151" t="s">
        <v>26</v>
      </c>
      <c r="Q79" s="152" t="s">
        <v>11</v>
      </c>
      <c r="R79" s="152" t="s">
        <v>11</v>
      </c>
      <c r="S79" s="152" t="s">
        <v>11</v>
      </c>
      <c r="T79" s="152" t="s">
        <v>11</v>
      </c>
      <c r="U79" s="152" t="s">
        <v>11</v>
      </c>
      <c r="V79" s="152" t="s">
        <v>11</v>
      </c>
      <c r="W79" s="152" t="s">
        <v>11</v>
      </c>
      <c r="X79" s="152" t="s">
        <v>11</v>
      </c>
      <c r="Y79" s="152" t="s">
        <v>26</v>
      </c>
      <c r="Z79" s="152" t="s">
        <v>11</v>
      </c>
      <c r="AA79" s="152" t="s">
        <v>11</v>
      </c>
      <c r="AB79" s="152" t="s">
        <v>11</v>
      </c>
      <c r="AC79" s="152" t="s">
        <v>11</v>
      </c>
      <c r="AD79" s="152" t="s">
        <v>11</v>
      </c>
      <c r="AE79" s="152" t="s">
        <v>11</v>
      </c>
      <c r="AF79" s="152" t="s">
        <v>11</v>
      </c>
      <c r="AG79" s="152" t="s">
        <v>26</v>
      </c>
      <c r="AH79" s="152" t="s">
        <v>27</v>
      </c>
      <c r="AI79" s="152" t="s">
        <v>27</v>
      </c>
      <c r="AJ79" s="152" t="s">
        <v>27</v>
      </c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3">
        <f t="shared" si="53"/>
        <v>0</v>
      </c>
      <c r="AX79" s="153">
        <f t="shared" si="54"/>
        <v>23</v>
      </c>
      <c r="AY79" s="153">
        <f t="shared" si="55"/>
        <v>0</v>
      </c>
      <c r="AZ79" s="153">
        <f t="shared" si="56"/>
        <v>0</v>
      </c>
      <c r="BA79" s="153">
        <f t="shared" si="57"/>
        <v>0</v>
      </c>
      <c r="BB79" s="153">
        <f t="shared" si="58"/>
        <v>0</v>
      </c>
      <c r="BC79" s="153">
        <f t="shared" si="59"/>
        <v>0</v>
      </c>
      <c r="BD79" s="153">
        <f t="shared" si="60"/>
        <v>0</v>
      </c>
      <c r="BE79" s="153">
        <f t="shared" si="61"/>
        <v>0</v>
      </c>
      <c r="BF79" s="153">
        <f t="shared" si="62"/>
        <v>0</v>
      </c>
      <c r="BG79" s="153">
        <f t="shared" si="63"/>
        <v>0</v>
      </c>
      <c r="BH79" s="153">
        <f t="shared" si="64"/>
        <v>0</v>
      </c>
      <c r="BI79" s="153">
        <f t="shared" si="65"/>
        <v>0</v>
      </c>
      <c r="BJ79" s="153">
        <f t="shared" si="66"/>
        <v>0</v>
      </c>
      <c r="BK79" s="152"/>
      <c r="BL79" s="152"/>
      <c r="BM79" s="153">
        <f t="shared" si="67"/>
        <v>4</v>
      </c>
      <c r="BN79" s="153">
        <f t="shared" si="68"/>
        <v>3</v>
      </c>
      <c r="BO79" s="145">
        <f t="shared" si="69"/>
        <v>23</v>
      </c>
      <c r="BP79" s="147">
        <f t="shared" si="70"/>
        <v>30</v>
      </c>
      <c r="BQ79" s="146">
        <f t="shared" si="49"/>
        <v>0</v>
      </c>
      <c r="BR79" s="146">
        <f t="shared" si="71"/>
        <v>0</v>
      </c>
      <c r="BS79" s="175"/>
      <c r="BU79" s="165">
        <f t="shared" si="50"/>
        <v>0</v>
      </c>
      <c r="BV79" s="166">
        <f t="shared" si="50"/>
        <v>0</v>
      </c>
      <c r="BW79" s="166">
        <f t="shared" si="50"/>
        <v>0</v>
      </c>
      <c r="BX79" s="166">
        <f t="shared" si="50"/>
        <v>0</v>
      </c>
      <c r="BY79" s="166">
        <f t="shared" si="50"/>
        <v>0</v>
      </c>
      <c r="BZ79" s="166">
        <f t="shared" si="50"/>
        <v>0</v>
      </c>
      <c r="CA79" s="166">
        <f t="shared" si="50"/>
        <v>0</v>
      </c>
      <c r="CB79" s="166">
        <f t="shared" si="50"/>
        <v>0</v>
      </c>
      <c r="CC79" s="166">
        <f t="shared" si="50"/>
        <v>0</v>
      </c>
      <c r="CD79" s="166">
        <f t="shared" si="50"/>
        <v>0</v>
      </c>
      <c r="CE79" s="166">
        <f t="shared" si="50"/>
        <v>1</v>
      </c>
      <c r="CF79" s="166">
        <f t="shared" si="50"/>
        <v>1</v>
      </c>
      <c r="CG79" s="166">
        <f t="shared" si="50"/>
        <v>0</v>
      </c>
      <c r="CH79" s="166">
        <f t="shared" si="50"/>
        <v>0</v>
      </c>
      <c r="CI79" s="166">
        <f t="shared" si="50"/>
        <v>0</v>
      </c>
      <c r="CJ79" s="166">
        <f t="shared" si="50"/>
        <v>0</v>
      </c>
      <c r="CK79" s="166">
        <f t="shared" si="78"/>
        <v>0</v>
      </c>
      <c r="CL79" s="166">
        <f t="shared" si="78"/>
        <v>0</v>
      </c>
      <c r="CM79" s="166">
        <f t="shared" si="78"/>
        <v>0</v>
      </c>
      <c r="CN79" s="166">
        <f t="shared" si="78"/>
        <v>1</v>
      </c>
      <c r="CO79" s="166">
        <f t="shared" si="78"/>
        <v>0</v>
      </c>
      <c r="CP79" s="166">
        <f t="shared" si="78"/>
        <v>0</v>
      </c>
      <c r="CQ79" s="166">
        <f t="shared" si="78"/>
        <v>0</v>
      </c>
      <c r="CR79" s="166">
        <f t="shared" si="78"/>
        <v>0</v>
      </c>
      <c r="CS79" s="166">
        <f t="shared" si="78"/>
        <v>0</v>
      </c>
      <c r="CT79" s="166">
        <f t="shared" si="78"/>
        <v>0</v>
      </c>
      <c r="CU79" s="166">
        <f t="shared" si="78"/>
        <v>0</v>
      </c>
      <c r="CV79" s="166">
        <f t="shared" si="78"/>
        <v>0</v>
      </c>
      <c r="CW79" s="166">
        <f t="shared" si="78"/>
        <v>0</v>
      </c>
      <c r="CX79" s="166">
        <f t="shared" si="78"/>
        <v>0</v>
      </c>
      <c r="CY79" s="166">
        <f t="shared" si="78"/>
        <v>0</v>
      </c>
      <c r="CZ79" s="166">
        <f t="shared" si="78"/>
        <v>0</v>
      </c>
      <c r="DA79" s="166">
        <f t="shared" si="73"/>
        <v>0</v>
      </c>
      <c r="DB79" s="166">
        <f t="shared" si="73"/>
        <v>0</v>
      </c>
      <c r="DC79" s="166">
        <f t="shared" si="73"/>
        <v>0</v>
      </c>
      <c r="DD79" s="166">
        <f t="shared" si="73"/>
        <v>0</v>
      </c>
      <c r="DE79" s="166">
        <f t="shared" si="73"/>
        <v>0</v>
      </c>
      <c r="DF79" s="166">
        <f t="shared" si="73"/>
        <v>0</v>
      </c>
      <c r="DG79" s="166">
        <f t="shared" si="73"/>
        <v>0</v>
      </c>
      <c r="DH79" s="166">
        <f t="shared" si="73"/>
        <v>0</v>
      </c>
      <c r="DI79" s="167">
        <f t="shared" si="73"/>
        <v>0</v>
      </c>
      <c r="DK79" s="165">
        <f t="shared" si="51"/>
        <v>0</v>
      </c>
      <c r="DL79" s="166">
        <f t="shared" si="51"/>
        <v>0</v>
      </c>
      <c r="DM79" s="166">
        <f t="shared" si="51"/>
        <v>0</v>
      </c>
      <c r="DN79" s="166">
        <f t="shared" si="51"/>
        <v>0</v>
      </c>
      <c r="DO79" s="166">
        <f t="shared" si="51"/>
        <v>0</v>
      </c>
      <c r="DP79" s="166">
        <f t="shared" si="51"/>
        <v>0</v>
      </c>
      <c r="DQ79" s="166">
        <f t="shared" si="51"/>
        <v>0</v>
      </c>
      <c r="DR79" s="166">
        <f t="shared" si="51"/>
        <v>0</v>
      </c>
      <c r="DS79" s="166">
        <f t="shared" si="51"/>
        <v>0</v>
      </c>
      <c r="DT79" s="166">
        <f t="shared" si="51"/>
        <v>0</v>
      </c>
      <c r="DU79" s="166">
        <f t="shared" si="51"/>
        <v>0</v>
      </c>
      <c r="DV79" s="166">
        <f t="shared" si="51"/>
        <v>0</v>
      </c>
      <c r="DW79" s="166">
        <f t="shared" si="51"/>
        <v>0</v>
      </c>
      <c r="DX79" s="166">
        <f t="shared" si="51"/>
        <v>0</v>
      </c>
      <c r="DY79" s="166">
        <f t="shared" si="51"/>
        <v>0</v>
      </c>
      <c r="DZ79" s="166">
        <f t="shared" si="51"/>
        <v>0</v>
      </c>
      <c r="EA79" s="166">
        <f t="shared" si="79"/>
        <v>0</v>
      </c>
      <c r="EB79" s="166">
        <f t="shared" si="79"/>
        <v>0</v>
      </c>
      <c r="EC79" s="166">
        <f t="shared" si="79"/>
        <v>0</v>
      </c>
      <c r="ED79" s="166">
        <f t="shared" si="79"/>
        <v>0</v>
      </c>
      <c r="EE79" s="166">
        <f t="shared" si="79"/>
        <v>0</v>
      </c>
      <c r="EF79" s="166">
        <f t="shared" si="79"/>
        <v>0</v>
      </c>
      <c r="EG79" s="166">
        <f t="shared" si="79"/>
        <v>0</v>
      </c>
      <c r="EH79" s="166">
        <f t="shared" si="79"/>
        <v>0</v>
      </c>
      <c r="EI79" s="166">
        <f t="shared" si="79"/>
        <v>0</v>
      </c>
      <c r="EJ79" s="166">
        <f t="shared" si="79"/>
        <v>0</v>
      </c>
      <c r="EK79" s="166">
        <f t="shared" si="79"/>
        <v>0</v>
      </c>
      <c r="EL79" s="166">
        <f t="shared" si="79"/>
        <v>0</v>
      </c>
      <c r="EM79" s="166">
        <f t="shared" si="79"/>
        <v>0</v>
      </c>
      <c r="EN79" s="166">
        <f t="shared" si="79"/>
        <v>0</v>
      </c>
      <c r="EO79" s="166">
        <f t="shared" si="79"/>
        <v>0</v>
      </c>
      <c r="EP79" s="166">
        <f t="shared" si="79"/>
        <v>0</v>
      </c>
      <c r="EQ79" s="166">
        <f t="shared" si="75"/>
        <v>0</v>
      </c>
      <c r="ER79" s="166">
        <f t="shared" si="75"/>
        <v>0</v>
      </c>
      <c r="ES79" s="166">
        <f t="shared" si="75"/>
        <v>0</v>
      </c>
      <c r="ET79" s="166">
        <f t="shared" si="75"/>
        <v>0</v>
      </c>
      <c r="EU79" s="166">
        <f t="shared" si="75"/>
        <v>0</v>
      </c>
      <c r="EV79" s="166">
        <f t="shared" si="75"/>
        <v>0</v>
      </c>
      <c r="EW79" s="166">
        <f t="shared" si="75"/>
        <v>0</v>
      </c>
      <c r="EX79" s="166">
        <f t="shared" si="75"/>
        <v>0</v>
      </c>
      <c r="EY79" s="167">
        <f t="shared" si="75"/>
        <v>0</v>
      </c>
      <c r="FA79" s="171" t="str">
        <f t="shared" si="52"/>
        <v>Non Compliance</v>
      </c>
      <c r="FB79" s="171" t="str">
        <f t="shared" si="76"/>
        <v>Compliance</v>
      </c>
      <c r="FC79" s="171" t="str">
        <f t="shared" si="77"/>
        <v>Compliance</v>
      </c>
      <c r="FD79" s="164">
        <f>VLOOKUP(C79,'[3]AS PER ATT '!$B$9:$H$121,7,0)</f>
        <v>23</v>
      </c>
      <c r="FE79" s="186">
        <f t="shared" ref="FE79:FE126" si="80">FD79-BO79</f>
        <v>0</v>
      </c>
    </row>
    <row r="80" spans="2:161" s="164" customFormat="1" ht="20.100000000000001" customHeight="1" thickBot="1" x14ac:dyDescent="0.3">
      <c r="B80" s="159">
        <v>67</v>
      </c>
      <c r="C80" s="172">
        <v>5910</v>
      </c>
      <c r="D80" s="173" t="s">
        <v>107</v>
      </c>
      <c r="E80" s="174" t="s">
        <v>135</v>
      </c>
      <c r="F80" s="41" t="str">
        <f>IFERROR(VLOOKUP(E80,'[1]Designation with Pershift Cost'!$B$3:$C$25,2,0),"")</f>
        <v/>
      </c>
      <c r="G80" s="151" t="s">
        <v>11</v>
      </c>
      <c r="H80" s="151" t="s">
        <v>11</v>
      </c>
      <c r="I80" s="151" t="s">
        <v>11</v>
      </c>
      <c r="J80" s="151" t="s">
        <v>11</v>
      </c>
      <c r="K80" s="151" t="s">
        <v>26</v>
      </c>
      <c r="L80" s="151" t="s">
        <v>11</v>
      </c>
      <c r="M80" s="151" t="s">
        <v>27</v>
      </c>
      <c r="N80" s="151" t="s">
        <v>11</v>
      </c>
      <c r="O80" s="151" t="s">
        <v>11</v>
      </c>
      <c r="P80" s="151" t="s">
        <v>11</v>
      </c>
      <c r="Q80" s="152" t="s">
        <v>11</v>
      </c>
      <c r="R80" s="152" t="s">
        <v>26</v>
      </c>
      <c r="S80" s="152" t="s">
        <v>11</v>
      </c>
      <c r="T80" s="152" t="s">
        <v>27</v>
      </c>
      <c r="U80" s="152" t="s">
        <v>27</v>
      </c>
      <c r="V80" s="152" t="s">
        <v>27</v>
      </c>
      <c r="W80" s="152" t="s">
        <v>27</v>
      </c>
      <c r="X80" s="152" t="s">
        <v>27</v>
      </c>
      <c r="Y80" s="152" t="s">
        <v>27</v>
      </c>
      <c r="Z80" s="152" t="s">
        <v>27</v>
      </c>
      <c r="AA80" s="152" t="s">
        <v>27</v>
      </c>
      <c r="AB80" s="152" t="s">
        <v>27</v>
      </c>
      <c r="AC80" s="152" t="s">
        <v>27</v>
      </c>
      <c r="AD80" s="152" t="s">
        <v>27</v>
      </c>
      <c r="AE80" s="152" t="s">
        <v>27</v>
      </c>
      <c r="AF80" s="152" t="s">
        <v>27</v>
      </c>
      <c r="AG80" s="152" t="s">
        <v>27</v>
      </c>
      <c r="AH80" s="152" t="s">
        <v>27</v>
      </c>
      <c r="AI80" s="152" t="s">
        <v>27</v>
      </c>
      <c r="AJ80" s="152" t="s">
        <v>27</v>
      </c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3">
        <f t="shared" si="53"/>
        <v>0</v>
      </c>
      <c r="AX80" s="153">
        <f t="shared" si="54"/>
        <v>10</v>
      </c>
      <c r="AY80" s="153">
        <f t="shared" si="55"/>
        <v>0</v>
      </c>
      <c r="AZ80" s="153">
        <f t="shared" si="56"/>
        <v>0</v>
      </c>
      <c r="BA80" s="153">
        <f t="shared" si="57"/>
        <v>0</v>
      </c>
      <c r="BB80" s="153">
        <f t="shared" si="58"/>
        <v>0</v>
      </c>
      <c r="BC80" s="153">
        <f t="shared" si="59"/>
        <v>0</v>
      </c>
      <c r="BD80" s="153">
        <f t="shared" si="60"/>
        <v>0</v>
      </c>
      <c r="BE80" s="153">
        <f t="shared" si="61"/>
        <v>0</v>
      </c>
      <c r="BF80" s="153">
        <f t="shared" si="62"/>
        <v>0</v>
      </c>
      <c r="BG80" s="153">
        <f t="shared" si="63"/>
        <v>0</v>
      </c>
      <c r="BH80" s="153">
        <f t="shared" si="64"/>
        <v>0</v>
      </c>
      <c r="BI80" s="153">
        <f t="shared" si="65"/>
        <v>0</v>
      </c>
      <c r="BJ80" s="153">
        <f t="shared" si="66"/>
        <v>0</v>
      </c>
      <c r="BK80" s="152"/>
      <c r="BL80" s="152"/>
      <c r="BM80" s="153">
        <f t="shared" si="67"/>
        <v>2</v>
      </c>
      <c r="BN80" s="153">
        <f t="shared" si="68"/>
        <v>18</v>
      </c>
      <c r="BO80" s="145">
        <f t="shared" si="69"/>
        <v>10</v>
      </c>
      <c r="BP80" s="147">
        <f t="shared" si="70"/>
        <v>30</v>
      </c>
      <c r="BQ80" s="146">
        <f t="shared" si="49"/>
        <v>0</v>
      </c>
      <c r="BR80" s="146">
        <f t="shared" si="71"/>
        <v>0</v>
      </c>
      <c r="BS80" s="175"/>
      <c r="BU80" s="165">
        <f t="shared" si="50"/>
        <v>0</v>
      </c>
      <c r="BV80" s="166">
        <f t="shared" si="50"/>
        <v>0</v>
      </c>
      <c r="BW80" s="166">
        <f t="shared" si="50"/>
        <v>0</v>
      </c>
      <c r="BX80" s="166">
        <f t="shared" si="50"/>
        <v>0</v>
      </c>
      <c r="BY80" s="166">
        <f t="shared" si="50"/>
        <v>0</v>
      </c>
      <c r="BZ80" s="166">
        <f t="shared" si="50"/>
        <v>0</v>
      </c>
      <c r="CA80" s="166">
        <f t="shared" si="50"/>
        <v>0</v>
      </c>
      <c r="CB80" s="166">
        <f t="shared" si="50"/>
        <v>0</v>
      </c>
      <c r="CC80" s="166">
        <f t="shared" si="50"/>
        <v>0</v>
      </c>
      <c r="CD80" s="166">
        <f t="shared" si="50"/>
        <v>0</v>
      </c>
      <c r="CE80" s="166">
        <f t="shared" si="50"/>
        <v>0</v>
      </c>
      <c r="CF80" s="166">
        <f t="shared" si="50"/>
        <v>0</v>
      </c>
      <c r="CG80" s="166">
        <f t="shared" si="50"/>
        <v>1</v>
      </c>
      <c r="CH80" s="166">
        <f t="shared" si="50"/>
        <v>1</v>
      </c>
      <c r="CI80" s="166">
        <f t="shared" si="50"/>
        <v>1</v>
      </c>
      <c r="CJ80" s="166">
        <f t="shared" si="50"/>
        <v>1</v>
      </c>
      <c r="CK80" s="166">
        <f t="shared" si="78"/>
        <v>1</v>
      </c>
      <c r="CL80" s="166">
        <f t="shared" si="78"/>
        <v>1</v>
      </c>
      <c r="CM80" s="166">
        <f t="shared" si="78"/>
        <v>1</v>
      </c>
      <c r="CN80" s="166">
        <f t="shared" si="78"/>
        <v>1</v>
      </c>
      <c r="CO80" s="166">
        <f t="shared" si="78"/>
        <v>1</v>
      </c>
      <c r="CP80" s="166">
        <f t="shared" si="78"/>
        <v>1</v>
      </c>
      <c r="CQ80" s="166">
        <f t="shared" si="78"/>
        <v>1</v>
      </c>
      <c r="CR80" s="166">
        <f t="shared" si="78"/>
        <v>1</v>
      </c>
      <c r="CS80" s="166">
        <f t="shared" si="78"/>
        <v>0</v>
      </c>
      <c r="CT80" s="166">
        <f t="shared" si="78"/>
        <v>0</v>
      </c>
      <c r="CU80" s="166">
        <f t="shared" si="78"/>
        <v>0</v>
      </c>
      <c r="CV80" s="166">
        <f t="shared" si="78"/>
        <v>0</v>
      </c>
      <c r="CW80" s="166">
        <f t="shared" si="78"/>
        <v>0</v>
      </c>
      <c r="CX80" s="166">
        <f t="shared" si="78"/>
        <v>0</v>
      </c>
      <c r="CY80" s="166">
        <f t="shared" si="78"/>
        <v>0</v>
      </c>
      <c r="CZ80" s="166">
        <f t="shared" si="78"/>
        <v>0</v>
      </c>
      <c r="DA80" s="166">
        <f t="shared" si="73"/>
        <v>0</v>
      </c>
      <c r="DB80" s="166">
        <f t="shared" si="73"/>
        <v>0</v>
      </c>
      <c r="DC80" s="166">
        <f t="shared" si="73"/>
        <v>0</v>
      </c>
      <c r="DD80" s="166">
        <f t="shared" si="73"/>
        <v>0</v>
      </c>
      <c r="DE80" s="166">
        <f t="shared" si="73"/>
        <v>0</v>
      </c>
      <c r="DF80" s="166">
        <f t="shared" si="73"/>
        <v>0</v>
      </c>
      <c r="DG80" s="166">
        <f t="shared" si="73"/>
        <v>0</v>
      </c>
      <c r="DH80" s="166">
        <f t="shared" si="73"/>
        <v>0</v>
      </c>
      <c r="DI80" s="167">
        <f t="shared" si="73"/>
        <v>0</v>
      </c>
      <c r="DK80" s="165">
        <f t="shared" si="51"/>
        <v>0</v>
      </c>
      <c r="DL80" s="166">
        <f t="shared" si="51"/>
        <v>0</v>
      </c>
      <c r="DM80" s="166">
        <f t="shared" si="51"/>
        <v>0</v>
      </c>
      <c r="DN80" s="166">
        <f t="shared" si="51"/>
        <v>0</v>
      </c>
      <c r="DO80" s="166">
        <f t="shared" si="51"/>
        <v>0</v>
      </c>
      <c r="DP80" s="166">
        <f t="shared" si="51"/>
        <v>0</v>
      </c>
      <c r="DQ80" s="166">
        <f t="shared" si="51"/>
        <v>0</v>
      </c>
      <c r="DR80" s="166">
        <f t="shared" si="51"/>
        <v>0</v>
      </c>
      <c r="DS80" s="166">
        <f t="shared" si="51"/>
        <v>0</v>
      </c>
      <c r="DT80" s="166">
        <f t="shared" si="51"/>
        <v>0</v>
      </c>
      <c r="DU80" s="166">
        <f t="shared" si="51"/>
        <v>0</v>
      </c>
      <c r="DV80" s="166">
        <f t="shared" si="51"/>
        <v>0</v>
      </c>
      <c r="DW80" s="166">
        <f t="shared" si="51"/>
        <v>0</v>
      </c>
      <c r="DX80" s="166">
        <f t="shared" si="51"/>
        <v>0</v>
      </c>
      <c r="DY80" s="166">
        <f t="shared" si="51"/>
        <v>0</v>
      </c>
      <c r="DZ80" s="166">
        <f t="shared" si="51"/>
        <v>0</v>
      </c>
      <c r="EA80" s="166">
        <f t="shared" si="79"/>
        <v>0</v>
      </c>
      <c r="EB80" s="166">
        <f t="shared" si="79"/>
        <v>0</v>
      </c>
      <c r="EC80" s="166">
        <f t="shared" si="79"/>
        <v>0</v>
      </c>
      <c r="ED80" s="166">
        <f t="shared" si="79"/>
        <v>0</v>
      </c>
      <c r="EE80" s="166">
        <f t="shared" si="79"/>
        <v>0</v>
      </c>
      <c r="EF80" s="166">
        <f t="shared" si="79"/>
        <v>0</v>
      </c>
      <c r="EG80" s="166">
        <f t="shared" si="79"/>
        <v>0</v>
      </c>
      <c r="EH80" s="166">
        <f t="shared" si="79"/>
        <v>0</v>
      </c>
      <c r="EI80" s="166">
        <f t="shared" si="79"/>
        <v>0</v>
      </c>
      <c r="EJ80" s="166">
        <f t="shared" si="79"/>
        <v>0</v>
      </c>
      <c r="EK80" s="166">
        <f t="shared" si="79"/>
        <v>0</v>
      </c>
      <c r="EL80" s="166">
        <f t="shared" si="79"/>
        <v>0</v>
      </c>
      <c r="EM80" s="166">
        <f t="shared" si="79"/>
        <v>0</v>
      </c>
      <c r="EN80" s="166">
        <f t="shared" si="79"/>
        <v>0</v>
      </c>
      <c r="EO80" s="166">
        <f t="shared" si="79"/>
        <v>0</v>
      </c>
      <c r="EP80" s="166">
        <f t="shared" si="79"/>
        <v>0</v>
      </c>
      <c r="EQ80" s="166">
        <f t="shared" si="75"/>
        <v>0</v>
      </c>
      <c r="ER80" s="166">
        <f t="shared" si="75"/>
        <v>0</v>
      </c>
      <c r="ES80" s="166">
        <f t="shared" si="75"/>
        <v>0</v>
      </c>
      <c r="ET80" s="166">
        <f t="shared" si="75"/>
        <v>0</v>
      </c>
      <c r="EU80" s="166">
        <f t="shared" si="75"/>
        <v>0</v>
      </c>
      <c r="EV80" s="166">
        <f t="shared" si="75"/>
        <v>0</v>
      </c>
      <c r="EW80" s="166">
        <f t="shared" si="75"/>
        <v>0</v>
      </c>
      <c r="EX80" s="166">
        <f t="shared" si="75"/>
        <v>0</v>
      </c>
      <c r="EY80" s="167">
        <f t="shared" si="75"/>
        <v>0</v>
      </c>
      <c r="FA80" s="171" t="str">
        <f t="shared" si="52"/>
        <v>Non Compliance</v>
      </c>
      <c r="FB80" s="171" t="str">
        <f t="shared" si="76"/>
        <v>Compliance</v>
      </c>
      <c r="FC80" s="171" t="str">
        <f t="shared" si="77"/>
        <v>Compliance</v>
      </c>
      <c r="FD80" s="164">
        <f>VLOOKUP(C80,'[3]AS PER ATT '!$B$9:$H$121,7,0)</f>
        <v>10</v>
      </c>
      <c r="FE80" s="186">
        <f t="shared" si="80"/>
        <v>0</v>
      </c>
    </row>
    <row r="81" spans="2:161" s="164" customFormat="1" ht="20.100000000000001" customHeight="1" thickBot="1" x14ac:dyDescent="0.3">
      <c r="B81" s="159">
        <v>68</v>
      </c>
      <c r="C81" s="172">
        <v>5926</v>
      </c>
      <c r="D81" s="173" t="s">
        <v>108</v>
      </c>
      <c r="E81" s="174" t="s">
        <v>135</v>
      </c>
      <c r="F81" s="41" t="str">
        <f>IFERROR(VLOOKUP(E81,'[1]Designation with Pershift Cost'!$B$3:$C$25,2,0),"")</f>
        <v/>
      </c>
      <c r="G81" s="151" t="s">
        <v>11</v>
      </c>
      <c r="H81" s="151" t="s">
        <v>26</v>
      </c>
      <c r="I81" s="151" t="s">
        <v>11</v>
      </c>
      <c r="J81" s="151" t="s">
        <v>11</v>
      </c>
      <c r="K81" s="151" t="s">
        <v>11</v>
      </c>
      <c r="L81" s="151" t="s">
        <v>10</v>
      </c>
      <c r="M81" s="151" t="s">
        <v>10</v>
      </c>
      <c r="N81" s="151" t="s">
        <v>10</v>
      </c>
      <c r="O81" s="151" t="s">
        <v>26</v>
      </c>
      <c r="P81" s="151" t="s">
        <v>10</v>
      </c>
      <c r="Q81" s="151" t="s">
        <v>27</v>
      </c>
      <c r="R81" s="151" t="s">
        <v>10</v>
      </c>
      <c r="S81" s="151" t="s">
        <v>10</v>
      </c>
      <c r="T81" s="151" t="s">
        <v>27</v>
      </c>
      <c r="U81" s="151" t="s">
        <v>10</v>
      </c>
      <c r="V81" s="151" t="s">
        <v>26</v>
      </c>
      <c r="W81" s="151" t="s">
        <v>10</v>
      </c>
      <c r="X81" s="151" t="s">
        <v>10</v>
      </c>
      <c r="Y81" s="151" t="s">
        <v>10</v>
      </c>
      <c r="Z81" s="151" t="s">
        <v>10</v>
      </c>
      <c r="AA81" s="152" t="s">
        <v>26</v>
      </c>
      <c r="AB81" s="152" t="s">
        <v>10</v>
      </c>
      <c r="AC81" s="151" t="s">
        <v>27</v>
      </c>
      <c r="AD81" s="152" t="s">
        <v>10</v>
      </c>
      <c r="AE81" s="152" t="s">
        <v>10</v>
      </c>
      <c r="AF81" s="152" t="s">
        <v>12</v>
      </c>
      <c r="AG81" s="152" t="s">
        <v>12</v>
      </c>
      <c r="AH81" s="152" t="s">
        <v>12</v>
      </c>
      <c r="AI81" s="152" t="s">
        <v>12</v>
      </c>
      <c r="AJ81" s="152" t="s">
        <v>26</v>
      </c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3">
        <f t="shared" si="53"/>
        <v>14</v>
      </c>
      <c r="AX81" s="153">
        <f t="shared" si="54"/>
        <v>4</v>
      </c>
      <c r="AY81" s="153">
        <f t="shared" si="55"/>
        <v>4</v>
      </c>
      <c r="AZ81" s="153">
        <f t="shared" si="56"/>
        <v>0</v>
      </c>
      <c r="BA81" s="153">
        <f t="shared" si="57"/>
        <v>0</v>
      </c>
      <c r="BB81" s="153">
        <f t="shared" si="58"/>
        <v>0</v>
      </c>
      <c r="BC81" s="153">
        <f t="shared" si="59"/>
        <v>0</v>
      </c>
      <c r="BD81" s="153">
        <f t="shared" si="60"/>
        <v>0</v>
      </c>
      <c r="BE81" s="153">
        <f t="shared" si="61"/>
        <v>0</v>
      </c>
      <c r="BF81" s="153">
        <f t="shared" si="62"/>
        <v>0</v>
      </c>
      <c r="BG81" s="153">
        <f t="shared" si="63"/>
        <v>0</v>
      </c>
      <c r="BH81" s="153">
        <f t="shared" si="64"/>
        <v>0</v>
      </c>
      <c r="BI81" s="153">
        <f t="shared" si="65"/>
        <v>0</v>
      </c>
      <c r="BJ81" s="153">
        <f t="shared" si="66"/>
        <v>0</v>
      </c>
      <c r="BK81" s="152"/>
      <c r="BL81" s="152"/>
      <c r="BM81" s="153">
        <f t="shared" si="67"/>
        <v>5</v>
      </c>
      <c r="BN81" s="153">
        <f t="shared" si="68"/>
        <v>3</v>
      </c>
      <c r="BO81" s="145">
        <f t="shared" si="69"/>
        <v>22</v>
      </c>
      <c r="BP81" s="147">
        <f t="shared" si="70"/>
        <v>30</v>
      </c>
      <c r="BQ81" s="146">
        <f t="shared" si="49"/>
        <v>0</v>
      </c>
      <c r="BR81" s="146">
        <f t="shared" si="71"/>
        <v>0</v>
      </c>
      <c r="BS81" s="175"/>
      <c r="BU81" s="165">
        <f t="shared" si="50"/>
        <v>0</v>
      </c>
      <c r="BV81" s="166">
        <f t="shared" si="50"/>
        <v>0</v>
      </c>
      <c r="BW81" s="166">
        <f t="shared" si="50"/>
        <v>0</v>
      </c>
      <c r="BX81" s="166">
        <f t="shared" si="50"/>
        <v>0</v>
      </c>
      <c r="BY81" s="166">
        <f t="shared" si="50"/>
        <v>0</v>
      </c>
      <c r="BZ81" s="166">
        <f t="shared" si="50"/>
        <v>0</v>
      </c>
      <c r="CA81" s="166">
        <f t="shared" si="50"/>
        <v>0</v>
      </c>
      <c r="CB81" s="166">
        <f t="shared" si="50"/>
        <v>0</v>
      </c>
      <c r="CC81" s="166">
        <f t="shared" si="50"/>
        <v>0</v>
      </c>
      <c r="CD81" s="166">
        <f t="shared" si="50"/>
        <v>0</v>
      </c>
      <c r="CE81" s="166">
        <f t="shared" si="50"/>
        <v>0</v>
      </c>
      <c r="CF81" s="166">
        <f t="shared" si="50"/>
        <v>0</v>
      </c>
      <c r="CG81" s="166">
        <f t="shared" si="50"/>
        <v>0</v>
      </c>
      <c r="CH81" s="166">
        <f t="shared" si="50"/>
        <v>0</v>
      </c>
      <c r="CI81" s="166">
        <f t="shared" si="50"/>
        <v>0</v>
      </c>
      <c r="CJ81" s="166">
        <f t="shared" si="50"/>
        <v>0</v>
      </c>
      <c r="CK81" s="166">
        <f t="shared" si="78"/>
        <v>0</v>
      </c>
      <c r="CL81" s="166">
        <f t="shared" si="78"/>
        <v>0</v>
      </c>
      <c r="CM81" s="166">
        <f t="shared" si="78"/>
        <v>0</v>
      </c>
      <c r="CN81" s="166">
        <f t="shared" si="78"/>
        <v>0</v>
      </c>
      <c r="CO81" s="166">
        <f t="shared" si="78"/>
        <v>0</v>
      </c>
      <c r="CP81" s="166">
        <f t="shared" si="78"/>
        <v>1</v>
      </c>
      <c r="CQ81" s="166">
        <f t="shared" si="78"/>
        <v>1</v>
      </c>
      <c r="CR81" s="166">
        <f t="shared" si="78"/>
        <v>0</v>
      </c>
      <c r="CS81" s="166">
        <f t="shared" si="78"/>
        <v>0</v>
      </c>
      <c r="CT81" s="166">
        <f t="shared" si="78"/>
        <v>0</v>
      </c>
      <c r="CU81" s="166">
        <f t="shared" si="78"/>
        <v>0</v>
      </c>
      <c r="CV81" s="166">
        <f t="shared" si="78"/>
        <v>0</v>
      </c>
      <c r="CW81" s="166">
        <f t="shared" si="78"/>
        <v>0</v>
      </c>
      <c r="CX81" s="166">
        <f t="shared" si="78"/>
        <v>0</v>
      </c>
      <c r="CY81" s="166">
        <f t="shared" si="78"/>
        <v>0</v>
      </c>
      <c r="CZ81" s="166">
        <f t="shared" si="78"/>
        <v>0</v>
      </c>
      <c r="DA81" s="166">
        <f t="shared" si="73"/>
        <v>0</v>
      </c>
      <c r="DB81" s="166">
        <f t="shared" si="73"/>
        <v>0</v>
      </c>
      <c r="DC81" s="166">
        <f t="shared" si="73"/>
        <v>0</v>
      </c>
      <c r="DD81" s="166">
        <f t="shared" si="73"/>
        <v>0</v>
      </c>
      <c r="DE81" s="166">
        <f t="shared" si="73"/>
        <v>0</v>
      </c>
      <c r="DF81" s="166">
        <f t="shared" si="73"/>
        <v>0</v>
      </c>
      <c r="DG81" s="166">
        <f t="shared" si="73"/>
        <v>0</v>
      </c>
      <c r="DH81" s="166">
        <f t="shared" si="73"/>
        <v>0</v>
      </c>
      <c r="DI81" s="167">
        <f t="shared" si="73"/>
        <v>0</v>
      </c>
      <c r="DK81" s="165">
        <f t="shared" si="51"/>
        <v>0</v>
      </c>
      <c r="DL81" s="166">
        <f t="shared" si="51"/>
        <v>0</v>
      </c>
      <c r="DM81" s="166">
        <f t="shared" si="51"/>
        <v>0</v>
      </c>
      <c r="DN81" s="166">
        <f t="shared" si="51"/>
        <v>0</v>
      </c>
      <c r="DO81" s="166">
        <f t="shared" si="51"/>
        <v>0</v>
      </c>
      <c r="DP81" s="166">
        <f t="shared" si="51"/>
        <v>0</v>
      </c>
      <c r="DQ81" s="166">
        <f t="shared" si="51"/>
        <v>0</v>
      </c>
      <c r="DR81" s="166">
        <f t="shared" si="51"/>
        <v>0</v>
      </c>
      <c r="DS81" s="166">
        <f t="shared" si="51"/>
        <v>0</v>
      </c>
      <c r="DT81" s="166">
        <f t="shared" si="51"/>
        <v>0</v>
      </c>
      <c r="DU81" s="166">
        <f t="shared" si="51"/>
        <v>0</v>
      </c>
      <c r="DV81" s="166">
        <f t="shared" si="51"/>
        <v>0</v>
      </c>
      <c r="DW81" s="166">
        <f t="shared" si="51"/>
        <v>0</v>
      </c>
      <c r="DX81" s="166">
        <f t="shared" si="51"/>
        <v>0</v>
      </c>
      <c r="DY81" s="166">
        <f t="shared" si="51"/>
        <v>0</v>
      </c>
      <c r="DZ81" s="166">
        <f t="shared" si="51"/>
        <v>0</v>
      </c>
      <c r="EA81" s="166">
        <f t="shared" si="79"/>
        <v>0</v>
      </c>
      <c r="EB81" s="166">
        <f t="shared" si="79"/>
        <v>0</v>
      </c>
      <c r="EC81" s="166">
        <f t="shared" si="79"/>
        <v>0</v>
      </c>
      <c r="ED81" s="166">
        <f t="shared" si="79"/>
        <v>0</v>
      </c>
      <c r="EE81" s="166">
        <f t="shared" si="79"/>
        <v>0</v>
      </c>
      <c r="EF81" s="166">
        <f t="shared" si="79"/>
        <v>0</v>
      </c>
      <c r="EG81" s="166">
        <f t="shared" si="79"/>
        <v>0</v>
      </c>
      <c r="EH81" s="166">
        <f t="shared" si="79"/>
        <v>0</v>
      </c>
      <c r="EI81" s="166">
        <f t="shared" si="79"/>
        <v>0</v>
      </c>
      <c r="EJ81" s="166">
        <f t="shared" si="79"/>
        <v>0</v>
      </c>
      <c r="EK81" s="166">
        <f t="shared" si="79"/>
        <v>0</v>
      </c>
      <c r="EL81" s="166">
        <f t="shared" si="79"/>
        <v>0</v>
      </c>
      <c r="EM81" s="166">
        <f t="shared" si="79"/>
        <v>0</v>
      </c>
      <c r="EN81" s="166">
        <f t="shared" si="79"/>
        <v>0</v>
      </c>
      <c r="EO81" s="166">
        <f t="shared" si="79"/>
        <v>0</v>
      </c>
      <c r="EP81" s="166">
        <f t="shared" si="79"/>
        <v>0</v>
      </c>
      <c r="EQ81" s="166">
        <f t="shared" si="75"/>
        <v>0</v>
      </c>
      <c r="ER81" s="166">
        <f t="shared" si="75"/>
        <v>0</v>
      </c>
      <c r="ES81" s="166">
        <f t="shared" si="75"/>
        <v>0</v>
      </c>
      <c r="ET81" s="166">
        <f t="shared" si="75"/>
        <v>0</v>
      </c>
      <c r="EU81" s="166">
        <f t="shared" si="75"/>
        <v>0</v>
      </c>
      <c r="EV81" s="166">
        <f t="shared" si="75"/>
        <v>0</v>
      </c>
      <c r="EW81" s="166">
        <f t="shared" si="75"/>
        <v>0</v>
      </c>
      <c r="EX81" s="166">
        <f t="shared" si="75"/>
        <v>0</v>
      </c>
      <c r="EY81" s="167">
        <f t="shared" si="75"/>
        <v>0</v>
      </c>
      <c r="FA81" s="171" t="str">
        <f t="shared" si="52"/>
        <v>Non Compliance</v>
      </c>
      <c r="FB81" s="171" t="str">
        <f t="shared" si="76"/>
        <v>Compliance</v>
      </c>
      <c r="FC81" s="171" t="str">
        <f t="shared" si="77"/>
        <v>Compliance</v>
      </c>
      <c r="FD81" s="164">
        <f>VLOOKUP(C81,'[3]AS PER ATT '!$B$9:$H$121,7,0)</f>
        <v>22</v>
      </c>
      <c r="FE81" s="186">
        <f t="shared" si="80"/>
        <v>0</v>
      </c>
    </row>
    <row r="82" spans="2:161" s="164" customFormat="1" ht="20.100000000000001" customHeight="1" thickBot="1" x14ac:dyDescent="0.3">
      <c r="B82" s="159">
        <v>69</v>
      </c>
      <c r="C82" s="172">
        <v>5380</v>
      </c>
      <c r="D82" s="173" t="s">
        <v>109</v>
      </c>
      <c r="E82" s="174" t="s">
        <v>135</v>
      </c>
      <c r="F82" s="41" t="str">
        <f>IFERROR(VLOOKUP(E82,'[1]Designation with Pershift Cost'!$B$3:$C$25,2,0),"")</f>
        <v/>
      </c>
      <c r="G82" s="151" t="s">
        <v>27</v>
      </c>
      <c r="H82" s="151" t="s">
        <v>27</v>
      </c>
      <c r="I82" s="151" t="s">
        <v>12</v>
      </c>
      <c r="J82" s="151" t="s">
        <v>12</v>
      </c>
      <c r="K82" s="151" t="s">
        <v>27</v>
      </c>
      <c r="L82" s="151" t="s">
        <v>10</v>
      </c>
      <c r="M82" s="151" t="s">
        <v>10</v>
      </c>
      <c r="N82" s="151" t="s">
        <v>10</v>
      </c>
      <c r="O82" s="151" t="s">
        <v>10</v>
      </c>
      <c r="P82" s="151" t="s">
        <v>10</v>
      </c>
      <c r="Q82" s="152" t="s">
        <v>26</v>
      </c>
      <c r="R82" s="151" t="s">
        <v>10</v>
      </c>
      <c r="S82" s="152" t="s">
        <v>10</v>
      </c>
      <c r="T82" s="152" t="s">
        <v>10</v>
      </c>
      <c r="U82" s="151" t="s">
        <v>10</v>
      </c>
      <c r="V82" s="152" t="s">
        <v>10</v>
      </c>
      <c r="W82" s="152" t="s">
        <v>10</v>
      </c>
      <c r="X82" s="152" t="s">
        <v>26</v>
      </c>
      <c r="Y82" s="151" t="s">
        <v>10</v>
      </c>
      <c r="Z82" s="152" t="s">
        <v>10</v>
      </c>
      <c r="AA82" s="152" t="s">
        <v>10</v>
      </c>
      <c r="AB82" s="152" t="s">
        <v>10</v>
      </c>
      <c r="AC82" s="152" t="s">
        <v>10</v>
      </c>
      <c r="AD82" s="152" t="s">
        <v>10</v>
      </c>
      <c r="AE82" s="152" t="s">
        <v>11</v>
      </c>
      <c r="AF82" s="152" t="s">
        <v>26</v>
      </c>
      <c r="AG82" s="152" t="s">
        <v>10</v>
      </c>
      <c r="AH82" s="152" t="s">
        <v>10</v>
      </c>
      <c r="AI82" s="152" t="s">
        <v>10</v>
      </c>
      <c r="AJ82" s="152" t="s">
        <v>10</v>
      </c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3">
        <f t="shared" si="53"/>
        <v>21</v>
      </c>
      <c r="AX82" s="153">
        <f t="shared" si="54"/>
        <v>1</v>
      </c>
      <c r="AY82" s="153">
        <f t="shared" si="55"/>
        <v>2</v>
      </c>
      <c r="AZ82" s="153">
        <f t="shared" si="56"/>
        <v>0</v>
      </c>
      <c r="BA82" s="153">
        <f t="shared" si="57"/>
        <v>0</v>
      </c>
      <c r="BB82" s="153">
        <f t="shared" si="58"/>
        <v>0</v>
      </c>
      <c r="BC82" s="153">
        <f t="shared" si="59"/>
        <v>0</v>
      </c>
      <c r="BD82" s="153">
        <f t="shared" si="60"/>
        <v>0</v>
      </c>
      <c r="BE82" s="153">
        <f t="shared" si="61"/>
        <v>0</v>
      </c>
      <c r="BF82" s="153">
        <f t="shared" si="62"/>
        <v>0</v>
      </c>
      <c r="BG82" s="153">
        <f t="shared" si="63"/>
        <v>0</v>
      </c>
      <c r="BH82" s="153">
        <f t="shared" si="64"/>
        <v>0</v>
      </c>
      <c r="BI82" s="153">
        <f t="shared" si="65"/>
        <v>0</v>
      </c>
      <c r="BJ82" s="153">
        <f t="shared" si="66"/>
        <v>0</v>
      </c>
      <c r="BK82" s="152"/>
      <c r="BL82" s="152"/>
      <c r="BM82" s="153">
        <f t="shared" si="67"/>
        <v>3</v>
      </c>
      <c r="BN82" s="153">
        <f t="shared" si="68"/>
        <v>3</v>
      </c>
      <c r="BO82" s="145">
        <f t="shared" si="69"/>
        <v>24</v>
      </c>
      <c r="BP82" s="147">
        <f t="shared" si="70"/>
        <v>30</v>
      </c>
      <c r="BQ82" s="146">
        <f t="shared" si="49"/>
        <v>0</v>
      </c>
      <c r="BR82" s="146">
        <f t="shared" si="71"/>
        <v>0</v>
      </c>
      <c r="BS82" s="175"/>
      <c r="BU82" s="165">
        <f t="shared" si="50"/>
        <v>1</v>
      </c>
      <c r="BV82" s="166">
        <f t="shared" si="50"/>
        <v>1</v>
      </c>
      <c r="BW82" s="166">
        <f t="shared" si="50"/>
        <v>1</v>
      </c>
      <c r="BX82" s="166">
        <f t="shared" si="50"/>
        <v>1</v>
      </c>
      <c r="BY82" s="166">
        <f t="shared" si="50"/>
        <v>0</v>
      </c>
      <c r="BZ82" s="166">
        <f t="shared" si="50"/>
        <v>0</v>
      </c>
      <c r="CA82" s="166">
        <f t="shared" si="50"/>
        <v>0</v>
      </c>
      <c r="CB82" s="166">
        <f t="shared" si="50"/>
        <v>0</v>
      </c>
      <c r="CC82" s="166">
        <f t="shared" si="50"/>
        <v>0</v>
      </c>
      <c r="CD82" s="166">
        <f t="shared" si="50"/>
        <v>0</v>
      </c>
      <c r="CE82" s="166">
        <f t="shared" si="50"/>
        <v>0</v>
      </c>
      <c r="CF82" s="166">
        <f t="shared" si="50"/>
        <v>0</v>
      </c>
      <c r="CG82" s="166">
        <f t="shared" si="50"/>
        <v>0</v>
      </c>
      <c r="CH82" s="166">
        <f t="shared" si="50"/>
        <v>0</v>
      </c>
      <c r="CI82" s="166">
        <f t="shared" si="50"/>
        <v>0</v>
      </c>
      <c r="CJ82" s="166">
        <f t="shared" si="50"/>
        <v>0</v>
      </c>
      <c r="CK82" s="166">
        <f t="shared" si="78"/>
        <v>0</v>
      </c>
      <c r="CL82" s="166">
        <f t="shared" si="78"/>
        <v>0</v>
      </c>
      <c r="CM82" s="166">
        <f t="shared" si="78"/>
        <v>1</v>
      </c>
      <c r="CN82" s="166">
        <f t="shared" si="78"/>
        <v>0</v>
      </c>
      <c r="CO82" s="166">
        <f t="shared" si="78"/>
        <v>0</v>
      </c>
      <c r="CP82" s="166">
        <f t="shared" si="78"/>
        <v>0</v>
      </c>
      <c r="CQ82" s="166">
        <f t="shared" si="78"/>
        <v>0</v>
      </c>
      <c r="CR82" s="166">
        <f t="shared" si="78"/>
        <v>0</v>
      </c>
      <c r="CS82" s="166">
        <f t="shared" si="78"/>
        <v>0</v>
      </c>
      <c r="CT82" s="166">
        <f t="shared" si="78"/>
        <v>0</v>
      </c>
      <c r="CU82" s="166">
        <f t="shared" si="78"/>
        <v>0</v>
      </c>
      <c r="CV82" s="166">
        <f t="shared" si="78"/>
        <v>0</v>
      </c>
      <c r="CW82" s="166">
        <f t="shared" si="78"/>
        <v>0</v>
      </c>
      <c r="CX82" s="166">
        <f t="shared" si="78"/>
        <v>0</v>
      </c>
      <c r="CY82" s="166">
        <f t="shared" si="78"/>
        <v>0</v>
      </c>
      <c r="CZ82" s="166">
        <f t="shared" si="78"/>
        <v>0</v>
      </c>
      <c r="DA82" s="166">
        <f t="shared" si="73"/>
        <v>0</v>
      </c>
      <c r="DB82" s="166">
        <f t="shared" si="73"/>
        <v>0</v>
      </c>
      <c r="DC82" s="166">
        <f t="shared" si="73"/>
        <v>0</v>
      </c>
      <c r="DD82" s="166">
        <f t="shared" si="73"/>
        <v>0</v>
      </c>
      <c r="DE82" s="166">
        <f t="shared" si="73"/>
        <v>0</v>
      </c>
      <c r="DF82" s="166">
        <f t="shared" si="73"/>
        <v>0</v>
      </c>
      <c r="DG82" s="166">
        <f t="shared" si="73"/>
        <v>0</v>
      </c>
      <c r="DH82" s="166">
        <f t="shared" si="73"/>
        <v>0</v>
      </c>
      <c r="DI82" s="167">
        <f t="shared" si="73"/>
        <v>0</v>
      </c>
      <c r="DK82" s="165">
        <f t="shared" si="51"/>
        <v>0</v>
      </c>
      <c r="DL82" s="166">
        <f t="shared" si="51"/>
        <v>0</v>
      </c>
      <c r="DM82" s="166">
        <f t="shared" si="51"/>
        <v>0</v>
      </c>
      <c r="DN82" s="166">
        <f t="shared" si="51"/>
        <v>0</v>
      </c>
      <c r="DO82" s="166">
        <f t="shared" si="51"/>
        <v>0</v>
      </c>
      <c r="DP82" s="166">
        <f t="shared" si="51"/>
        <v>0</v>
      </c>
      <c r="DQ82" s="166">
        <f t="shared" si="51"/>
        <v>0</v>
      </c>
      <c r="DR82" s="166">
        <f t="shared" si="51"/>
        <v>0</v>
      </c>
      <c r="DS82" s="166">
        <f t="shared" si="51"/>
        <v>0</v>
      </c>
      <c r="DT82" s="166">
        <f t="shared" si="51"/>
        <v>0</v>
      </c>
      <c r="DU82" s="166">
        <f t="shared" si="51"/>
        <v>0</v>
      </c>
      <c r="DV82" s="166">
        <f t="shared" si="51"/>
        <v>0</v>
      </c>
      <c r="DW82" s="166">
        <f t="shared" si="51"/>
        <v>0</v>
      </c>
      <c r="DX82" s="166">
        <f t="shared" si="51"/>
        <v>0</v>
      </c>
      <c r="DY82" s="166">
        <f t="shared" si="51"/>
        <v>0</v>
      </c>
      <c r="DZ82" s="166">
        <f t="shared" si="51"/>
        <v>0</v>
      </c>
      <c r="EA82" s="166">
        <f t="shared" si="79"/>
        <v>0</v>
      </c>
      <c r="EB82" s="166">
        <f t="shared" si="79"/>
        <v>0</v>
      </c>
      <c r="EC82" s="166">
        <f t="shared" si="79"/>
        <v>0</v>
      </c>
      <c r="ED82" s="166">
        <f t="shared" si="79"/>
        <v>0</v>
      </c>
      <c r="EE82" s="166">
        <f t="shared" si="79"/>
        <v>0</v>
      </c>
      <c r="EF82" s="166">
        <f t="shared" si="79"/>
        <v>0</v>
      </c>
      <c r="EG82" s="166">
        <f t="shared" si="79"/>
        <v>0</v>
      </c>
      <c r="EH82" s="166">
        <f t="shared" si="79"/>
        <v>0</v>
      </c>
      <c r="EI82" s="166">
        <f t="shared" si="79"/>
        <v>0</v>
      </c>
      <c r="EJ82" s="166">
        <f t="shared" si="79"/>
        <v>0</v>
      </c>
      <c r="EK82" s="166">
        <f t="shared" si="79"/>
        <v>0</v>
      </c>
      <c r="EL82" s="166">
        <f t="shared" si="79"/>
        <v>0</v>
      </c>
      <c r="EM82" s="166">
        <f t="shared" si="79"/>
        <v>0</v>
      </c>
      <c r="EN82" s="166">
        <f t="shared" si="79"/>
        <v>0</v>
      </c>
      <c r="EO82" s="166">
        <f t="shared" si="79"/>
        <v>0</v>
      </c>
      <c r="EP82" s="166">
        <f t="shared" si="79"/>
        <v>0</v>
      </c>
      <c r="EQ82" s="166">
        <f t="shared" si="75"/>
        <v>0</v>
      </c>
      <c r="ER82" s="166">
        <f t="shared" si="75"/>
        <v>0</v>
      </c>
      <c r="ES82" s="166">
        <f t="shared" si="75"/>
        <v>0</v>
      </c>
      <c r="ET82" s="166">
        <f t="shared" si="75"/>
        <v>0</v>
      </c>
      <c r="EU82" s="166">
        <f t="shared" si="75"/>
        <v>0</v>
      </c>
      <c r="EV82" s="166">
        <f t="shared" si="75"/>
        <v>0</v>
      </c>
      <c r="EW82" s="166">
        <f t="shared" si="75"/>
        <v>0</v>
      </c>
      <c r="EX82" s="166">
        <f t="shared" si="75"/>
        <v>0</v>
      </c>
      <c r="EY82" s="167">
        <f t="shared" si="75"/>
        <v>0</v>
      </c>
      <c r="FA82" s="171" t="str">
        <f t="shared" si="52"/>
        <v>Non Compliance</v>
      </c>
      <c r="FB82" s="171" t="str">
        <f t="shared" si="76"/>
        <v>Compliance</v>
      </c>
      <c r="FC82" s="171" t="str">
        <f t="shared" si="77"/>
        <v>Compliance</v>
      </c>
      <c r="FD82" s="164">
        <f>VLOOKUP(C82,'[3]AS PER ATT '!$B$9:$H$121,7,0)</f>
        <v>24</v>
      </c>
      <c r="FE82" s="186">
        <f t="shared" si="80"/>
        <v>0</v>
      </c>
    </row>
    <row r="83" spans="2:161" s="164" customFormat="1" ht="20.100000000000001" customHeight="1" thickBot="1" x14ac:dyDescent="0.3">
      <c r="B83" s="159">
        <v>70</v>
      </c>
      <c r="C83" s="172">
        <v>5312</v>
      </c>
      <c r="D83" s="173" t="s">
        <v>110</v>
      </c>
      <c r="E83" s="179" t="s">
        <v>135</v>
      </c>
      <c r="F83" s="41" t="str">
        <f>IFERROR(VLOOKUP(E83,'[1]Designation with Pershift Cost'!$B$3:$C$25,2,0),"")</f>
        <v/>
      </c>
      <c r="G83" s="151" t="s">
        <v>27</v>
      </c>
      <c r="H83" s="151" t="s">
        <v>12</v>
      </c>
      <c r="I83" s="151" t="s">
        <v>12</v>
      </c>
      <c r="J83" s="151" t="s">
        <v>12</v>
      </c>
      <c r="K83" s="151" t="s">
        <v>26</v>
      </c>
      <c r="L83" s="151" t="s">
        <v>11</v>
      </c>
      <c r="M83" s="151" t="s">
        <v>27</v>
      </c>
      <c r="N83" s="151" t="s">
        <v>27</v>
      </c>
      <c r="O83" s="151" t="s">
        <v>27</v>
      </c>
      <c r="P83" s="151" t="s">
        <v>27</v>
      </c>
      <c r="Q83" s="151" t="s">
        <v>27</v>
      </c>
      <c r="R83" s="151" t="s">
        <v>27</v>
      </c>
      <c r="S83" s="151" t="s">
        <v>27</v>
      </c>
      <c r="T83" s="151" t="s">
        <v>27</v>
      </c>
      <c r="U83" s="151" t="s">
        <v>27</v>
      </c>
      <c r="V83" s="152" t="s">
        <v>10</v>
      </c>
      <c r="W83" s="152" t="s">
        <v>10</v>
      </c>
      <c r="X83" s="152" t="s">
        <v>10</v>
      </c>
      <c r="Y83" s="152" t="s">
        <v>10</v>
      </c>
      <c r="Z83" s="152" t="s">
        <v>27</v>
      </c>
      <c r="AA83" s="152" t="s">
        <v>27</v>
      </c>
      <c r="AB83" s="152" t="s">
        <v>27</v>
      </c>
      <c r="AC83" s="152" t="s">
        <v>10</v>
      </c>
      <c r="AD83" s="152" t="s">
        <v>10</v>
      </c>
      <c r="AE83" s="152" t="s">
        <v>10</v>
      </c>
      <c r="AF83" s="152" t="s">
        <v>26</v>
      </c>
      <c r="AG83" s="152" t="s">
        <v>11</v>
      </c>
      <c r="AH83" s="152" t="s">
        <v>11</v>
      </c>
      <c r="AI83" s="152" t="s">
        <v>11</v>
      </c>
      <c r="AJ83" s="152" t="s">
        <v>11</v>
      </c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3">
        <f t="shared" si="53"/>
        <v>7</v>
      </c>
      <c r="AX83" s="153">
        <f t="shared" si="54"/>
        <v>5</v>
      </c>
      <c r="AY83" s="153">
        <f t="shared" si="55"/>
        <v>3</v>
      </c>
      <c r="AZ83" s="153">
        <f t="shared" si="56"/>
        <v>0</v>
      </c>
      <c r="BA83" s="153">
        <f t="shared" si="57"/>
        <v>0</v>
      </c>
      <c r="BB83" s="153">
        <f t="shared" si="58"/>
        <v>0</v>
      </c>
      <c r="BC83" s="153">
        <f t="shared" si="59"/>
        <v>0</v>
      </c>
      <c r="BD83" s="153">
        <f t="shared" si="60"/>
        <v>0</v>
      </c>
      <c r="BE83" s="153">
        <f t="shared" si="61"/>
        <v>0</v>
      </c>
      <c r="BF83" s="153">
        <f t="shared" si="62"/>
        <v>0</v>
      </c>
      <c r="BG83" s="153">
        <f t="shared" si="63"/>
        <v>0</v>
      </c>
      <c r="BH83" s="153">
        <f t="shared" si="64"/>
        <v>0</v>
      </c>
      <c r="BI83" s="153">
        <f t="shared" si="65"/>
        <v>0</v>
      </c>
      <c r="BJ83" s="153">
        <f t="shared" si="66"/>
        <v>0</v>
      </c>
      <c r="BK83" s="152"/>
      <c r="BL83" s="152"/>
      <c r="BM83" s="153">
        <f t="shared" si="67"/>
        <v>2</v>
      </c>
      <c r="BN83" s="153">
        <f t="shared" si="68"/>
        <v>13</v>
      </c>
      <c r="BO83" s="145">
        <f t="shared" si="69"/>
        <v>15</v>
      </c>
      <c r="BP83" s="147">
        <f t="shared" si="70"/>
        <v>30</v>
      </c>
      <c r="BQ83" s="146">
        <f t="shared" si="49"/>
        <v>0</v>
      </c>
      <c r="BR83" s="146">
        <f t="shared" si="71"/>
        <v>0</v>
      </c>
      <c r="BS83" s="175"/>
      <c r="BU83" s="165">
        <f t="shared" si="50"/>
        <v>0</v>
      </c>
      <c r="BV83" s="166">
        <f t="shared" si="50"/>
        <v>0</v>
      </c>
      <c r="BW83" s="166">
        <f t="shared" si="50"/>
        <v>0</v>
      </c>
      <c r="BX83" s="166">
        <f t="shared" si="50"/>
        <v>0</v>
      </c>
      <c r="BY83" s="166">
        <f t="shared" si="50"/>
        <v>0</v>
      </c>
      <c r="BZ83" s="166">
        <f t="shared" si="50"/>
        <v>1</v>
      </c>
      <c r="CA83" s="166">
        <f t="shared" si="50"/>
        <v>1</v>
      </c>
      <c r="CB83" s="166">
        <f t="shared" si="50"/>
        <v>1</v>
      </c>
      <c r="CC83" s="166">
        <f t="shared" si="50"/>
        <v>1</v>
      </c>
      <c r="CD83" s="166">
        <f t="shared" si="50"/>
        <v>1</v>
      </c>
      <c r="CE83" s="166">
        <f t="shared" si="50"/>
        <v>1</v>
      </c>
      <c r="CF83" s="166">
        <f t="shared" si="50"/>
        <v>1</v>
      </c>
      <c r="CG83" s="166">
        <f t="shared" si="50"/>
        <v>1</v>
      </c>
      <c r="CH83" s="166">
        <f t="shared" si="50"/>
        <v>1</v>
      </c>
      <c r="CI83" s="166">
        <f t="shared" si="50"/>
        <v>1</v>
      </c>
      <c r="CJ83" s="166">
        <f t="shared" si="50"/>
        <v>1</v>
      </c>
      <c r="CK83" s="166">
        <f t="shared" si="78"/>
        <v>1</v>
      </c>
      <c r="CL83" s="166">
        <f t="shared" si="78"/>
        <v>1</v>
      </c>
      <c r="CM83" s="166">
        <f t="shared" si="78"/>
        <v>1</v>
      </c>
      <c r="CN83" s="166">
        <f t="shared" si="78"/>
        <v>0</v>
      </c>
      <c r="CO83" s="166">
        <f t="shared" si="78"/>
        <v>0</v>
      </c>
      <c r="CP83" s="166">
        <f t="shared" si="78"/>
        <v>0</v>
      </c>
      <c r="CQ83" s="166">
        <f t="shared" si="78"/>
        <v>0</v>
      </c>
      <c r="CR83" s="166">
        <f t="shared" si="78"/>
        <v>0</v>
      </c>
      <c r="CS83" s="166">
        <f t="shared" si="78"/>
        <v>0</v>
      </c>
      <c r="CT83" s="166">
        <f t="shared" si="78"/>
        <v>0</v>
      </c>
      <c r="CU83" s="166">
        <f t="shared" si="78"/>
        <v>0</v>
      </c>
      <c r="CV83" s="166">
        <f t="shared" si="78"/>
        <v>0</v>
      </c>
      <c r="CW83" s="166">
        <f t="shared" si="78"/>
        <v>0</v>
      </c>
      <c r="CX83" s="166">
        <f t="shared" si="78"/>
        <v>0</v>
      </c>
      <c r="CY83" s="166">
        <f t="shared" si="78"/>
        <v>0</v>
      </c>
      <c r="CZ83" s="166">
        <f t="shared" si="78"/>
        <v>0</v>
      </c>
      <c r="DA83" s="166">
        <f t="shared" si="73"/>
        <v>0</v>
      </c>
      <c r="DB83" s="166">
        <f t="shared" si="73"/>
        <v>0</v>
      </c>
      <c r="DC83" s="166">
        <f t="shared" si="73"/>
        <v>0</v>
      </c>
      <c r="DD83" s="166">
        <f t="shared" si="73"/>
        <v>0</v>
      </c>
      <c r="DE83" s="166">
        <f t="shared" si="73"/>
        <v>0</v>
      </c>
      <c r="DF83" s="166">
        <f t="shared" si="73"/>
        <v>0</v>
      </c>
      <c r="DG83" s="166">
        <f t="shared" si="73"/>
        <v>0</v>
      </c>
      <c r="DH83" s="166">
        <f t="shared" si="73"/>
        <v>0</v>
      </c>
      <c r="DI83" s="167">
        <f t="shared" si="73"/>
        <v>0</v>
      </c>
      <c r="DK83" s="165">
        <f t="shared" si="51"/>
        <v>0</v>
      </c>
      <c r="DL83" s="166">
        <f t="shared" si="51"/>
        <v>0</v>
      </c>
      <c r="DM83" s="166">
        <f t="shared" si="51"/>
        <v>0</v>
      </c>
      <c r="DN83" s="166">
        <f t="shared" si="51"/>
        <v>0</v>
      </c>
      <c r="DO83" s="166">
        <f t="shared" si="51"/>
        <v>0</v>
      </c>
      <c r="DP83" s="166">
        <f t="shared" si="51"/>
        <v>0</v>
      </c>
      <c r="DQ83" s="166">
        <f t="shared" si="51"/>
        <v>0</v>
      </c>
      <c r="DR83" s="166">
        <f t="shared" si="51"/>
        <v>0</v>
      </c>
      <c r="DS83" s="166">
        <f t="shared" si="51"/>
        <v>0</v>
      </c>
      <c r="DT83" s="166">
        <f t="shared" si="51"/>
        <v>0</v>
      </c>
      <c r="DU83" s="166">
        <f t="shared" si="51"/>
        <v>0</v>
      </c>
      <c r="DV83" s="166">
        <f t="shared" si="51"/>
        <v>0</v>
      </c>
      <c r="DW83" s="166">
        <f t="shared" si="51"/>
        <v>0</v>
      </c>
      <c r="DX83" s="166">
        <f t="shared" si="51"/>
        <v>0</v>
      </c>
      <c r="DY83" s="166">
        <f t="shared" si="51"/>
        <v>0</v>
      </c>
      <c r="DZ83" s="166">
        <f t="shared" si="51"/>
        <v>0</v>
      </c>
      <c r="EA83" s="166">
        <f t="shared" si="79"/>
        <v>0</v>
      </c>
      <c r="EB83" s="166">
        <f t="shared" si="79"/>
        <v>0</v>
      </c>
      <c r="EC83" s="166">
        <f t="shared" si="79"/>
        <v>0</v>
      </c>
      <c r="ED83" s="166">
        <f t="shared" si="79"/>
        <v>0</v>
      </c>
      <c r="EE83" s="166">
        <f t="shared" si="79"/>
        <v>0</v>
      </c>
      <c r="EF83" s="166">
        <f t="shared" si="79"/>
        <v>0</v>
      </c>
      <c r="EG83" s="166">
        <f t="shared" si="79"/>
        <v>0</v>
      </c>
      <c r="EH83" s="166">
        <f t="shared" si="79"/>
        <v>0</v>
      </c>
      <c r="EI83" s="166">
        <f t="shared" si="79"/>
        <v>0</v>
      </c>
      <c r="EJ83" s="166">
        <f t="shared" si="79"/>
        <v>0</v>
      </c>
      <c r="EK83" s="166">
        <f t="shared" si="79"/>
        <v>0</v>
      </c>
      <c r="EL83" s="166">
        <f t="shared" si="79"/>
        <v>0</v>
      </c>
      <c r="EM83" s="166">
        <f t="shared" si="79"/>
        <v>0</v>
      </c>
      <c r="EN83" s="166">
        <f t="shared" si="79"/>
        <v>0</v>
      </c>
      <c r="EO83" s="166">
        <f t="shared" si="79"/>
        <v>0</v>
      </c>
      <c r="EP83" s="166">
        <f t="shared" si="79"/>
        <v>0</v>
      </c>
      <c r="EQ83" s="166">
        <f t="shared" si="75"/>
        <v>0</v>
      </c>
      <c r="ER83" s="166">
        <f t="shared" si="75"/>
        <v>0</v>
      </c>
      <c r="ES83" s="166">
        <f t="shared" si="75"/>
        <v>0</v>
      </c>
      <c r="ET83" s="166">
        <f t="shared" si="75"/>
        <v>0</v>
      </c>
      <c r="EU83" s="166">
        <f t="shared" si="75"/>
        <v>0</v>
      </c>
      <c r="EV83" s="166">
        <f t="shared" si="75"/>
        <v>0</v>
      </c>
      <c r="EW83" s="166">
        <f t="shared" si="75"/>
        <v>0</v>
      </c>
      <c r="EX83" s="166">
        <f t="shared" si="75"/>
        <v>0</v>
      </c>
      <c r="EY83" s="167">
        <f t="shared" si="75"/>
        <v>0</v>
      </c>
      <c r="FA83" s="171" t="str">
        <f t="shared" si="52"/>
        <v>Non Compliance</v>
      </c>
      <c r="FB83" s="171" t="str">
        <f t="shared" si="76"/>
        <v>Compliance</v>
      </c>
      <c r="FC83" s="171" t="str">
        <f t="shared" si="77"/>
        <v>Compliance</v>
      </c>
      <c r="FD83" s="164">
        <f>VLOOKUP(C83,'[3]AS PER ATT '!$B$9:$H$121,7,0)</f>
        <v>15</v>
      </c>
      <c r="FE83" s="186">
        <f t="shared" si="80"/>
        <v>0</v>
      </c>
    </row>
    <row r="84" spans="2:161" s="164" customFormat="1" ht="20.100000000000001" customHeight="1" thickBot="1" x14ac:dyDescent="0.3">
      <c r="B84" s="159">
        <v>71</v>
      </c>
      <c r="C84" s="180">
        <v>6229</v>
      </c>
      <c r="D84" s="173" t="s">
        <v>112</v>
      </c>
      <c r="E84" s="179" t="s">
        <v>136</v>
      </c>
      <c r="F84" s="41" t="str">
        <f>IFERROR(VLOOKUP(E84,'[1]Designation with Pershift Cost'!$B$3:$C$25,2,0),"")</f>
        <v/>
      </c>
      <c r="G84" s="151" t="s">
        <v>10</v>
      </c>
      <c r="H84" s="151" t="s">
        <v>26</v>
      </c>
      <c r="I84" s="151" t="s">
        <v>10</v>
      </c>
      <c r="J84" s="151" t="s">
        <v>10</v>
      </c>
      <c r="K84" s="151" t="s">
        <v>10</v>
      </c>
      <c r="L84" s="151" t="s">
        <v>10</v>
      </c>
      <c r="M84" s="151" t="s">
        <v>10</v>
      </c>
      <c r="N84" s="151" t="s">
        <v>10</v>
      </c>
      <c r="O84" s="151" t="s">
        <v>26</v>
      </c>
      <c r="P84" s="151" t="s">
        <v>10</v>
      </c>
      <c r="Q84" s="152" t="s">
        <v>10</v>
      </c>
      <c r="R84" s="152" t="s">
        <v>10</v>
      </c>
      <c r="S84" s="152" t="s">
        <v>10</v>
      </c>
      <c r="T84" s="152" t="s">
        <v>10</v>
      </c>
      <c r="U84" s="152" t="s">
        <v>10</v>
      </c>
      <c r="V84" s="152" t="s">
        <v>12</v>
      </c>
      <c r="W84" s="152" t="s">
        <v>26</v>
      </c>
      <c r="X84" s="152" t="s">
        <v>12</v>
      </c>
      <c r="Y84" s="152" t="s">
        <v>12</v>
      </c>
      <c r="Z84" s="152" t="s">
        <v>12</v>
      </c>
      <c r="AA84" s="152" t="s">
        <v>12</v>
      </c>
      <c r="AB84" s="152" t="s">
        <v>12</v>
      </c>
      <c r="AC84" s="152" t="s">
        <v>12</v>
      </c>
      <c r="AD84" s="152" t="s">
        <v>12</v>
      </c>
      <c r="AE84" s="152" t="s">
        <v>26</v>
      </c>
      <c r="AF84" s="152" t="s">
        <v>10</v>
      </c>
      <c r="AG84" s="152" t="s">
        <v>10</v>
      </c>
      <c r="AH84" s="152" t="s">
        <v>10</v>
      </c>
      <c r="AI84" s="152" t="s">
        <v>10</v>
      </c>
      <c r="AJ84" s="152" t="s">
        <v>26</v>
      </c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3">
        <f t="shared" si="53"/>
        <v>17</v>
      </c>
      <c r="AX84" s="153">
        <f t="shared" si="54"/>
        <v>0</v>
      </c>
      <c r="AY84" s="153">
        <f t="shared" si="55"/>
        <v>8</v>
      </c>
      <c r="AZ84" s="153">
        <f t="shared" si="56"/>
        <v>0</v>
      </c>
      <c r="BA84" s="153">
        <f t="shared" si="57"/>
        <v>0</v>
      </c>
      <c r="BB84" s="153">
        <f t="shared" si="58"/>
        <v>0</v>
      </c>
      <c r="BC84" s="153">
        <f t="shared" si="59"/>
        <v>0</v>
      </c>
      <c r="BD84" s="153">
        <f t="shared" si="60"/>
        <v>0</v>
      </c>
      <c r="BE84" s="153">
        <f t="shared" si="61"/>
        <v>0</v>
      </c>
      <c r="BF84" s="153">
        <f t="shared" si="62"/>
        <v>0</v>
      </c>
      <c r="BG84" s="153">
        <f t="shared" si="63"/>
        <v>0</v>
      </c>
      <c r="BH84" s="153">
        <f t="shared" si="64"/>
        <v>0</v>
      </c>
      <c r="BI84" s="153">
        <f t="shared" si="65"/>
        <v>0</v>
      </c>
      <c r="BJ84" s="153">
        <f t="shared" si="66"/>
        <v>0</v>
      </c>
      <c r="BK84" s="152"/>
      <c r="BL84" s="152"/>
      <c r="BM84" s="153">
        <f t="shared" si="67"/>
        <v>5</v>
      </c>
      <c r="BN84" s="153">
        <f t="shared" si="68"/>
        <v>0</v>
      </c>
      <c r="BO84" s="145">
        <f t="shared" si="69"/>
        <v>25</v>
      </c>
      <c r="BP84" s="147">
        <f t="shared" si="70"/>
        <v>30</v>
      </c>
      <c r="BQ84" s="146">
        <f t="shared" si="49"/>
        <v>0</v>
      </c>
      <c r="BR84" s="146">
        <f t="shared" si="71"/>
        <v>0</v>
      </c>
      <c r="BS84" s="175"/>
      <c r="BU84" s="165">
        <f t="shared" si="50"/>
        <v>0</v>
      </c>
      <c r="BV84" s="166">
        <f t="shared" si="50"/>
        <v>0</v>
      </c>
      <c r="BW84" s="166">
        <f t="shared" si="50"/>
        <v>0</v>
      </c>
      <c r="BX84" s="166">
        <f t="shared" si="50"/>
        <v>0</v>
      </c>
      <c r="BY84" s="166">
        <f t="shared" si="50"/>
        <v>0</v>
      </c>
      <c r="BZ84" s="166">
        <f t="shared" si="50"/>
        <v>0</v>
      </c>
      <c r="CA84" s="166">
        <f t="shared" si="50"/>
        <v>0</v>
      </c>
      <c r="CB84" s="166">
        <f t="shared" si="50"/>
        <v>0</v>
      </c>
      <c r="CC84" s="166">
        <f t="shared" si="50"/>
        <v>0</v>
      </c>
      <c r="CD84" s="166">
        <f t="shared" si="50"/>
        <v>1</v>
      </c>
      <c r="CE84" s="166">
        <f t="shared" si="50"/>
        <v>0</v>
      </c>
      <c r="CF84" s="166">
        <f t="shared" si="50"/>
        <v>0</v>
      </c>
      <c r="CG84" s="166">
        <f t="shared" si="50"/>
        <v>0</v>
      </c>
      <c r="CH84" s="166">
        <f t="shared" si="50"/>
        <v>0</v>
      </c>
      <c r="CI84" s="166">
        <f t="shared" si="50"/>
        <v>0</v>
      </c>
      <c r="CJ84" s="166">
        <f t="shared" si="50"/>
        <v>0</v>
      </c>
      <c r="CK84" s="166">
        <f t="shared" si="78"/>
        <v>0</v>
      </c>
      <c r="CL84" s="166">
        <f t="shared" si="78"/>
        <v>1</v>
      </c>
      <c r="CM84" s="166">
        <f t="shared" si="78"/>
        <v>0</v>
      </c>
      <c r="CN84" s="166">
        <f t="shared" si="78"/>
        <v>0</v>
      </c>
      <c r="CO84" s="166">
        <f t="shared" si="78"/>
        <v>0</v>
      </c>
      <c r="CP84" s="166">
        <f t="shared" si="78"/>
        <v>0</v>
      </c>
      <c r="CQ84" s="166">
        <f t="shared" si="78"/>
        <v>0</v>
      </c>
      <c r="CR84" s="166">
        <f t="shared" si="78"/>
        <v>0</v>
      </c>
      <c r="CS84" s="166">
        <f t="shared" si="78"/>
        <v>0</v>
      </c>
      <c r="CT84" s="166">
        <f t="shared" si="78"/>
        <v>0</v>
      </c>
      <c r="CU84" s="166">
        <f t="shared" si="78"/>
        <v>0</v>
      </c>
      <c r="CV84" s="166">
        <f t="shared" si="78"/>
        <v>0</v>
      </c>
      <c r="CW84" s="166">
        <f t="shared" si="78"/>
        <v>0</v>
      </c>
      <c r="CX84" s="166">
        <f t="shared" si="78"/>
        <v>0</v>
      </c>
      <c r="CY84" s="166">
        <f t="shared" si="78"/>
        <v>0</v>
      </c>
      <c r="CZ84" s="166">
        <f t="shared" si="78"/>
        <v>0</v>
      </c>
      <c r="DA84" s="166">
        <f t="shared" si="73"/>
        <v>0</v>
      </c>
      <c r="DB84" s="166">
        <f t="shared" si="73"/>
        <v>0</v>
      </c>
      <c r="DC84" s="166">
        <f t="shared" si="73"/>
        <v>0</v>
      </c>
      <c r="DD84" s="166">
        <f t="shared" si="73"/>
        <v>0</v>
      </c>
      <c r="DE84" s="166">
        <f t="shared" si="73"/>
        <v>0</v>
      </c>
      <c r="DF84" s="166">
        <f t="shared" si="73"/>
        <v>0</v>
      </c>
      <c r="DG84" s="166">
        <f t="shared" si="73"/>
        <v>0</v>
      </c>
      <c r="DH84" s="166">
        <f t="shared" si="73"/>
        <v>0</v>
      </c>
      <c r="DI84" s="167">
        <f t="shared" si="73"/>
        <v>0</v>
      </c>
      <c r="DK84" s="165">
        <f t="shared" si="51"/>
        <v>0</v>
      </c>
      <c r="DL84" s="166">
        <f t="shared" si="51"/>
        <v>0</v>
      </c>
      <c r="DM84" s="166">
        <f t="shared" si="51"/>
        <v>0</v>
      </c>
      <c r="DN84" s="166">
        <f t="shared" si="51"/>
        <v>0</v>
      </c>
      <c r="DO84" s="166">
        <f t="shared" si="51"/>
        <v>0</v>
      </c>
      <c r="DP84" s="166">
        <f t="shared" si="51"/>
        <v>0</v>
      </c>
      <c r="DQ84" s="166">
        <f t="shared" si="51"/>
        <v>0</v>
      </c>
      <c r="DR84" s="166">
        <f t="shared" si="51"/>
        <v>0</v>
      </c>
      <c r="DS84" s="166">
        <f t="shared" si="51"/>
        <v>0</v>
      </c>
      <c r="DT84" s="166">
        <f t="shared" si="51"/>
        <v>0</v>
      </c>
      <c r="DU84" s="166">
        <f t="shared" si="51"/>
        <v>0</v>
      </c>
      <c r="DV84" s="166">
        <f t="shared" si="51"/>
        <v>0</v>
      </c>
      <c r="DW84" s="166">
        <f t="shared" si="51"/>
        <v>0</v>
      </c>
      <c r="DX84" s="166">
        <f t="shared" si="51"/>
        <v>0</v>
      </c>
      <c r="DY84" s="166">
        <f t="shared" si="51"/>
        <v>0</v>
      </c>
      <c r="DZ84" s="166">
        <f t="shared" si="51"/>
        <v>0</v>
      </c>
      <c r="EA84" s="166">
        <f t="shared" si="79"/>
        <v>0</v>
      </c>
      <c r="EB84" s="166">
        <f t="shared" si="79"/>
        <v>0</v>
      </c>
      <c r="EC84" s="166">
        <f t="shared" si="79"/>
        <v>0</v>
      </c>
      <c r="ED84" s="166">
        <f t="shared" si="79"/>
        <v>0</v>
      </c>
      <c r="EE84" s="166">
        <f t="shared" si="79"/>
        <v>0</v>
      </c>
      <c r="EF84" s="166">
        <f t="shared" si="79"/>
        <v>0</v>
      </c>
      <c r="EG84" s="166">
        <f t="shared" si="79"/>
        <v>0</v>
      </c>
      <c r="EH84" s="166">
        <f t="shared" si="79"/>
        <v>0</v>
      </c>
      <c r="EI84" s="166">
        <f t="shared" si="79"/>
        <v>0</v>
      </c>
      <c r="EJ84" s="166">
        <f t="shared" si="79"/>
        <v>0</v>
      </c>
      <c r="EK84" s="166">
        <f t="shared" si="79"/>
        <v>0</v>
      </c>
      <c r="EL84" s="166">
        <f t="shared" si="79"/>
        <v>0</v>
      </c>
      <c r="EM84" s="166">
        <f t="shared" si="79"/>
        <v>0</v>
      </c>
      <c r="EN84" s="166">
        <f t="shared" si="79"/>
        <v>0</v>
      </c>
      <c r="EO84" s="166">
        <f t="shared" si="79"/>
        <v>0</v>
      </c>
      <c r="EP84" s="166">
        <f t="shared" si="79"/>
        <v>0</v>
      </c>
      <c r="EQ84" s="166">
        <f t="shared" si="75"/>
        <v>0</v>
      </c>
      <c r="ER84" s="166">
        <f t="shared" si="75"/>
        <v>0</v>
      </c>
      <c r="ES84" s="166">
        <f t="shared" si="75"/>
        <v>0</v>
      </c>
      <c r="ET84" s="166">
        <f t="shared" si="75"/>
        <v>0</v>
      </c>
      <c r="EU84" s="166">
        <f t="shared" si="75"/>
        <v>0</v>
      </c>
      <c r="EV84" s="166">
        <f t="shared" si="75"/>
        <v>0</v>
      </c>
      <c r="EW84" s="166">
        <f t="shared" si="75"/>
        <v>0</v>
      </c>
      <c r="EX84" s="166">
        <f t="shared" si="75"/>
        <v>0</v>
      </c>
      <c r="EY84" s="167">
        <f t="shared" si="75"/>
        <v>0</v>
      </c>
      <c r="FA84" s="171" t="str">
        <f t="shared" si="52"/>
        <v>Non Compliance</v>
      </c>
      <c r="FB84" s="171" t="str">
        <f t="shared" si="76"/>
        <v>Compliance</v>
      </c>
      <c r="FC84" s="171" t="str">
        <f t="shared" si="77"/>
        <v>Compliance</v>
      </c>
      <c r="FD84" s="164">
        <f>VLOOKUP(C84,'[3]AS PER ATT '!$B$9:$H$121,7,0)</f>
        <v>25</v>
      </c>
      <c r="FE84" s="186">
        <f t="shared" si="80"/>
        <v>0</v>
      </c>
    </row>
    <row r="85" spans="2:161" s="164" customFormat="1" ht="20.100000000000001" customHeight="1" thickBot="1" x14ac:dyDescent="0.3">
      <c r="B85" s="159">
        <v>72</v>
      </c>
      <c r="C85" s="180">
        <v>5307</v>
      </c>
      <c r="D85" s="173" t="s">
        <v>113</v>
      </c>
      <c r="E85" s="179" t="s">
        <v>135</v>
      </c>
      <c r="F85" s="41" t="str">
        <f>IFERROR(VLOOKUP(E85,'[1]Designation with Pershift Cost'!$B$3:$C$25,2,0),"")</f>
        <v/>
      </c>
      <c r="G85" s="151" t="s">
        <v>10</v>
      </c>
      <c r="H85" s="151" t="s">
        <v>27</v>
      </c>
      <c r="I85" s="151" t="s">
        <v>27</v>
      </c>
      <c r="J85" s="151" t="s">
        <v>27</v>
      </c>
      <c r="K85" s="151" t="s">
        <v>10</v>
      </c>
      <c r="L85" s="151" t="s">
        <v>27</v>
      </c>
      <c r="M85" s="151" t="s">
        <v>10</v>
      </c>
      <c r="N85" s="151" t="s">
        <v>10</v>
      </c>
      <c r="O85" s="151" t="s">
        <v>26</v>
      </c>
      <c r="P85" s="151" t="s">
        <v>27</v>
      </c>
      <c r="Q85" s="152" t="s">
        <v>10</v>
      </c>
      <c r="R85" s="152" t="s">
        <v>10</v>
      </c>
      <c r="S85" s="152" t="s">
        <v>27</v>
      </c>
      <c r="T85" s="152" t="s">
        <v>10</v>
      </c>
      <c r="U85" s="152" t="s">
        <v>10</v>
      </c>
      <c r="V85" s="152" t="s">
        <v>10</v>
      </c>
      <c r="W85" s="152" t="s">
        <v>26</v>
      </c>
      <c r="X85" s="152" t="s">
        <v>10</v>
      </c>
      <c r="Y85" s="152" t="s">
        <v>27</v>
      </c>
      <c r="Z85" s="152" t="s">
        <v>27</v>
      </c>
      <c r="AA85" s="152" t="s">
        <v>27</v>
      </c>
      <c r="AB85" s="152" t="s">
        <v>27</v>
      </c>
      <c r="AC85" s="152" t="s">
        <v>27</v>
      </c>
      <c r="AD85" s="152" t="s">
        <v>27</v>
      </c>
      <c r="AE85" s="152" t="s">
        <v>27</v>
      </c>
      <c r="AF85" s="152" t="s">
        <v>27</v>
      </c>
      <c r="AG85" s="152" t="s">
        <v>27</v>
      </c>
      <c r="AH85" s="152" t="s">
        <v>10</v>
      </c>
      <c r="AI85" s="152" t="s">
        <v>27</v>
      </c>
      <c r="AJ85" s="152" t="s">
        <v>27</v>
      </c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3">
        <f t="shared" si="53"/>
        <v>11</v>
      </c>
      <c r="AX85" s="153">
        <f t="shared" si="54"/>
        <v>0</v>
      </c>
      <c r="AY85" s="153">
        <f t="shared" si="55"/>
        <v>0</v>
      </c>
      <c r="AZ85" s="153">
        <f t="shared" si="56"/>
        <v>0</v>
      </c>
      <c r="BA85" s="153">
        <f t="shared" si="57"/>
        <v>0</v>
      </c>
      <c r="BB85" s="153">
        <f t="shared" si="58"/>
        <v>0</v>
      </c>
      <c r="BC85" s="153">
        <f t="shared" si="59"/>
        <v>0</v>
      </c>
      <c r="BD85" s="153">
        <f t="shared" si="60"/>
        <v>0</v>
      </c>
      <c r="BE85" s="153">
        <f t="shared" si="61"/>
        <v>0</v>
      </c>
      <c r="BF85" s="153">
        <f t="shared" si="62"/>
        <v>0</v>
      </c>
      <c r="BG85" s="153">
        <f t="shared" si="63"/>
        <v>0</v>
      </c>
      <c r="BH85" s="153">
        <f t="shared" si="64"/>
        <v>0</v>
      </c>
      <c r="BI85" s="153">
        <f t="shared" si="65"/>
        <v>0</v>
      </c>
      <c r="BJ85" s="153">
        <f t="shared" si="66"/>
        <v>0</v>
      </c>
      <c r="BK85" s="152"/>
      <c r="BL85" s="152"/>
      <c r="BM85" s="153">
        <f t="shared" si="67"/>
        <v>2</v>
      </c>
      <c r="BN85" s="153">
        <f t="shared" si="68"/>
        <v>17</v>
      </c>
      <c r="BO85" s="145">
        <f t="shared" si="69"/>
        <v>11</v>
      </c>
      <c r="BP85" s="147">
        <f t="shared" si="70"/>
        <v>30</v>
      </c>
      <c r="BQ85" s="146">
        <f t="shared" si="49"/>
        <v>0</v>
      </c>
      <c r="BR85" s="146">
        <f t="shared" si="71"/>
        <v>0</v>
      </c>
      <c r="BS85" s="175"/>
      <c r="BU85" s="165">
        <f t="shared" si="50"/>
        <v>1</v>
      </c>
      <c r="BV85" s="166">
        <f t="shared" si="50"/>
        <v>1</v>
      </c>
      <c r="BW85" s="166">
        <f t="shared" si="50"/>
        <v>0</v>
      </c>
      <c r="BX85" s="166">
        <f t="shared" si="50"/>
        <v>0</v>
      </c>
      <c r="BY85" s="166">
        <f t="shared" si="50"/>
        <v>0</v>
      </c>
      <c r="BZ85" s="166">
        <f t="shared" si="50"/>
        <v>0</v>
      </c>
      <c r="CA85" s="166">
        <f t="shared" si="50"/>
        <v>0</v>
      </c>
      <c r="CB85" s="166">
        <f t="shared" si="50"/>
        <v>0</v>
      </c>
      <c r="CC85" s="166">
        <f t="shared" si="50"/>
        <v>0</v>
      </c>
      <c r="CD85" s="166">
        <f t="shared" si="50"/>
        <v>1</v>
      </c>
      <c r="CE85" s="166">
        <f t="shared" si="50"/>
        <v>0</v>
      </c>
      <c r="CF85" s="166">
        <f t="shared" si="50"/>
        <v>0</v>
      </c>
      <c r="CG85" s="166">
        <f t="shared" si="50"/>
        <v>0</v>
      </c>
      <c r="CH85" s="166">
        <f t="shared" si="50"/>
        <v>0</v>
      </c>
      <c r="CI85" s="166">
        <f t="shared" si="50"/>
        <v>0</v>
      </c>
      <c r="CJ85" s="166">
        <f t="shared" si="50"/>
        <v>0</v>
      </c>
      <c r="CK85" s="166">
        <f t="shared" si="78"/>
        <v>0</v>
      </c>
      <c r="CL85" s="166">
        <f t="shared" si="78"/>
        <v>1</v>
      </c>
      <c r="CM85" s="166">
        <f t="shared" si="78"/>
        <v>1</v>
      </c>
      <c r="CN85" s="166">
        <f t="shared" si="78"/>
        <v>1</v>
      </c>
      <c r="CO85" s="166">
        <f t="shared" si="78"/>
        <v>1</v>
      </c>
      <c r="CP85" s="166">
        <f t="shared" si="78"/>
        <v>1</v>
      </c>
      <c r="CQ85" s="166">
        <f t="shared" si="78"/>
        <v>1</v>
      </c>
      <c r="CR85" s="166">
        <f t="shared" si="78"/>
        <v>1</v>
      </c>
      <c r="CS85" s="166">
        <f t="shared" si="78"/>
        <v>0</v>
      </c>
      <c r="CT85" s="166">
        <f t="shared" si="78"/>
        <v>0</v>
      </c>
      <c r="CU85" s="166">
        <f t="shared" si="78"/>
        <v>0</v>
      </c>
      <c r="CV85" s="166">
        <f t="shared" si="78"/>
        <v>0</v>
      </c>
      <c r="CW85" s="166">
        <f t="shared" si="78"/>
        <v>0</v>
      </c>
      <c r="CX85" s="166">
        <f t="shared" si="78"/>
        <v>0</v>
      </c>
      <c r="CY85" s="166">
        <f t="shared" si="78"/>
        <v>0</v>
      </c>
      <c r="CZ85" s="166">
        <f t="shared" si="78"/>
        <v>0</v>
      </c>
      <c r="DA85" s="166">
        <f t="shared" si="73"/>
        <v>0</v>
      </c>
      <c r="DB85" s="166">
        <f t="shared" si="73"/>
        <v>0</v>
      </c>
      <c r="DC85" s="166">
        <f t="shared" si="73"/>
        <v>0</v>
      </c>
      <c r="DD85" s="166">
        <f t="shared" si="73"/>
        <v>0</v>
      </c>
      <c r="DE85" s="166">
        <f t="shared" si="73"/>
        <v>0</v>
      </c>
      <c r="DF85" s="166">
        <f t="shared" si="73"/>
        <v>0</v>
      </c>
      <c r="DG85" s="166">
        <f t="shared" si="73"/>
        <v>0</v>
      </c>
      <c r="DH85" s="166">
        <f t="shared" si="73"/>
        <v>0</v>
      </c>
      <c r="DI85" s="167">
        <f t="shared" si="73"/>
        <v>0</v>
      </c>
      <c r="DK85" s="165">
        <f t="shared" si="51"/>
        <v>0</v>
      </c>
      <c r="DL85" s="166">
        <f t="shared" si="51"/>
        <v>0</v>
      </c>
      <c r="DM85" s="166">
        <f t="shared" si="51"/>
        <v>0</v>
      </c>
      <c r="DN85" s="166">
        <f t="shared" si="51"/>
        <v>0</v>
      </c>
      <c r="DO85" s="166">
        <f t="shared" si="51"/>
        <v>0</v>
      </c>
      <c r="DP85" s="166">
        <f t="shared" si="51"/>
        <v>0</v>
      </c>
      <c r="DQ85" s="166">
        <f t="shared" si="51"/>
        <v>0</v>
      </c>
      <c r="DR85" s="166">
        <f t="shared" si="51"/>
        <v>0</v>
      </c>
      <c r="DS85" s="166">
        <f t="shared" si="51"/>
        <v>0</v>
      </c>
      <c r="DT85" s="166">
        <f t="shared" si="51"/>
        <v>0</v>
      </c>
      <c r="DU85" s="166">
        <f t="shared" si="51"/>
        <v>0</v>
      </c>
      <c r="DV85" s="166">
        <f t="shared" si="51"/>
        <v>0</v>
      </c>
      <c r="DW85" s="166">
        <f t="shared" si="51"/>
        <v>0</v>
      </c>
      <c r="DX85" s="166">
        <f t="shared" si="51"/>
        <v>0</v>
      </c>
      <c r="DY85" s="166">
        <f t="shared" si="51"/>
        <v>0</v>
      </c>
      <c r="DZ85" s="166">
        <f t="shared" si="51"/>
        <v>0</v>
      </c>
      <c r="EA85" s="166">
        <f t="shared" si="79"/>
        <v>0</v>
      </c>
      <c r="EB85" s="166">
        <f t="shared" si="79"/>
        <v>0</v>
      </c>
      <c r="EC85" s="166">
        <f t="shared" si="79"/>
        <v>0</v>
      </c>
      <c r="ED85" s="166">
        <f t="shared" si="79"/>
        <v>0</v>
      </c>
      <c r="EE85" s="166">
        <f t="shared" si="79"/>
        <v>0</v>
      </c>
      <c r="EF85" s="166">
        <f t="shared" si="79"/>
        <v>0</v>
      </c>
      <c r="EG85" s="166">
        <f t="shared" si="79"/>
        <v>0</v>
      </c>
      <c r="EH85" s="166">
        <f t="shared" si="79"/>
        <v>0</v>
      </c>
      <c r="EI85" s="166">
        <f t="shared" si="79"/>
        <v>0</v>
      </c>
      <c r="EJ85" s="166">
        <f t="shared" si="79"/>
        <v>0</v>
      </c>
      <c r="EK85" s="166">
        <f t="shared" si="79"/>
        <v>0</v>
      </c>
      <c r="EL85" s="166">
        <f t="shared" si="79"/>
        <v>0</v>
      </c>
      <c r="EM85" s="166">
        <f t="shared" si="79"/>
        <v>0</v>
      </c>
      <c r="EN85" s="166">
        <f t="shared" si="79"/>
        <v>0</v>
      </c>
      <c r="EO85" s="166">
        <f t="shared" si="79"/>
        <v>0</v>
      </c>
      <c r="EP85" s="166">
        <f t="shared" si="79"/>
        <v>0</v>
      </c>
      <c r="EQ85" s="166">
        <f t="shared" si="75"/>
        <v>0</v>
      </c>
      <c r="ER85" s="166">
        <f t="shared" si="75"/>
        <v>0</v>
      </c>
      <c r="ES85" s="166">
        <f t="shared" si="75"/>
        <v>0</v>
      </c>
      <c r="ET85" s="166">
        <f t="shared" si="75"/>
        <v>0</v>
      </c>
      <c r="EU85" s="166">
        <f t="shared" si="75"/>
        <v>0</v>
      </c>
      <c r="EV85" s="166">
        <f t="shared" si="75"/>
        <v>0</v>
      </c>
      <c r="EW85" s="166">
        <f t="shared" si="75"/>
        <v>0</v>
      </c>
      <c r="EX85" s="166">
        <f t="shared" si="75"/>
        <v>0</v>
      </c>
      <c r="EY85" s="167">
        <f t="shared" si="75"/>
        <v>0</v>
      </c>
      <c r="FA85" s="171" t="str">
        <f t="shared" si="52"/>
        <v>Non Compliance</v>
      </c>
      <c r="FB85" s="171" t="str">
        <f t="shared" si="76"/>
        <v>Compliance</v>
      </c>
      <c r="FC85" s="171" t="str">
        <f t="shared" si="77"/>
        <v>Compliance</v>
      </c>
      <c r="FD85" s="164">
        <f>VLOOKUP(C85,'[3]AS PER ATT '!$B$9:$H$121,7,0)</f>
        <v>11</v>
      </c>
      <c r="FE85" s="186">
        <f t="shared" si="80"/>
        <v>0</v>
      </c>
    </row>
    <row r="86" spans="2:161" s="164" customFormat="1" ht="20.100000000000001" customHeight="1" thickBot="1" x14ac:dyDescent="0.3">
      <c r="B86" s="159">
        <v>73</v>
      </c>
      <c r="C86" s="180">
        <v>5461</v>
      </c>
      <c r="D86" s="173" t="s">
        <v>114</v>
      </c>
      <c r="E86" s="179" t="s">
        <v>135</v>
      </c>
      <c r="F86" s="41" t="str">
        <f>IFERROR(VLOOKUP(E86,'[1]Designation with Pershift Cost'!$B$3:$C$25,2,0),"")</f>
        <v/>
      </c>
      <c r="G86" s="151" t="s">
        <v>12</v>
      </c>
      <c r="H86" s="151" t="s">
        <v>12</v>
      </c>
      <c r="I86" s="151" t="s">
        <v>26</v>
      </c>
      <c r="J86" s="151" t="s">
        <v>12</v>
      </c>
      <c r="K86" s="151" t="s">
        <v>12</v>
      </c>
      <c r="L86" s="151" t="s">
        <v>27</v>
      </c>
      <c r="M86" s="151" t="s">
        <v>11</v>
      </c>
      <c r="N86" s="151" t="s">
        <v>11</v>
      </c>
      <c r="O86" s="151" t="s">
        <v>11</v>
      </c>
      <c r="P86" s="151" t="s">
        <v>26</v>
      </c>
      <c r="Q86" s="152" t="s">
        <v>11</v>
      </c>
      <c r="R86" s="152" t="s">
        <v>11</v>
      </c>
      <c r="S86" s="152" t="s">
        <v>11</v>
      </c>
      <c r="T86" s="152" t="s">
        <v>11</v>
      </c>
      <c r="U86" s="152" t="s">
        <v>11</v>
      </c>
      <c r="V86" s="152" t="s">
        <v>11</v>
      </c>
      <c r="W86" s="152" t="s">
        <v>26</v>
      </c>
      <c r="X86" s="152" t="s">
        <v>11</v>
      </c>
      <c r="Y86" s="152" t="s">
        <v>11</v>
      </c>
      <c r="Z86" s="152" t="s">
        <v>11</v>
      </c>
      <c r="AA86" s="152" t="s">
        <v>11</v>
      </c>
      <c r="AB86" s="152" t="s">
        <v>11</v>
      </c>
      <c r="AC86" s="152" t="s">
        <v>11</v>
      </c>
      <c r="AD86" s="152" t="s">
        <v>26</v>
      </c>
      <c r="AE86" s="152" t="s">
        <v>11</v>
      </c>
      <c r="AF86" s="152" t="s">
        <v>12</v>
      </c>
      <c r="AG86" s="152" t="s">
        <v>12</v>
      </c>
      <c r="AH86" s="152" t="s">
        <v>12</v>
      </c>
      <c r="AI86" s="152" t="s">
        <v>12</v>
      </c>
      <c r="AJ86" s="152" t="s">
        <v>12</v>
      </c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3">
        <f t="shared" si="53"/>
        <v>0</v>
      </c>
      <c r="AX86" s="153">
        <f t="shared" si="54"/>
        <v>16</v>
      </c>
      <c r="AY86" s="153">
        <f t="shared" si="55"/>
        <v>9</v>
      </c>
      <c r="AZ86" s="153">
        <f t="shared" si="56"/>
        <v>0</v>
      </c>
      <c r="BA86" s="153">
        <f t="shared" si="57"/>
        <v>0</v>
      </c>
      <c r="BB86" s="153">
        <f t="shared" si="58"/>
        <v>0</v>
      </c>
      <c r="BC86" s="153">
        <f t="shared" si="59"/>
        <v>0</v>
      </c>
      <c r="BD86" s="153">
        <f t="shared" si="60"/>
        <v>0</v>
      </c>
      <c r="BE86" s="153">
        <f t="shared" si="61"/>
        <v>0</v>
      </c>
      <c r="BF86" s="153">
        <f t="shared" si="62"/>
        <v>0</v>
      </c>
      <c r="BG86" s="153">
        <f t="shared" si="63"/>
        <v>0</v>
      </c>
      <c r="BH86" s="153">
        <f t="shared" si="64"/>
        <v>0</v>
      </c>
      <c r="BI86" s="153">
        <f t="shared" si="65"/>
        <v>0</v>
      </c>
      <c r="BJ86" s="153">
        <f t="shared" si="66"/>
        <v>0</v>
      </c>
      <c r="BK86" s="152"/>
      <c r="BL86" s="152"/>
      <c r="BM86" s="153">
        <f t="shared" si="67"/>
        <v>4</v>
      </c>
      <c r="BN86" s="153">
        <f t="shared" si="68"/>
        <v>1</v>
      </c>
      <c r="BO86" s="145">
        <f t="shared" si="69"/>
        <v>25</v>
      </c>
      <c r="BP86" s="147">
        <f t="shared" si="70"/>
        <v>30</v>
      </c>
      <c r="BQ86" s="146">
        <f t="shared" si="49"/>
        <v>0</v>
      </c>
      <c r="BR86" s="146">
        <f t="shared" si="71"/>
        <v>0</v>
      </c>
      <c r="BS86" s="175"/>
      <c r="BU86" s="165">
        <f t="shared" si="50"/>
        <v>0</v>
      </c>
      <c r="BV86" s="166">
        <f t="shared" si="50"/>
        <v>0</v>
      </c>
      <c r="BW86" s="166">
        <f t="shared" si="50"/>
        <v>0</v>
      </c>
      <c r="BX86" s="166">
        <f t="shared" si="50"/>
        <v>0</v>
      </c>
      <c r="BY86" s="166">
        <f t="shared" si="50"/>
        <v>0</v>
      </c>
      <c r="BZ86" s="166">
        <f t="shared" si="50"/>
        <v>0</v>
      </c>
      <c r="CA86" s="166">
        <f t="shared" si="50"/>
        <v>0</v>
      </c>
      <c r="CB86" s="166">
        <f t="shared" si="50"/>
        <v>0</v>
      </c>
      <c r="CC86" s="166">
        <f t="shared" si="50"/>
        <v>0</v>
      </c>
      <c r="CD86" s="166">
        <f t="shared" si="50"/>
        <v>0</v>
      </c>
      <c r="CE86" s="166">
        <f t="shared" si="50"/>
        <v>0</v>
      </c>
      <c r="CF86" s="166">
        <f t="shared" si="50"/>
        <v>0</v>
      </c>
      <c r="CG86" s="166">
        <f t="shared" si="50"/>
        <v>0</v>
      </c>
      <c r="CH86" s="166">
        <f t="shared" si="50"/>
        <v>0</v>
      </c>
      <c r="CI86" s="166">
        <f t="shared" si="50"/>
        <v>0</v>
      </c>
      <c r="CJ86" s="166">
        <f t="shared" si="50"/>
        <v>0</v>
      </c>
      <c r="CK86" s="166">
        <f t="shared" si="78"/>
        <v>0</v>
      </c>
      <c r="CL86" s="166">
        <f t="shared" si="78"/>
        <v>0</v>
      </c>
      <c r="CM86" s="166">
        <f t="shared" si="78"/>
        <v>0</v>
      </c>
      <c r="CN86" s="166">
        <f t="shared" si="78"/>
        <v>0</v>
      </c>
      <c r="CO86" s="166">
        <f t="shared" si="78"/>
        <v>0</v>
      </c>
      <c r="CP86" s="166">
        <f t="shared" si="78"/>
        <v>0</v>
      </c>
      <c r="CQ86" s="166">
        <f t="shared" si="78"/>
        <v>0</v>
      </c>
      <c r="CR86" s="166">
        <f t="shared" si="78"/>
        <v>0</v>
      </c>
      <c r="CS86" s="166">
        <f t="shared" si="78"/>
        <v>0</v>
      </c>
      <c r="CT86" s="166">
        <f t="shared" si="78"/>
        <v>0</v>
      </c>
      <c r="CU86" s="166">
        <f t="shared" si="78"/>
        <v>0</v>
      </c>
      <c r="CV86" s="166">
        <f t="shared" si="78"/>
        <v>0</v>
      </c>
      <c r="CW86" s="166">
        <f t="shared" si="78"/>
        <v>0</v>
      </c>
      <c r="CX86" s="166">
        <f t="shared" si="78"/>
        <v>0</v>
      </c>
      <c r="CY86" s="166">
        <f t="shared" si="78"/>
        <v>0</v>
      </c>
      <c r="CZ86" s="166">
        <f t="shared" si="78"/>
        <v>0</v>
      </c>
      <c r="DA86" s="166">
        <f t="shared" si="73"/>
        <v>0</v>
      </c>
      <c r="DB86" s="166">
        <f t="shared" si="73"/>
        <v>0</v>
      </c>
      <c r="DC86" s="166">
        <f t="shared" si="73"/>
        <v>0</v>
      </c>
      <c r="DD86" s="166">
        <f t="shared" si="73"/>
        <v>0</v>
      </c>
      <c r="DE86" s="166">
        <f t="shared" si="73"/>
        <v>0</v>
      </c>
      <c r="DF86" s="166">
        <f t="shared" si="73"/>
        <v>0</v>
      </c>
      <c r="DG86" s="166">
        <f t="shared" si="73"/>
        <v>0</v>
      </c>
      <c r="DH86" s="166">
        <f t="shared" si="73"/>
        <v>0</v>
      </c>
      <c r="DI86" s="167">
        <f t="shared" si="73"/>
        <v>0</v>
      </c>
      <c r="DK86" s="165">
        <f t="shared" si="51"/>
        <v>0</v>
      </c>
      <c r="DL86" s="166">
        <f t="shared" si="51"/>
        <v>0</v>
      </c>
      <c r="DM86" s="166">
        <f t="shared" si="51"/>
        <v>0</v>
      </c>
      <c r="DN86" s="166">
        <f t="shared" si="51"/>
        <v>0</v>
      </c>
      <c r="DO86" s="166">
        <f t="shared" si="51"/>
        <v>0</v>
      </c>
      <c r="DP86" s="166">
        <f t="shared" si="51"/>
        <v>0</v>
      </c>
      <c r="DQ86" s="166">
        <f t="shared" si="51"/>
        <v>0</v>
      </c>
      <c r="DR86" s="166">
        <f t="shared" si="51"/>
        <v>0</v>
      </c>
      <c r="DS86" s="166">
        <f t="shared" si="51"/>
        <v>0</v>
      </c>
      <c r="DT86" s="166">
        <f t="shared" si="51"/>
        <v>0</v>
      </c>
      <c r="DU86" s="166">
        <f t="shared" si="51"/>
        <v>0</v>
      </c>
      <c r="DV86" s="166">
        <f t="shared" si="51"/>
        <v>0</v>
      </c>
      <c r="DW86" s="166">
        <f t="shared" si="51"/>
        <v>0</v>
      </c>
      <c r="DX86" s="166">
        <f t="shared" si="51"/>
        <v>0</v>
      </c>
      <c r="DY86" s="166">
        <f t="shared" si="51"/>
        <v>0</v>
      </c>
      <c r="DZ86" s="166">
        <f t="shared" si="51"/>
        <v>0</v>
      </c>
      <c r="EA86" s="166">
        <f t="shared" si="79"/>
        <v>0</v>
      </c>
      <c r="EB86" s="166">
        <f t="shared" si="79"/>
        <v>0</v>
      </c>
      <c r="EC86" s="166">
        <f t="shared" si="79"/>
        <v>0</v>
      </c>
      <c r="ED86" s="166">
        <f t="shared" si="79"/>
        <v>0</v>
      </c>
      <c r="EE86" s="166">
        <f t="shared" si="79"/>
        <v>0</v>
      </c>
      <c r="EF86" s="166">
        <f t="shared" si="79"/>
        <v>0</v>
      </c>
      <c r="EG86" s="166">
        <f t="shared" si="79"/>
        <v>0</v>
      </c>
      <c r="EH86" s="166">
        <f t="shared" si="79"/>
        <v>0</v>
      </c>
      <c r="EI86" s="166">
        <f t="shared" si="79"/>
        <v>0</v>
      </c>
      <c r="EJ86" s="166">
        <f t="shared" si="79"/>
        <v>0</v>
      </c>
      <c r="EK86" s="166">
        <f t="shared" si="79"/>
        <v>0</v>
      </c>
      <c r="EL86" s="166">
        <f t="shared" si="79"/>
        <v>0</v>
      </c>
      <c r="EM86" s="166">
        <f t="shared" si="79"/>
        <v>0</v>
      </c>
      <c r="EN86" s="166">
        <f t="shared" si="79"/>
        <v>0</v>
      </c>
      <c r="EO86" s="166">
        <f t="shared" si="79"/>
        <v>0</v>
      </c>
      <c r="EP86" s="166">
        <f t="shared" si="79"/>
        <v>0</v>
      </c>
      <c r="EQ86" s="166">
        <f t="shared" si="75"/>
        <v>0</v>
      </c>
      <c r="ER86" s="166">
        <f t="shared" si="75"/>
        <v>0</v>
      </c>
      <c r="ES86" s="166">
        <f t="shared" si="75"/>
        <v>0</v>
      </c>
      <c r="ET86" s="166">
        <f t="shared" si="75"/>
        <v>0</v>
      </c>
      <c r="EU86" s="166">
        <f t="shared" si="75"/>
        <v>0</v>
      </c>
      <c r="EV86" s="166">
        <f t="shared" si="75"/>
        <v>0</v>
      </c>
      <c r="EW86" s="166">
        <f t="shared" si="75"/>
        <v>0</v>
      </c>
      <c r="EX86" s="166">
        <f t="shared" si="75"/>
        <v>0</v>
      </c>
      <c r="EY86" s="167">
        <f t="shared" si="75"/>
        <v>0</v>
      </c>
      <c r="FA86" s="171" t="str">
        <f t="shared" si="52"/>
        <v>Compliance</v>
      </c>
      <c r="FB86" s="171" t="str">
        <f t="shared" si="76"/>
        <v>Compliance</v>
      </c>
      <c r="FC86" s="171" t="str">
        <f t="shared" si="77"/>
        <v>Compliance</v>
      </c>
      <c r="FD86" s="164">
        <f>VLOOKUP(C86,'[3]AS PER ATT '!$B$9:$H$121,7,0)</f>
        <v>25</v>
      </c>
      <c r="FE86" s="186">
        <f t="shared" si="80"/>
        <v>0</v>
      </c>
    </row>
    <row r="87" spans="2:161" s="164" customFormat="1" ht="20.100000000000001" customHeight="1" thickBot="1" x14ac:dyDescent="0.3">
      <c r="B87" s="159">
        <v>74</v>
      </c>
      <c r="C87" s="180">
        <v>6353</v>
      </c>
      <c r="D87" s="173" t="s">
        <v>115</v>
      </c>
      <c r="E87" s="179" t="s">
        <v>135</v>
      </c>
      <c r="F87" s="41" t="str">
        <f>IFERROR(VLOOKUP(E87,'[1]Designation with Pershift Cost'!$B$3:$C$25,2,0),"")</f>
        <v/>
      </c>
      <c r="G87" s="151" t="s">
        <v>27</v>
      </c>
      <c r="H87" s="151" t="s">
        <v>10</v>
      </c>
      <c r="I87" s="151" t="s">
        <v>10</v>
      </c>
      <c r="J87" s="151" t="s">
        <v>10</v>
      </c>
      <c r="K87" s="151" t="s">
        <v>10</v>
      </c>
      <c r="L87" s="151" t="s">
        <v>10</v>
      </c>
      <c r="M87" s="151" t="s">
        <v>27</v>
      </c>
      <c r="N87" s="151" t="s">
        <v>10</v>
      </c>
      <c r="O87" s="151" t="s">
        <v>10</v>
      </c>
      <c r="P87" s="151" t="s">
        <v>26</v>
      </c>
      <c r="Q87" s="152" t="s">
        <v>27</v>
      </c>
      <c r="R87" s="152" t="s">
        <v>27</v>
      </c>
      <c r="S87" s="152" t="s">
        <v>27</v>
      </c>
      <c r="T87" s="152" t="s">
        <v>27</v>
      </c>
      <c r="U87" s="152" t="s">
        <v>11</v>
      </c>
      <c r="V87" s="151" t="s">
        <v>12</v>
      </c>
      <c r="W87" s="152" t="s">
        <v>12</v>
      </c>
      <c r="X87" s="152" t="s">
        <v>12</v>
      </c>
      <c r="Y87" s="152" t="s">
        <v>12</v>
      </c>
      <c r="Z87" s="152" t="s">
        <v>27</v>
      </c>
      <c r="AA87" s="152" t="s">
        <v>27</v>
      </c>
      <c r="AB87" s="152" t="s">
        <v>27</v>
      </c>
      <c r="AC87" s="151" t="s">
        <v>12</v>
      </c>
      <c r="AD87" s="152" t="s">
        <v>12</v>
      </c>
      <c r="AE87" s="152" t="s">
        <v>26</v>
      </c>
      <c r="AF87" s="152" t="s">
        <v>11</v>
      </c>
      <c r="AG87" s="152" t="s">
        <v>11</v>
      </c>
      <c r="AH87" s="152" t="s">
        <v>11</v>
      </c>
      <c r="AI87" s="152" t="s">
        <v>11</v>
      </c>
      <c r="AJ87" s="151" t="s">
        <v>11</v>
      </c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3">
        <f t="shared" si="53"/>
        <v>7</v>
      </c>
      <c r="AX87" s="153">
        <f t="shared" si="54"/>
        <v>6</v>
      </c>
      <c r="AY87" s="153">
        <f t="shared" si="55"/>
        <v>6</v>
      </c>
      <c r="AZ87" s="153">
        <f t="shared" si="56"/>
        <v>0</v>
      </c>
      <c r="BA87" s="153">
        <f t="shared" si="57"/>
        <v>0</v>
      </c>
      <c r="BB87" s="153">
        <f t="shared" si="58"/>
        <v>0</v>
      </c>
      <c r="BC87" s="153">
        <f t="shared" si="59"/>
        <v>0</v>
      </c>
      <c r="BD87" s="153">
        <f t="shared" si="60"/>
        <v>0</v>
      </c>
      <c r="BE87" s="153">
        <f t="shared" si="61"/>
        <v>0</v>
      </c>
      <c r="BF87" s="153">
        <f t="shared" si="62"/>
        <v>0</v>
      </c>
      <c r="BG87" s="153">
        <f t="shared" si="63"/>
        <v>0</v>
      </c>
      <c r="BH87" s="153">
        <f t="shared" si="64"/>
        <v>0</v>
      </c>
      <c r="BI87" s="153">
        <f t="shared" si="65"/>
        <v>0</v>
      </c>
      <c r="BJ87" s="153">
        <f t="shared" si="66"/>
        <v>0</v>
      </c>
      <c r="BK87" s="152"/>
      <c r="BL87" s="152"/>
      <c r="BM87" s="153">
        <f t="shared" si="67"/>
        <v>2</v>
      </c>
      <c r="BN87" s="153">
        <f t="shared" si="68"/>
        <v>9</v>
      </c>
      <c r="BO87" s="145">
        <f t="shared" si="69"/>
        <v>19</v>
      </c>
      <c r="BP87" s="147">
        <f t="shared" si="70"/>
        <v>30</v>
      </c>
      <c r="BQ87" s="146">
        <f t="shared" si="49"/>
        <v>0</v>
      </c>
      <c r="BR87" s="146">
        <f t="shared" si="71"/>
        <v>0</v>
      </c>
      <c r="BS87" s="175"/>
      <c r="BU87" s="165">
        <f t="shared" si="50"/>
        <v>1</v>
      </c>
      <c r="BV87" s="166">
        <f t="shared" si="50"/>
        <v>1</v>
      </c>
      <c r="BW87" s="166">
        <f t="shared" si="50"/>
        <v>1</v>
      </c>
      <c r="BX87" s="166">
        <f t="shared" si="50"/>
        <v>0</v>
      </c>
      <c r="BY87" s="166">
        <f t="shared" si="50"/>
        <v>0</v>
      </c>
      <c r="BZ87" s="166">
        <f t="shared" si="50"/>
        <v>0</v>
      </c>
      <c r="CA87" s="166">
        <f t="shared" si="50"/>
        <v>0</v>
      </c>
      <c r="CB87" s="166">
        <f t="shared" si="50"/>
        <v>0</v>
      </c>
      <c r="CC87" s="166">
        <f t="shared" si="50"/>
        <v>0</v>
      </c>
      <c r="CD87" s="166">
        <f t="shared" si="50"/>
        <v>0</v>
      </c>
      <c r="CE87" s="166">
        <f t="shared" si="50"/>
        <v>1</v>
      </c>
      <c r="CF87" s="166">
        <f t="shared" si="50"/>
        <v>1</v>
      </c>
      <c r="CG87" s="166">
        <f t="shared" si="50"/>
        <v>1</v>
      </c>
      <c r="CH87" s="166">
        <f t="shared" si="50"/>
        <v>1</v>
      </c>
      <c r="CI87" s="166">
        <f t="shared" si="50"/>
        <v>1</v>
      </c>
      <c r="CJ87" s="166">
        <f t="shared" si="50"/>
        <v>1</v>
      </c>
      <c r="CK87" s="166">
        <f t="shared" si="78"/>
        <v>1</v>
      </c>
      <c r="CL87" s="166">
        <f t="shared" si="78"/>
        <v>1</v>
      </c>
      <c r="CM87" s="166">
        <f t="shared" si="78"/>
        <v>0</v>
      </c>
      <c r="CN87" s="166">
        <f t="shared" si="78"/>
        <v>0</v>
      </c>
      <c r="CO87" s="166">
        <f t="shared" si="78"/>
        <v>0</v>
      </c>
      <c r="CP87" s="166">
        <f t="shared" si="78"/>
        <v>0</v>
      </c>
      <c r="CQ87" s="166">
        <f t="shared" si="78"/>
        <v>0</v>
      </c>
      <c r="CR87" s="166">
        <f t="shared" si="78"/>
        <v>0</v>
      </c>
      <c r="CS87" s="166">
        <f t="shared" si="78"/>
        <v>0</v>
      </c>
      <c r="CT87" s="166">
        <f t="shared" si="78"/>
        <v>0</v>
      </c>
      <c r="CU87" s="166">
        <f t="shared" si="78"/>
        <v>0</v>
      </c>
      <c r="CV87" s="166">
        <f t="shared" si="78"/>
        <v>0</v>
      </c>
      <c r="CW87" s="166">
        <f t="shared" si="78"/>
        <v>0</v>
      </c>
      <c r="CX87" s="166">
        <f t="shared" si="78"/>
        <v>0</v>
      </c>
      <c r="CY87" s="166">
        <f t="shared" si="78"/>
        <v>0</v>
      </c>
      <c r="CZ87" s="166">
        <f t="shared" si="78"/>
        <v>0</v>
      </c>
      <c r="DA87" s="166">
        <f t="shared" si="73"/>
        <v>0</v>
      </c>
      <c r="DB87" s="166">
        <f t="shared" si="73"/>
        <v>0</v>
      </c>
      <c r="DC87" s="166">
        <f t="shared" si="73"/>
        <v>0</v>
      </c>
      <c r="DD87" s="166">
        <f t="shared" si="73"/>
        <v>0</v>
      </c>
      <c r="DE87" s="166">
        <f t="shared" si="73"/>
        <v>0</v>
      </c>
      <c r="DF87" s="166">
        <f t="shared" si="73"/>
        <v>0</v>
      </c>
      <c r="DG87" s="166">
        <f t="shared" si="73"/>
        <v>0</v>
      </c>
      <c r="DH87" s="166">
        <f t="shared" si="73"/>
        <v>0</v>
      </c>
      <c r="DI87" s="167">
        <f t="shared" si="73"/>
        <v>0</v>
      </c>
      <c r="DK87" s="165">
        <f t="shared" si="51"/>
        <v>0</v>
      </c>
      <c r="DL87" s="166">
        <f t="shared" si="51"/>
        <v>0</v>
      </c>
      <c r="DM87" s="166">
        <f t="shared" si="51"/>
        <v>0</v>
      </c>
      <c r="DN87" s="166">
        <f t="shared" si="51"/>
        <v>0</v>
      </c>
      <c r="DO87" s="166">
        <f t="shared" si="51"/>
        <v>0</v>
      </c>
      <c r="DP87" s="166">
        <f t="shared" si="51"/>
        <v>0</v>
      </c>
      <c r="DQ87" s="166">
        <f t="shared" si="51"/>
        <v>0</v>
      </c>
      <c r="DR87" s="166">
        <f t="shared" si="51"/>
        <v>0</v>
      </c>
      <c r="DS87" s="166">
        <f t="shared" si="51"/>
        <v>0</v>
      </c>
      <c r="DT87" s="166">
        <f t="shared" si="51"/>
        <v>0</v>
      </c>
      <c r="DU87" s="166">
        <f t="shared" si="51"/>
        <v>0</v>
      </c>
      <c r="DV87" s="166">
        <f t="shared" si="51"/>
        <v>0</v>
      </c>
      <c r="DW87" s="166">
        <f t="shared" si="51"/>
        <v>0</v>
      </c>
      <c r="DX87" s="166">
        <f t="shared" si="51"/>
        <v>0</v>
      </c>
      <c r="DY87" s="166">
        <f t="shared" si="51"/>
        <v>0</v>
      </c>
      <c r="DZ87" s="166">
        <f t="shared" si="51"/>
        <v>0</v>
      </c>
      <c r="EA87" s="166">
        <f t="shared" si="79"/>
        <v>0</v>
      </c>
      <c r="EB87" s="166">
        <f t="shared" si="79"/>
        <v>0</v>
      </c>
      <c r="EC87" s="166">
        <f t="shared" si="79"/>
        <v>0</v>
      </c>
      <c r="ED87" s="166">
        <f t="shared" si="79"/>
        <v>0</v>
      </c>
      <c r="EE87" s="166">
        <f t="shared" si="79"/>
        <v>0</v>
      </c>
      <c r="EF87" s="166">
        <f t="shared" si="79"/>
        <v>0</v>
      </c>
      <c r="EG87" s="166">
        <f t="shared" si="79"/>
        <v>0</v>
      </c>
      <c r="EH87" s="166">
        <f t="shared" si="79"/>
        <v>0</v>
      </c>
      <c r="EI87" s="166">
        <f t="shared" si="79"/>
        <v>0</v>
      </c>
      <c r="EJ87" s="166">
        <f t="shared" si="79"/>
        <v>0</v>
      </c>
      <c r="EK87" s="166">
        <f t="shared" si="79"/>
        <v>0</v>
      </c>
      <c r="EL87" s="166">
        <f t="shared" si="79"/>
        <v>0</v>
      </c>
      <c r="EM87" s="166">
        <f t="shared" si="79"/>
        <v>0</v>
      </c>
      <c r="EN87" s="166">
        <f t="shared" si="79"/>
        <v>0</v>
      </c>
      <c r="EO87" s="166">
        <f t="shared" si="79"/>
        <v>0</v>
      </c>
      <c r="EP87" s="166">
        <f t="shared" si="79"/>
        <v>0</v>
      </c>
      <c r="EQ87" s="166">
        <f t="shared" si="75"/>
        <v>0</v>
      </c>
      <c r="ER87" s="166">
        <f t="shared" si="75"/>
        <v>0</v>
      </c>
      <c r="ES87" s="166">
        <f t="shared" si="75"/>
        <v>0</v>
      </c>
      <c r="ET87" s="166">
        <f t="shared" si="75"/>
        <v>0</v>
      </c>
      <c r="EU87" s="166">
        <f t="shared" si="75"/>
        <v>0</v>
      </c>
      <c r="EV87" s="166">
        <f t="shared" si="75"/>
        <v>0</v>
      </c>
      <c r="EW87" s="166">
        <f t="shared" si="75"/>
        <v>0</v>
      </c>
      <c r="EX87" s="166">
        <f t="shared" si="75"/>
        <v>0</v>
      </c>
      <c r="EY87" s="167">
        <f t="shared" si="75"/>
        <v>0</v>
      </c>
      <c r="FA87" s="171" t="str">
        <f t="shared" si="52"/>
        <v>Non Compliance</v>
      </c>
      <c r="FB87" s="171" t="str">
        <f t="shared" si="76"/>
        <v>Compliance</v>
      </c>
      <c r="FC87" s="171" t="str">
        <f t="shared" si="77"/>
        <v>Compliance</v>
      </c>
      <c r="FD87" s="164">
        <f>VLOOKUP(C87,'[3]AS PER ATT '!$B$9:$H$121,7,0)</f>
        <v>19</v>
      </c>
      <c r="FE87" s="186">
        <f t="shared" si="80"/>
        <v>0</v>
      </c>
    </row>
    <row r="88" spans="2:161" s="164" customFormat="1" ht="20.100000000000001" customHeight="1" thickBot="1" x14ac:dyDescent="0.3">
      <c r="B88" s="159">
        <v>75</v>
      </c>
      <c r="C88" s="180">
        <v>6380</v>
      </c>
      <c r="D88" s="173" t="s">
        <v>116</v>
      </c>
      <c r="E88" s="179" t="s">
        <v>135</v>
      </c>
      <c r="F88" s="41" t="str">
        <f>IFERROR(VLOOKUP(E88,'[1]Designation with Pershift Cost'!$B$3:$C$25,2,0),"")</f>
        <v/>
      </c>
      <c r="G88" s="151" t="s">
        <v>27</v>
      </c>
      <c r="H88" s="151" t="s">
        <v>10</v>
      </c>
      <c r="I88" s="151" t="s">
        <v>27</v>
      </c>
      <c r="J88" s="151" t="s">
        <v>10</v>
      </c>
      <c r="K88" s="151" t="s">
        <v>10</v>
      </c>
      <c r="L88" s="151" t="s">
        <v>10</v>
      </c>
      <c r="M88" s="151" t="s">
        <v>26</v>
      </c>
      <c r="N88" s="151" t="s">
        <v>10</v>
      </c>
      <c r="O88" s="151" t="s">
        <v>10</v>
      </c>
      <c r="P88" s="151" t="s">
        <v>27</v>
      </c>
      <c r="Q88" s="152" t="s">
        <v>10</v>
      </c>
      <c r="R88" s="152" t="s">
        <v>10</v>
      </c>
      <c r="S88" s="152" t="s">
        <v>10</v>
      </c>
      <c r="T88" s="152" t="s">
        <v>26</v>
      </c>
      <c r="U88" s="152" t="s">
        <v>10</v>
      </c>
      <c r="V88" s="151" t="s">
        <v>10</v>
      </c>
      <c r="W88" s="152" t="s">
        <v>27</v>
      </c>
      <c r="X88" s="152" t="s">
        <v>27</v>
      </c>
      <c r="Y88" s="152" t="s">
        <v>27</v>
      </c>
      <c r="Z88" s="152" t="s">
        <v>27</v>
      </c>
      <c r="AA88" s="152" t="s">
        <v>27</v>
      </c>
      <c r="AB88" s="152" t="s">
        <v>27</v>
      </c>
      <c r="AC88" s="152" t="s">
        <v>27</v>
      </c>
      <c r="AD88" s="152" t="s">
        <v>27</v>
      </c>
      <c r="AE88" s="152" t="s">
        <v>10</v>
      </c>
      <c r="AF88" s="152" t="s">
        <v>12</v>
      </c>
      <c r="AG88" s="152" t="s">
        <v>27</v>
      </c>
      <c r="AH88" s="152" t="s">
        <v>27</v>
      </c>
      <c r="AI88" s="152" t="s">
        <v>27</v>
      </c>
      <c r="AJ88" s="152" t="s">
        <v>12</v>
      </c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3">
        <f t="shared" si="53"/>
        <v>12</v>
      </c>
      <c r="AX88" s="153">
        <f t="shared" si="54"/>
        <v>0</v>
      </c>
      <c r="AY88" s="153">
        <f t="shared" si="55"/>
        <v>2</v>
      </c>
      <c r="AZ88" s="153">
        <f t="shared" si="56"/>
        <v>0</v>
      </c>
      <c r="BA88" s="153">
        <f t="shared" si="57"/>
        <v>0</v>
      </c>
      <c r="BB88" s="153">
        <f t="shared" si="58"/>
        <v>0</v>
      </c>
      <c r="BC88" s="153">
        <f t="shared" si="59"/>
        <v>0</v>
      </c>
      <c r="BD88" s="153">
        <f t="shared" si="60"/>
        <v>0</v>
      </c>
      <c r="BE88" s="153">
        <f t="shared" si="61"/>
        <v>0</v>
      </c>
      <c r="BF88" s="153">
        <f t="shared" si="62"/>
        <v>0</v>
      </c>
      <c r="BG88" s="153">
        <f t="shared" si="63"/>
        <v>0</v>
      </c>
      <c r="BH88" s="153">
        <f t="shared" si="64"/>
        <v>0</v>
      </c>
      <c r="BI88" s="153">
        <f t="shared" si="65"/>
        <v>0</v>
      </c>
      <c r="BJ88" s="153">
        <f t="shared" si="66"/>
        <v>0</v>
      </c>
      <c r="BK88" s="152"/>
      <c r="BL88" s="152"/>
      <c r="BM88" s="153">
        <f t="shared" si="67"/>
        <v>2</v>
      </c>
      <c r="BN88" s="153">
        <f t="shared" si="68"/>
        <v>14</v>
      </c>
      <c r="BO88" s="145">
        <f t="shared" si="69"/>
        <v>14</v>
      </c>
      <c r="BP88" s="147">
        <f t="shared" si="70"/>
        <v>30</v>
      </c>
      <c r="BQ88" s="146">
        <f t="shared" si="49"/>
        <v>0</v>
      </c>
      <c r="BR88" s="146">
        <f t="shared" si="71"/>
        <v>0</v>
      </c>
      <c r="BS88" s="175"/>
      <c r="BU88" s="165">
        <f t="shared" si="50"/>
        <v>0</v>
      </c>
      <c r="BV88" s="166">
        <f t="shared" si="50"/>
        <v>0</v>
      </c>
      <c r="BW88" s="166">
        <f t="shared" si="50"/>
        <v>0</v>
      </c>
      <c r="BX88" s="166">
        <f t="shared" si="50"/>
        <v>0</v>
      </c>
      <c r="BY88" s="166">
        <f t="shared" si="50"/>
        <v>0</v>
      </c>
      <c r="BZ88" s="166">
        <f t="shared" si="50"/>
        <v>0</v>
      </c>
      <c r="CA88" s="166">
        <f t="shared" si="50"/>
        <v>0</v>
      </c>
      <c r="CB88" s="166">
        <f t="shared" si="50"/>
        <v>0</v>
      </c>
      <c r="CC88" s="166">
        <f t="shared" si="50"/>
        <v>0</v>
      </c>
      <c r="CD88" s="166">
        <f t="shared" si="50"/>
        <v>0</v>
      </c>
      <c r="CE88" s="166">
        <f t="shared" si="50"/>
        <v>0</v>
      </c>
      <c r="CF88" s="166">
        <f t="shared" si="50"/>
        <v>0</v>
      </c>
      <c r="CG88" s="166">
        <f t="shared" si="50"/>
        <v>0</v>
      </c>
      <c r="CH88" s="166">
        <f t="shared" si="50"/>
        <v>0</v>
      </c>
      <c r="CI88" s="166">
        <f t="shared" si="50"/>
        <v>1</v>
      </c>
      <c r="CJ88" s="166">
        <f t="shared" si="50"/>
        <v>1</v>
      </c>
      <c r="CK88" s="166">
        <f t="shared" si="78"/>
        <v>1</v>
      </c>
      <c r="CL88" s="166">
        <f t="shared" si="78"/>
        <v>1</v>
      </c>
      <c r="CM88" s="166">
        <f t="shared" si="78"/>
        <v>1</v>
      </c>
      <c r="CN88" s="166">
        <f t="shared" si="78"/>
        <v>1</v>
      </c>
      <c r="CO88" s="166">
        <f t="shared" si="78"/>
        <v>1</v>
      </c>
      <c r="CP88" s="166">
        <f t="shared" si="78"/>
        <v>1</v>
      </c>
      <c r="CQ88" s="166">
        <f t="shared" si="78"/>
        <v>1</v>
      </c>
      <c r="CR88" s="166">
        <f t="shared" si="78"/>
        <v>1</v>
      </c>
      <c r="CS88" s="166">
        <f t="shared" si="78"/>
        <v>0</v>
      </c>
      <c r="CT88" s="166">
        <f t="shared" si="78"/>
        <v>0</v>
      </c>
      <c r="CU88" s="166">
        <f t="shared" si="78"/>
        <v>0</v>
      </c>
      <c r="CV88" s="166">
        <f t="shared" si="78"/>
        <v>0</v>
      </c>
      <c r="CW88" s="166">
        <f t="shared" si="78"/>
        <v>0</v>
      </c>
      <c r="CX88" s="166">
        <f t="shared" si="78"/>
        <v>0</v>
      </c>
      <c r="CY88" s="166">
        <f t="shared" si="78"/>
        <v>0</v>
      </c>
      <c r="CZ88" s="166">
        <f t="shared" si="78"/>
        <v>0</v>
      </c>
      <c r="DA88" s="166">
        <f t="shared" si="73"/>
        <v>0</v>
      </c>
      <c r="DB88" s="166">
        <f t="shared" si="73"/>
        <v>0</v>
      </c>
      <c r="DC88" s="166">
        <f t="shared" si="73"/>
        <v>0</v>
      </c>
      <c r="DD88" s="166">
        <f t="shared" si="73"/>
        <v>0</v>
      </c>
      <c r="DE88" s="166">
        <f t="shared" si="73"/>
        <v>0</v>
      </c>
      <c r="DF88" s="166">
        <f t="shared" si="73"/>
        <v>0</v>
      </c>
      <c r="DG88" s="166">
        <f t="shared" si="73"/>
        <v>0</v>
      </c>
      <c r="DH88" s="166">
        <f t="shared" si="73"/>
        <v>0</v>
      </c>
      <c r="DI88" s="167">
        <f t="shared" si="73"/>
        <v>0</v>
      </c>
      <c r="DK88" s="165">
        <f t="shared" si="51"/>
        <v>0</v>
      </c>
      <c r="DL88" s="166">
        <f t="shared" si="51"/>
        <v>0</v>
      </c>
      <c r="DM88" s="166">
        <f t="shared" si="51"/>
        <v>0</v>
      </c>
      <c r="DN88" s="166">
        <f t="shared" si="51"/>
        <v>0</v>
      </c>
      <c r="DO88" s="166">
        <f t="shared" si="51"/>
        <v>0</v>
      </c>
      <c r="DP88" s="166">
        <f t="shared" si="51"/>
        <v>0</v>
      </c>
      <c r="DQ88" s="166">
        <f t="shared" si="51"/>
        <v>0</v>
      </c>
      <c r="DR88" s="166">
        <f t="shared" si="51"/>
        <v>0</v>
      </c>
      <c r="DS88" s="166">
        <f t="shared" si="51"/>
        <v>0</v>
      </c>
      <c r="DT88" s="166">
        <f t="shared" si="51"/>
        <v>0</v>
      </c>
      <c r="DU88" s="166">
        <f t="shared" si="51"/>
        <v>0</v>
      </c>
      <c r="DV88" s="166">
        <f t="shared" si="51"/>
        <v>0</v>
      </c>
      <c r="DW88" s="166">
        <f t="shared" si="51"/>
        <v>0</v>
      </c>
      <c r="DX88" s="166">
        <f t="shared" si="51"/>
        <v>0</v>
      </c>
      <c r="DY88" s="166">
        <f t="shared" si="51"/>
        <v>0</v>
      </c>
      <c r="DZ88" s="166">
        <f t="shared" si="51"/>
        <v>0</v>
      </c>
      <c r="EA88" s="166">
        <f t="shared" si="79"/>
        <v>0</v>
      </c>
      <c r="EB88" s="166">
        <f t="shared" si="79"/>
        <v>0</v>
      </c>
      <c r="EC88" s="166">
        <f t="shared" si="79"/>
        <v>0</v>
      </c>
      <c r="ED88" s="166">
        <f t="shared" si="79"/>
        <v>0</v>
      </c>
      <c r="EE88" s="166">
        <f t="shared" si="79"/>
        <v>0</v>
      </c>
      <c r="EF88" s="166">
        <f t="shared" si="79"/>
        <v>0</v>
      </c>
      <c r="EG88" s="166">
        <f t="shared" si="79"/>
        <v>0</v>
      </c>
      <c r="EH88" s="166">
        <f t="shared" si="79"/>
        <v>0</v>
      </c>
      <c r="EI88" s="166">
        <f t="shared" si="79"/>
        <v>0</v>
      </c>
      <c r="EJ88" s="166">
        <f t="shared" si="79"/>
        <v>0</v>
      </c>
      <c r="EK88" s="166">
        <f t="shared" si="79"/>
        <v>0</v>
      </c>
      <c r="EL88" s="166">
        <f t="shared" si="79"/>
        <v>0</v>
      </c>
      <c r="EM88" s="166">
        <f t="shared" si="79"/>
        <v>0</v>
      </c>
      <c r="EN88" s="166">
        <f t="shared" si="79"/>
        <v>0</v>
      </c>
      <c r="EO88" s="166">
        <f t="shared" si="79"/>
        <v>0</v>
      </c>
      <c r="EP88" s="166">
        <f t="shared" si="79"/>
        <v>0</v>
      </c>
      <c r="EQ88" s="166">
        <f t="shared" si="75"/>
        <v>0</v>
      </c>
      <c r="ER88" s="166">
        <f t="shared" si="75"/>
        <v>0</v>
      </c>
      <c r="ES88" s="166">
        <f t="shared" si="75"/>
        <v>0</v>
      </c>
      <c r="ET88" s="166">
        <f t="shared" si="75"/>
        <v>0</v>
      </c>
      <c r="EU88" s="166">
        <f t="shared" si="75"/>
        <v>0</v>
      </c>
      <c r="EV88" s="166">
        <f t="shared" si="75"/>
        <v>0</v>
      </c>
      <c r="EW88" s="166">
        <f t="shared" si="75"/>
        <v>0</v>
      </c>
      <c r="EX88" s="166">
        <f t="shared" si="75"/>
        <v>0</v>
      </c>
      <c r="EY88" s="167">
        <f t="shared" si="75"/>
        <v>0</v>
      </c>
      <c r="FA88" s="171" t="str">
        <f t="shared" si="52"/>
        <v>Non Compliance</v>
      </c>
      <c r="FB88" s="171" t="str">
        <f t="shared" si="76"/>
        <v>Compliance</v>
      </c>
      <c r="FC88" s="171" t="str">
        <f t="shared" si="77"/>
        <v>Compliance</v>
      </c>
      <c r="FD88" s="164">
        <f>VLOOKUP(C88,'[3]AS PER ATT '!$B$9:$H$121,7,0)</f>
        <v>14</v>
      </c>
      <c r="FE88" s="186">
        <f t="shared" si="80"/>
        <v>0</v>
      </c>
    </row>
    <row r="89" spans="2:161" s="164" customFormat="1" ht="20.100000000000001" customHeight="1" thickBot="1" x14ac:dyDescent="0.3">
      <c r="B89" s="159">
        <v>76</v>
      </c>
      <c r="C89" s="180">
        <v>6400</v>
      </c>
      <c r="D89" s="173" t="s">
        <v>117</v>
      </c>
      <c r="E89" s="179" t="s">
        <v>135</v>
      </c>
      <c r="F89" s="41" t="str">
        <f>IFERROR(VLOOKUP(E89,'[1]Designation with Pershift Cost'!$B$3:$C$25,2,0),"")</f>
        <v/>
      </c>
      <c r="G89" s="151" t="s">
        <v>12</v>
      </c>
      <c r="H89" s="151" t="s">
        <v>12</v>
      </c>
      <c r="I89" s="151" t="s">
        <v>12</v>
      </c>
      <c r="J89" s="151" t="s">
        <v>26</v>
      </c>
      <c r="K89" s="151" t="s">
        <v>12</v>
      </c>
      <c r="L89" s="151" t="s">
        <v>11</v>
      </c>
      <c r="M89" s="151" t="s">
        <v>10</v>
      </c>
      <c r="N89" s="151" t="s">
        <v>27</v>
      </c>
      <c r="O89" s="151" t="s">
        <v>11</v>
      </c>
      <c r="P89" s="151" t="s">
        <v>11</v>
      </c>
      <c r="Q89" s="152" t="s">
        <v>26</v>
      </c>
      <c r="R89" s="152" t="s">
        <v>11</v>
      </c>
      <c r="S89" s="152" t="s">
        <v>11</v>
      </c>
      <c r="T89" s="152" t="s">
        <v>11</v>
      </c>
      <c r="U89" s="152" t="s">
        <v>11</v>
      </c>
      <c r="V89" s="151" t="s">
        <v>27</v>
      </c>
      <c r="W89" s="152" t="s">
        <v>11</v>
      </c>
      <c r="X89" s="152" t="s">
        <v>11</v>
      </c>
      <c r="Y89" s="152" t="s">
        <v>11</v>
      </c>
      <c r="Z89" s="152" t="s">
        <v>26</v>
      </c>
      <c r="AA89" s="152" t="s">
        <v>11</v>
      </c>
      <c r="AB89" s="152" t="s">
        <v>11</v>
      </c>
      <c r="AC89" s="152" t="s">
        <v>11</v>
      </c>
      <c r="AD89" s="152" t="s">
        <v>11</v>
      </c>
      <c r="AE89" s="152" t="s">
        <v>11</v>
      </c>
      <c r="AF89" s="152" t="s">
        <v>11</v>
      </c>
      <c r="AG89" s="152" t="s">
        <v>11</v>
      </c>
      <c r="AH89" s="152" t="s">
        <v>26</v>
      </c>
      <c r="AI89" s="152" t="s">
        <v>11</v>
      </c>
      <c r="AJ89" s="152" t="s">
        <v>11</v>
      </c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3">
        <f t="shared" si="53"/>
        <v>1</v>
      </c>
      <c r="AX89" s="153">
        <f t="shared" si="54"/>
        <v>19</v>
      </c>
      <c r="AY89" s="153">
        <f t="shared" si="55"/>
        <v>4</v>
      </c>
      <c r="AZ89" s="153">
        <f t="shared" si="56"/>
        <v>0</v>
      </c>
      <c r="BA89" s="153">
        <f t="shared" si="57"/>
        <v>0</v>
      </c>
      <c r="BB89" s="153">
        <f t="shared" si="58"/>
        <v>0</v>
      </c>
      <c r="BC89" s="153">
        <f t="shared" si="59"/>
        <v>0</v>
      </c>
      <c r="BD89" s="153">
        <f t="shared" si="60"/>
        <v>0</v>
      </c>
      <c r="BE89" s="153">
        <f t="shared" si="61"/>
        <v>0</v>
      </c>
      <c r="BF89" s="153">
        <f t="shared" si="62"/>
        <v>0</v>
      </c>
      <c r="BG89" s="153">
        <f t="shared" si="63"/>
        <v>0</v>
      </c>
      <c r="BH89" s="153">
        <f t="shared" si="64"/>
        <v>0</v>
      </c>
      <c r="BI89" s="153">
        <f t="shared" si="65"/>
        <v>0</v>
      </c>
      <c r="BJ89" s="153">
        <f t="shared" si="66"/>
        <v>0</v>
      </c>
      <c r="BK89" s="152"/>
      <c r="BL89" s="152"/>
      <c r="BM89" s="153">
        <f t="shared" si="67"/>
        <v>4</v>
      </c>
      <c r="BN89" s="153">
        <f t="shared" si="68"/>
        <v>2</v>
      </c>
      <c r="BO89" s="145">
        <f t="shared" si="69"/>
        <v>24</v>
      </c>
      <c r="BP89" s="147">
        <f t="shared" si="70"/>
        <v>30</v>
      </c>
      <c r="BQ89" s="146">
        <f t="shared" si="49"/>
        <v>0</v>
      </c>
      <c r="BR89" s="146">
        <f t="shared" si="71"/>
        <v>0</v>
      </c>
      <c r="BS89" s="175"/>
      <c r="BU89" s="165">
        <f t="shared" ref="BU89:CJ104" si="81">IF(OR(COUNTIFS(G89:M89,"W/O")&gt;0,COUNTIFS(G89:M89,"")&gt;0),0,1)</f>
        <v>0</v>
      </c>
      <c r="BV89" s="166">
        <f t="shared" si="81"/>
        <v>0</v>
      </c>
      <c r="BW89" s="166">
        <f t="shared" si="81"/>
        <v>0</v>
      </c>
      <c r="BX89" s="166">
        <f t="shared" si="81"/>
        <v>0</v>
      </c>
      <c r="BY89" s="166">
        <f t="shared" si="81"/>
        <v>0</v>
      </c>
      <c r="BZ89" s="166">
        <f t="shared" si="81"/>
        <v>0</v>
      </c>
      <c r="CA89" s="166">
        <f t="shared" si="81"/>
        <v>0</v>
      </c>
      <c r="CB89" s="166">
        <f t="shared" si="81"/>
        <v>0</v>
      </c>
      <c r="CC89" s="166">
        <f t="shared" si="81"/>
        <v>0</v>
      </c>
      <c r="CD89" s="166">
        <f t="shared" si="81"/>
        <v>0</v>
      </c>
      <c r="CE89" s="166">
        <f t="shared" si="81"/>
        <v>0</v>
      </c>
      <c r="CF89" s="166">
        <f t="shared" si="81"/>
        <v>1</v>
      </c>
      <c r="CG89" s="166">
        <f t="shared" si="81"/>
        <v>1</v>
      </c>
      <c r="CH89" s="166">
        <f t="shared" si="81"/>
        <v>0</v>
      </c>
      <c r="CI89" s="166">
        <f t="shared" si="81"/>
        <v>0</v>
      </c>
      <c r="CJ89" s="166">
        <f t="shared" si="81"/>
        <v>0</v>
      </c>
      <c r="CK89" s="166">
        <f t="shared" si="78"/>
        <v>0</v>
      </c>
      <c r="CL89" s="166">
        <f t="shared" si="78"/>
        <v>0</v>
      </c>
      <c r="CM89" s="166">
        <f t="shared" si="78"/>
        <v>0</v>
      </c>
      <c r="CN89" s="166">
        <f t="shared" si="78"/>
        <v>0</v>
      </c>
      <c r="CO89" s="166">
        <f t="shared" si="78"/>
        <v>1</v>
      </c>
      <c r="CP89" s="166">
        <f t="shared" si="78"/>
        <v>0</v>
      </c>
      <c r="CQ89" s="166">
        <f t="shared" si="78"/>
        <v>0</v>
      </c>
      <c r="CR89" s="166">
        <f t="shared" si="78"/>
        <v>0</v>
      </c>
      <c r="CS89" s="166">
        <f t="shared" si="78"/>
        <v>0</v>
      </c>
      <c r="CT89" s="166">
        <f t="shared" si="78"/>
        <v>0</v>
      </c>
      <c r="CU89" s="166">
        <f t="shared" si="78"/>
        <v>0</v>
      </c>
      <c r="CV89" s="166">
        <f t="shared" si="78"/>
        <v>0</v>
      </c>
      <c r="CW89" s="166">
        <f t="shared" si="78"/>
        <v>0</v>
      </c>
      <c r="CX89" s="166">
        <f t="shared" si="78"/>
        <v>0</v>
      </c>
      <c r="CY89" s="166">
        <f t="shared" si="78"/>
        <v>0</v>
      </c>
      <c r="CZ89" s="166">
        <f t="shared" si="78"/>
        <v>0</v>
      </c>
      <c r="DA89" s="166">
        <f t="shared" si="73"/>
        <v>0</v>
      </c>
      <c r="DB89" s="166">
        <f t="shared" si="73"/>
        <v>0</v>
      </c>
      <c r="DC89" s="166">
        <f t="shared" si="73"/>
        <v>0</v>
      </c>
      <c r="DD89" s="166">
        <f t="shared" si="73"/>
        <v>0</v>
      </c>
      <c r="DE89" s="166">
        <f t="shared" si="73"/>
        <v>0</v>
      </c>
      <c r="DF89" s="166">
        <f t="shared" si="73"/>
        <v>0</v>
      </c>
      <c r="DG89" s="166">
        <f t="shared" si="73"/>
        <v>0</v>
      </c>
      <c r="DH89" s="166">
        <f t="shared" si="73"/>
        <v>0</v>
      </c>
      <c r="DI89" s="167">
        <f t="shared" si="73"/>
        <v>0</v>
      </c>
      <c r="DK89" s="165">
        <f t="shared" ref="DK89:DZ104" si="82">IF(OR(COUNTIFS(G89:P89,"W/O")&gt;0,COUNTIFS(G89:P89,"A")&gt;0,COUNTIFS(G89:P89,"")&gt;0,COUNTIF(G89:P89,"N/O")),0,1)</f>
        <v>0</v>
      </c>
      <c r="DL89" s="166">
        <f t="shared" si="82"/>
        <v>0</v>
      </c>
      <c r="DM89" s="166">
        <f t="shared" si="82"/>
        <v>0</v>
      </c>
      <c r="DN89" s="166">
        <f t="shared" si="82"/>
        <v>0</v>
      </c>
      <c r="DO89" s="166">
        <f t="shared" si="82"/>
        <v>0</v>
      </c>
      <c r="DP89" s="166">
        <f t="shared" si="82"/>
        <v>0</v>
      </c>
      <c r="DQ89" s="166">
        <f t="shared" si="82"/>
        <v>0</v>
      </c>
      <c r="DR89" s="166">
        <f t="shared" si="82"/>
        <v>0</v>
      </c>
      <c r="DS89" s="166">
        <f t="shared" si="82"/>
        <v>0</v>
      </c>
      <c r="DT89" s="166">
        <f t="shared" si="82"/>
        <v>0</v>
      </c>
      <c r="DU89" s="166">
        <f t="shared" si="82"/>
        <v>0</v>
      </c>
      <c r="DV89" s="166">
        <f t="shared" si="82"/>
        <v>0</v>
      </c>
      <c r="DW89" s="166">
        <f t="shared" si="82"/>
        <v>0</v>
      </c>
      <c r="DX89" s="166">
        <f t="shared" si="82"/>
        <v>0</v>
      </c>
      <c r="DY89" s="166">
        <f t="shared" si="82"/>
        <v>0</v>
      </c>
      <c r="DZ89" s="166">
        <f t="shared" si="82"/>
        <v>0</v>
      </c>
      <c r="EA89" s="166">
        <f t="shared" si="79"/>
        <v>0</v>
      </c>
      <c r="EB89" s="166">
        <f t="shared" si="79"/>
        <v>0</v>
      </c>
      <c r="EC89" s="166">
        <f t="shared" si="79"/>
        <v>0</v>
      </c>
      <c r="ED89" s="166">
        <f t="shared" si="79"/>
        <v>0</v>
      </c>
      <c r="EE89" s="166">
        <f t="shared" si="79"/>
        <v>0</v>
      </c>
      <c r="EF89" s="166">
        <f t="shared" si="79"/>
        <v>0</v>
      </c>
      <c r="EG89" s="166">
        <f t="shared" si="79"/>
        <v>0</v>
      </c>
      <c r="EH89" s="166">
        <f t="shared" si="79"/>
        <v>0</v>
      </c>
      <c r="EI89" s="166">
        <f t="shared" si="79"/>
        <v>0</v>
      </c>
      <c r="EJ89" s="166">
        <f t="shared" si="79"/>
        <v>0</v>
      </c>
      <c r="EK89" s="166">
        <f t="shared" si="79"/>
        <v>0</v>
      </c>
      <c r="EL89" s="166">
        <f t="shared" si="79"/>
        <v>0</v>
      </c>
      <c r="EM89" s="166">
        <f t="shared" si="79"/>
        <v>0</v>
      </c>
      <c r="EN89" s="166">
        <f t="shared" si="79"/>
        <v>0</v>
      </c>
      <c r="EO89" s="166">
        <f t="shared" si="79"/>
        <v>0</v>
      </c>
      <c r="EP89" s="166">
        <f t="shared" si="79"/>
        <v>0</v>
      </c>
      <c r="EQ89" s="166">
        <f t="shared" si="75"/>
        <v>0</v>
      </c>
      <c r="ER89" s="166">
        <f t="shared" si="75"/>
        <v>0</v>
      </c>
      <c r="ES89" s="166">
        <f t="shared" si="75"/>
        <v>0</v>
      </c>
      <c r="ET89" s="166">
        <f t="shared" si="75"/>
        <v>0</v>
      </c>
      <c r="EU89" s="166">
        <f t="shared" si="75"/>
        <v>0</v>
      </c>
      <c r="EV89" s="166">
        <f t="shared" si="75"/>
        <v>0</v>
      </c>
      <c r="EW89" s="166">
        <f t="shared" si="75"/>
        <v>0</v>
      </c>
      <c r="EX89" s="166">
        <f t="shared" si="75"/>
        <v>0</v>
      </c>
      <c r="EY89" s="167">
        <f t="shared" si="75"/>
        <v>0</v>
      </c>
      <c r="FA89" s="171" t="str">
        <f t="shared" si="52"/>
        <v>Non Compliance</v>
      </c>
      <c r="FB89" s="171" t="str">
        <f t="shared" si="76"/>
        <v>Compliance</v>
      </c>
      <c r="FC89" s="171" t="str">
        <f t="shared" si="77"/>
        <v>Compliance</v>
      </c>
      <c r="FD89" s="164">
        <f>VLOOKUP(C89,'[3]AS PER ATT '!$B$9:$H$121,7,0)</f>
        <v>24</v>
      </c>
      <c r="FE89" s="186">
        <f t="shared" si="80"/>
        <v>0</v>
      </c>
    </row>
    <row r="90" spans="2:161" s="164" customFormat="1" ht="20.100000000000001" customHeight="1" thickBot="1" x14ac:dyDescent="0.3">
      <c r="B90" s="159">
        <v>77</v>
      </c>
      <c r="C90" s="180">
        <v>6381</v>
      </c>
      <c r="D90" s="173" t="s">
        <v>118</v>
      </c>
      <c r="E90" s="179" t="s">
        <v>135</v>
      </c>
      <c r="F90" s="41" t="str">
        <f>IFERROR(VLOOKUP(E90,'[1]Designation with Pershift Cost'!$B$3:$C$25,2,0),"")</f>
        <v/>
      </c>
      <c r="G90" s="151" t="s">
        <v>27</v>
      </c>
      <c r="H90" s="151" t="s">
        <v>11</v>
      </c>
      <c r="I90" s="151" t="s">
        <v>11</v>
      </c>
      <c r="J90" s="151" t="s">
        <v>11</v>
      </c>
      <c r="K90" s="151" t="s">
        <v>11</v>
      </c>
      <c r="L90" s="151" t="s">
        <v>26</v>
      </c>
      <c r="M90" s="151" t="s">
        <v>11</v>
      </c>
      <c r="N90" s="151" t="s">
        <v>11</v>
      </c>
      <c r="O90" s="151" t="s">
        <v>11</v>
      </c>
      <c r="P90" s="151" t="s">
        <v>11</v>
      </c>
      <c r="Q90" s="152" t="s">
        <v>11</v>
      </c>
      <c r="R90" s="152" t="s">
        <v>11</v>
      </c>
      <c r="S90" s="152" t="s">
        <v>26</v>
      </c>
      <c r="T90" s="152" t="s">
        <v>27</v>
      </c>
      <c r="U90" s="152" t="s">
        <v>27</v>
      </c>
      <c r="V90" s="152" t="s">
        <v>12</v>
      </c>
      <c r="W90" s="152" t="s">
        <v>12</v>
      </c>
      <c r="X90" s="152" t="s">
        <v>12</v>
      </c>
      <c r="Y90" s="152" t="s">
        <v>12</v>
      </c>
      <c r="Z90" s="152" t="s">
        <v>12</v>
      </c>
      <c r="AA90" s="152" t="s">
        <v>12</v>
      </c>
      <c r="AB90" s="152" t="s">
        <v>26</v>
      </c>
      <c r="AC90" s="152" t="s">
        <v>12</v>
      </c>
      <c r="AD90" s="152" t="s">
        <v>12</v>
      </c>
      <c r="AE90" s="152" t="s">
        <v>12</v>
      </c>
      <c r="AF90" s="152" t="s">
        <v>12</v>
      </c>
      <c r="AG90" s="152" t="s">
        <v>27</v>
      </c>
      <c r="AH90" s="152" t="s">
        <v>12</v>
      </c>
      <c r="AI90" s="152" t="s">
        <v>26</v>
      </c>
      <c r="AJ90" s="152" t="s">
        <v>12</v>
      </c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3">
        <f t="shared" si="53"/>
        <v>0</v>
      </c>
      <c r="AX90" s="153">
        <f t="shared" si="54"/>
        <v>10</v>
      </c>
      <c r="AY90" s="153">
        <f t="shared" si="55"/>
        <v>12</v>
      </c>
      <c r="AZ90" s="153">
        <f t="shared" si="56"/>
        <v>0</v>
      </c>
      <c r="BA90" s="153">
        <f t="shared" si="57"/>
        <v>0</v>
      </c>
      <c r="BB90" s="153">
        <f t="shared" si="58"/>
        <v>0</v>
      </c>
      <c r="BC90" s="153">
        <f t="shared" si="59"/>
        <v>0</v>
      </c>
      <c r="BD90" s="153">
        <f t="shared" si="60"/>
        <v>0</v>
      </c>
      <c r="BE90" s="153">
        <f t="shared" si="61"/>
        <v>0</v>
      </c>
      <c r="BF90" s="153">
        <f t="shared" si="62"/>
        <v>0</v>
      </c>
      <c r="BG90" s="153">
        <f t="shared" si="63"/>
        <v>0</v>
      </c>
      <c r="BH90" s="153">
        <f t="shared" si="64"/>
        <v>0</v>
      </c>
      <c r="BI90" s="153">
        <f t="shared" si="65"/>
        <v>0</v>
      </c>
      <c r="BJ90" s="153">
        <f t="shared" si="66"/>
        <v>0</v>
      </c>
      <c r="BK90" s="152"/>
      <c r="BL90" s="152"/>
      <c r="BM90" s="153">
        <f t="shared" si="67"/>
        <v>4</v>
      </c>
      <c r="BN90" s="153">
        <f t="shared" si="68"/>
        <v>4</v>
      </c>
      <c r="BO90" s="145">
        <f t="shared" si="69"/>
        <v>22</v>
      </c>
      <c r="BP90" s="147">
        <f t="shared" si="70"/>
        <v>30</v>
      </c>
      <c r="BQ90" s="146">
        <f t="shared" si="49"/>
        <v>0</v>
      </c>
      <c r="BR90" s="146">
        <f t="shared" si="71"/>
        <v>0</v>
      </c>
      <c r="BS90" s="175"/>
      <c r="BU90" s="165">
        <f t="shared" si="81"/>
        <v>0</v>
      </c>
      <c r="BV90" s="166">
        <f t="shared" si="81"/>
        <v>0</v>
      </c>
      <c r="BW90" s="166">
        <f t="shared" si="81"/>
        <v>0</v>
      </c>
      <c r="BX90" s="166">
        <f t="shared" si="81"/>
        <v>0</v>
      </c>
      <c r="BY90" s="166">
        <f t="shared" si="81"/>
        <v>0</v>
      </c>
      <c r="BZ90" s="166">
        <f t="shared" si="81"/>
        <v>0</v>
      </c>
      <c r="CA90" s="166">
        <f t="shared" si="81"/>
        <v>0</v>
      </c>
      <c r="CB90" s="166">
        <f t="shared" si="81"/>
        <v>0</v>
      </c>
      <c r="CC90" s="166">
        <f t="shared" si="81"/>
        <v>0</v>
      </c>
      <c r="CD90" s="166">
        <f t="shared" si="81"/>
        <v>0</v>
      </c>
      <c r="CE90" s="166">
        <f t="shared" si="81"/>
        <v>0</v>
      </c>
      <c r="CF90" s="166">
        <f t="shared" si="81"/>
        <v>0</v>
      </c>
      <c r="CG90" s="166">
        <f t="shared" si="81"/>
        <v>0</v>
      </c>
      <c r="CH90" s="166">
        <f t="shared" si="81"/>
        <v>1</v>
      </c>
      <c r="CI90" s="166">
        <f t="shared" si="81"/>
        <v>1</v>
      </c>
      <c r="CJ90" s="166">
        <f t="shared" si="81"/>
        <v>0</v>
      </c>
      <c r="CK90" s="166">
        <f t="shared" si="78"/>
        <v>0</v>
      </c>
      <c r="CL90" s="166">
        <f t="shared" si="78"/>
        <v>0</v>
      </c>
      <c r="CM90" s="166">
        <f t="shared" si="78"/>
        <v>0</v>
      </c>
      <c r="CN90" s="166">
        <f t="shared" si="78"/>
        <v>0</v>
      </c>
      <c r="CO90" s="166">
        <f t="shared" si="78"/>
        <v>0</v>
      </c>
      <c r="CP90" s="166">
        <f t="shared" si="78"/>
        <v>0</v>
      </c>
      <c r="CQ90" s="166">
        <f t="shared" si="78"/>
        <v>0</v>
      </c>
      <c r="CR90" s="166">
        <f t="shared" si="78"/>
        <v>0</v>
      </c>
      <c r="CS90" s="166">
        <f t="shared" si="78"/>
        <v>0</v>
      </c>
      <c r="CT90" s="166">
        <f t="shared" si="78"/>
        <v>0</v>
      </c>
      <c r="CU90" s="166">
        <f t="shared" si="78"/>
        <v>0</v>
      </c>
      <c r="CV90" s="166">
        <f t="shared" si="78"/>
        <v>0</v>
      </c>
      <c r="CW90" s="166">
        <f t="shared" si="78"/>
        <v>0</v>
      </c>
      <c r="CX90" s="166">
        <f t="shared" si="78"/>
        <v>0</v>
      </c>
      <c r="CY90" s="166">
        <f t="shared" si="78"/>
        <v>0</v>
      </c>
      <c r="CZ90" s="166">
        <f t="shared" si="78"/>
        <v>0</v>
      </c>
      <c r="DA90" s="166">
        <f t="shared" si="73"/>
        <v>0</v>
      </c>
      <c r="DB90" s="166">
        <f t="shared" si="73"/>
        <v>0</v>
      </c>
      <c r="DC90" s="166">
        <f t="shared" si="73"/>
        <v>0</v>
      </c>
      <c r="DD90" s="166">
        <f t="shared" si="73"/>
        <v>0</v>
      </c>
      <c r="DE90" s="166">
        <f t="shared" si="73"/>
        <v>0</v>
      </c>
      <c r="DF90" s="166">
        <f t="shared" si="73"/>
        <v>0</v>
      </c>
      <c r="DG90" s="166">
        <f t="shared" si="73"/>
        <v>0</v>
      </c>
      <c r="DH90" s="166">
        <f t="shared" si="73"/>
        <v>0</v>
      </c>
      <c r="DI90" s="167">
        <f t="shared" si="73"/>
        <v>0</v>
      </c>
      <c r="DK90" s="165">
        <f t="shared" si="82"/>
        <v>0</v>
      </c>
      <c r="DL90" s="166">
        <f t="shared" si="82"/>
        <v>0</v>
      </c>
      <c r="DM90" s="166">
        <f t="shared" si="82"/>
        <v>0</v>
      </c>
      <c r="DN90" s="166">
        <f t="shared" si="82"/>
        <v>0</v>
      </c>
      <c r="DO90" s="166">
        <f t="shared" si="82"/>
        <v>0</v>
      </c>
      <c r="DP90" s="166">
        <f t="shared" si="82"/>
        <v>0</v>
      </c>
      <c r="DQ90" s="166">
        <f t="shared" si="82"/>
        <v>0</v>
      </c>
      <c r="DR90" s="166">
        <f t="shared" si="82"/>
        <v>0</v>
      </c>
      <c r="DS90" s="166">
        <f t="shared" si="82"/>
        <v>0</v>
      </c>
      <c r="DT90" s="166">
        <f t="shared" si="82"/>
        <v>0</v>
      </c>
      <c r="DU90" s="166">
        <f t="shared" si="82"/>
        <v>0</v>
      </c>
      <c r="DV90" s="166">
        <f t="shared" si="82"/>
        <v>0</v>
      </c>
      <c r="DW90" s="166">
        <f t="shared" si="82"/>
        <v>0</v>
      </c>
      <c r="DX90" s="166">
        <f t="shared" si="82"/>
        <v>0</v>
      </c>
      <c r="DY90" s="166">
        <f t="shared" si="82"/>
        <v>0</v>
      </c>
      <c r="DZ90" s="166">
        <f t="shared" si="82"/>
        <v>0</v>
      </c>
      <c r="EA90" s="166">
        <f t="shared" si="79"/>
        <v>0</v>
      </c>
      <c r="EB90" s="166">
        <f t="shared" si="79"/>
        <v>0</v>
      </c>
      <c r="EC90" s="166">
        <f t="shared" si="79"/>
        <v>0</v>
      </c>
      <c r="ED90" s="166">
        <f t="shared" si="79"/>
        <v>0</v>
      </c>
      <c r="EE90" s="166">
        <f t="shared" si="79"/>
        <v>0</v>
      </c>
      <c r="EF90" s="166">
        <f t="shared" si="79"/>
        <v>0</v>
      </c>
      <c r="EG90" s="166">
        <f t="shared" si="79"/>
        <v>0</v>
      </c>
      <c r="EH90" s="166">
        <f t="shared" si="79"/>
        <v>0</v>
      </c>
      <c r="EI90" s="166">
        <f t="shared" si="79"/>
        <v>0</v>
      </c>
      <c r="EJ90" s="166">
        <f t="shared" si="79"/>
        <v>0</v>
      </c>
      <c r="EK90" s="166">
        <f t="shared" si="79"/>
        <v>0</v>
      </c>
      <c r="EL90" s="166">
        <f t="shared" si="79"/>
        <v>0</v>
      </c>
      <c r="EM90" s="166">
        <f t="shared" si="79"/>
        <v>0</v>
      </c>
      <c r="EN90" s="166">
        <f t="shared" si="79"/>
        <v>0</v>
      </c>
      <c r="EO90" s="166">
        <f t="shared" si="79"/>
        <v>0</v>
      </c>
      <c r="EP90" s="166">
        <f t="shared" si="79"/>
        <v>0</v>
      </c>
      <c r="EQ90" s="166">
        <f t="shared" si="75"/>
        <v>0</v>
      </c>
      <c r="ER90" s="166">
        <f t="shared" si="75"/>
        <v>0</v>
      </c>
      <c r="ES90" s="166">
        <f t="shared" si="75"/>
        <v>0</v>
      </c>
      <c r="ET90" s="166">
        <f t="shared" si="75"/>
        <v>0</v>
      </c>
      <c r="EU90" s="166">
        <f t="shared" si="75"/>
        <v>0</v>
      </c>
      <c r="EV90" s="166">
        <f t="shared" si="75"/>
        <v>0</v>
      </c>
      <c r="EW90" s="166">
        <f t="shared" si="75"/>
        <v>0</v>
      </c>
      <c r="EX90" s="166">
        <f t="shared" si="75"/>
        <v>0</v>
      </c>
      <c r="EY90" s="167">
        <f t="shared" si="75"/>
        <v>0</v>
      </c>
      <c r="FA90" s="171" t="str">
        <f t="shared" si="52"/>
        <v>Non Compliance</v>
      </c>
      <c r="FB90" s="171" t="str">
        <f t="shared" si="76"/>
        <v>Compliance</v>
      </c>
      <c r="FC90" s="171" t="str">
        <f t="shared" si="77"/>
        <v>Compliance</v>
      </c>
      <c r="FD90" s="164">
        <f>VLOOKUP(C90,'[3]AS PER ATT '!$B$9:$H$121,7,0)</f>
        <v>22</v>
      </c>
      <c r="FE90" s="186">
        <f t="shared" si="80"/>
        <v>0</v>
      </c>
    </row>
    <row r="91" spans="2:161" s="164" customFormat="1" ht="20.100000000000001" customHeight="1" thickBot="1" x14ac:dyDescent="0.3">
      <c r="B91" s="159">
        <v>78</v>
      </c>
      <c r="C91" s="180">
        <v>6345</v>
      </c>
      <c r="D91" s="173" t="s">
        <v>119</v>
      </c>
      <c r="E91" s="179" t="s">
        <v>135</v>
      </c>
      <c r="F91" s="41" t="str">
        <f>IFERROR(VLOOKUP(E91,'[1]Designation with Pershift Cost'!$B$3:$C$25,2,0),"")</f>
        <v/>
      </c>
      <c r="G91" s="151" t="s">
        <v>11</v>
      </c>
      <c r="H91" s="151" t="s">
        <v>11</v>
      </c>
      <c r="I91" s="151" t="s">
        <v>11</v>
      </c>
      <c r="J91" s="151" t="s">
        <v>11</v>
      </c>
      <c r="K91" s="151" t="s">
        <v>11</v>
      </c>
      <c r="L91" s="151" t="s">
        <v>26</v>
      </c>
      <c r="M91" s="151" t="s">
        <v>27</v>
      </c>
      <c r="N91" s="151" t="s">
        <v>27</v>
      </c>
      <c r="O91" s="151" t="s">
        <v>27</v>
      </c>
      <c r="P91" s="151" t="s">
        <v>27</v>
      </c>
      <c r="Q91" s="152" t="s">
        <v>12</v>
      </c>
      <c r="R91" s="152" t="s">
        <v>12</v>
      </c>
      <c r="S91" s="152" t="s">
        <v>27</v>
      </c>
      <c r="T91" s="152" t="s">
        <v>12</v>
      </c>
      <c r="U91" s="152" t="s">
        <v>12</v>
      </c>
      <c r="V91" s="152" t="s">
        <v>11</v>
      </c>
      <c r="W91" s="152" t="s">
        <v>11</v>
      </c>
      <c r="X91" s="152" t="s">
        <v>11</v>
      </c>
      <c r="Y91" s="152" t="s">
        <v>11</v>
      </c>
      <c r="Z91" s="152" t="s">
        <v>26</v>
      </c>
      <c r="AA91" s="152" t="s">
        <v>11</v>
      </c>
      <c r="AB91" s="152" t="s">
        <v>11</v>
      </c>
      <c r="AC91" s="152" t="s">
        <v>11</v>
      </c>
      <c r="AD91" s="152" t="s">
        <v>11</v>
      </c>
      <c r="AE91" s="152" t="s">
        <v>11</v>
      </c>
      <c r="AF91" s="152" t="s">
        <v>11</v>
      </c>
      <c r="AG91" s="152" t="s">
        <v>26</v>
      </c>
      <c r="AH91" s="152" t="s">
        <v>11</v>
      </c>
      <c r="AI91" s="152" t="s">
        <v>11</v>
      </c>
      <c r="AJ91" s="152" t="s">
        <v>11</v>
      </c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3">
        <f t="shared" si="53"/>
        <v>0</v>
      </c>
      <c r="AX91" s="153">
        <f t="shared" si="54"/>
        <v>18</v>
      </c>
      <c r="AY91" s="153">
        <f t="shared" si="55"/>
        <v>4</v>
      </c>
      <c r="AZ91" s="153">
        <f t="shared" si="56"/>
        <v>0</v>
      </c>
      <c r="BA91" s="153">
        <f t="shared" si="57"/>
        <v>0</v>
      </c>
      <c r="BB91" s="153">
        <f t="shared" si="58"/>
        <v>0</v>
      </c>
      <c r="BC91" s="153">
        <f t="shared" si="59"/>
        <v>0</v>
      </c>
      <c r="BD91" s="153">
        <f t="shared" si="60"/>
        <v>0</v>
      </c>
      <c r="BE91" s="153">
        <f t="shared" si="61"/>
        <v>0</v>
      </c>
      <c r="BF91" s="153">
        <f t="shared" si="62"/>
        <v>0</v>
      </c>
      <c r="BG91" s="153">
        <f t="shared" si="63"/>
        <v>0</v>
      </c>
      <c r="BH91" s="153">
        <f t="shared" si="64"/>
        <v>0</v>
      </c>
      <c r="BI91" s="153">
        <f t="shared" si="65"/>
        <v>0</v>
      </c>
      <c r="BJ91" s="153">
        <f t="shared" si="66"/>
        <v>0</v>
      </c>
      <c r="BK91" s="152"/>
      <c r="BL91" s="152"/>
      <c r="BM91" s="153">
        <f t="shared" si="67"/>
        <v>3</v>
      </c>
      <c r="BN91" s="153">
        <f t="shared" si="68"/>
        <v>5</v>
      </c>
      <c r="BO91" s="145">
        <f t="shared" si="69"/>
        <v>22</v>
      </c>
      <c r="BP91" s="147">
        <f t="shared" si="70"/>
        <v>30</v>
      </c>
      <c r="BQ91" s="146">
        <f t="shared" si="49"/>
        <v>0</v>
      </c>
      <c r="BR91" s="146">
        <f t="shared" si="71"/>
        <v>0</v>
      </c>
      <c r="BS91" s="175"/>
      <c r="BU91" s="165">
        <f t="shared" si="81"/>
        <v>0</v>
      </c>
      <c r="BV91" s="166">
        <f t="shared" si="81"/>
        <v>0</v>
      </c>
      <c r="BW91" s="166">
        <f t="shared" si="81"/>
        <v>0</v>
      </c>
      <c r="BX91" s="166">
        <f t="shared" si="81"/>
        <v>0</v>
      </c>
      <c r="BY91" s="166">
        <f t="shared" si="81"/>
        <v>0</v>
      </c>
      <c r="BZ91" s="166">
        <f t="shared" si="81"/>
        <v>0</v>
      </c>
      <c r="CA91" s="166">
        <f t="shared" si="81"/>
        <v>1</v>
      </c>
      <c r="CB91" s="166">
        <f t="shared" si="81"/>
        <v>1</v>
      </c>
      <c r="CC91" s="166">
        <f t="shared" si="81"/>
        <v>1</v>
      </c>
      <c r="CD91" s="166">
        <f t="shared" si="81"/>
        <v>1</v>
      </c>
      <c r="CE91" s="166">
        <f t="shared" si="81"/>
        <v>1</v>
      </c>
      <c r="CF91" s="166">
        <f t="shared" si="81"/>
        <v>1</v>
      </c>
      <c r="CG91" s="166">
        <f t="shared" si="81"/>
        <v>1</v>
      </c>
      <c r="CH91" s="166">
        <f t="shared" si="81"/>
        <v>0</v>
      </c>
      <c r="CI91" s="166">
        <f t="shared" si="81"/>
        <v>0</v>
      </c>
      <c r="CJ91" s="166">
        <f t="shared" si="81"/>
        <v>0</v>
      </c>
      <c r="CK91" s="166">
        <f t="shared" si="78"/>
        <v>0</v>
      </c>
      <c r="CL91" s="166">
        <f t="shared" si="78"/>
        <v>0</v>
      </c>
      <c r="CM91" s="166">
        <f t="shared" si="78"/>
        <v>0</v>
      </c>
      <c r="CN91" s="166">
        <f t="shared" si="78"/>
        <v>0</v>
      </c>
      <c r="CO91" s="166">
        <f t="shared" si="78"/>
        <v>0</v>
      </c>
      <c r="CP91" s="166">
        <f t="shared" si="78"/>
        <v>0</v>
      </c>
      <c r="CQ91" s="166">
        <f t="shared" si="78"/>
        <v>0</v>
      </c>
      <c r="CR91" s="166">
        <f t="shared" si="78"/>
        <v>0</v>
      </c>
      <c r="CS91" s="166">
        <f t="shared" si="78"/>
        <v>0</v>
      </c>
      <c r="CT91" s="166">
        <f t="shared" si="78"/>
        <v>0</v>
      </c>
      <c r="CU91" s="166">
        <f t="shared" si="78"/>
        <v>0</v>
      </c>
      <c r="CV91" s="166">
        <f t="shared" si="78"/>
        <v>0</v>
      </c>
      <c r="CW91" s="166">
        <f t="shared" si="78"/>
        <v>0</v>
      </c>
      <c r="CX91" s="166">
        <f t="shared" si="78"/>
        <v>0</v>
      </c>
      <c r="CY91" s="166">
        <f t="shared" si="78"/>
        <v>0</v>
      </c>
      <c r="CZ91" s="166">
        <f t="shared" ref="CK91:CZ109" si="83">IF(OR(COUNTIFS(AL91:AR91,"W/O")&gt;0,COUNTIFS(AL91:AR91,"")&gt;0),0,1)</f>
        <v>0</v>
      </c>
      <c r="DA91" s="166">
        <f t="shared" si="73"/>
        <v>0</v>
      </c>
      <c r="DB91" s="166">
        <f t="shared" si="73"/>
        <v>0</v>
      </c>
      <c r="DC91" s="166">
        <f t="shared" si="73"/>
        <v>0</v>
      </c>
      <c r="DD91" s="166">
        <f t="shared" si="73"/>
        <v>0</v>
      </c>
      <c r="DE91" s="166">
        <f t="shared" si="73"/>
        <v>0</v>
      </c>
      <c r="DF91" s="166">
        <f t="shared" si="73"/>
        <v>0</v>
      </c>
      <c r="DG91" s="166">
        <f t="shared" si="73"/>
        <v>0</v>
      </c>
      <c r="DH91" s="166">
        <f t="shared" si="73"/>
        <v>0</v>
      </c>
      <c r="DI91" s="167">
        <f t="shared" si="73"/>
        <v>0</v>
      </c>
      <c r="DK91" s="165">
        <f t="shared" si="82"/>
        <v>0</v>
      </c>
      <c r="DL91" s="166">
        <f t="shared" si="82"/>
        <v>0</v>
      </c>
      <c r="DM91" s="166">
        <f t="shared" si="82"/>
        <v>0</v>
      </c>
      <c r="DN91" s="166">
        <f t="shared" si="82"/>
        <v>0</v>
      </c>
      <c r="DO91" s="166">
        <f t="shared" si="82"/>
        <v>0</v>
      </c>
      <c r="DP91" s="166">
        <f t="shared" si="82"/>
        <v>0</v>
      </c>
      <c r="DQ91" s="166">
        <f t="shared" si="82"/>
        <v>0</v>
      </c>
      <c r="DR91" s="166">
        <f t="shared" si="82"/>
        <v>0</v>
      </c>
      <c r="DS91" s="166">
        <f t="shared" si="82"/>
        <v>0</v>
      </c>
      <c r="DT91" s="166">
        <f t="shared" si="82"/>
        <v>0</v>
      </c>
      <c r="DU91" s="166">
        <f t="shared" si="82"/>
        <v>0</v>
      </c>
      <c r="DV91" s="166">
        <f t="shared" si="82"/>
        <v>0</v>
      </c>
      <c r="DW91" s="166">
        <f t="shared" si="82"/>
        <v>0</v>
      </c>
      <c r="DX91" s="166">
        <f t="shared" si="82"/>
        <v>0</v>
      </c>
      <c r="DY91" s="166">
        <f t="shared" si="82"/>
        <v>0</v>
      </c>
      <c r="DZ91" s="166">
        <f t="shared" si="82"/>
        <v>0</v>
      </c>
      <c r="EA91" s="166">
        <f t="shared" si="79"/>
        <v>0</v>
      </c>
      <c r="EB91" s="166">
        <f t="shared" si="79"/>
        <v>0</v>
      </c>
      <c r="EC91" s="166">
        <f t="shared" si="79"/>
        <v>0</v>
      </c>
      <c r="ED91" s="166">
        <f t="shared" si="79"/>
        <v>0</v>
      </c>
      <c r="EE91" s="166">
        <f t="shared" si="79"/>
        <v>0</v>
      </c>
      <c r="EF91" s="166">
        <f t="shared" si="79"/>
        <v>0</v>
      </c>
      <c r="EG91" s="166">
        <f t="shared" si="79"/>
        <v>0</v>
      </c>
      <c r="EH91" s="166">
        <f t="shared" si="79"/>
        <v>0</v>
      </c>
      <c r="EI91" s="166">
        <f t="shared" si="79"/>
        <v>0</v>
      </c>
      <c r="EJ91" s="166">
        <f t="shared" si="79"/>
        <v>0</v>
      </c>
      <c r="EK91" s="166">
        <f t="shared" si="79"/>
        <v>0</v>
      </c>
      <c r="EL91" s="166">
        <f t="shared" si="79"/>
        <v>0</v>
      </c>
      <c r="EM91" s="166">
        <f t="shared" si="79"/>
        <v>0</v>
      </c>
      <c r="EN91" s="166">
        <f t="shared" si="79"/>
        <v>0</v>
      </c>
      <c r="EO91" s="166">
        <f t="shared" si="79"/>
        <v>0</v>
      </c>
      <c r="EP91" s="166">
        <f t="shared" ref="EA91:EP109" si="84">IF(OR(COUNTIFS(AL91:AU91,"W/O")&gt;0,COUNTIFS(AL91:AU91,"A")&gt;0,COUNTIFS(AL91:AU91,"")&gt;0,COUNTIF(AL91:AU91,"N/O")),0,1)</f>
        <v>0</v>
      </c>
      <c r="EQ91" s="166">
        <f t="shared" si="75"/>
        <v>0</v>
      </c>
      <c r="ER91" s="166">
        <f t="shared" si="75"/>
        <v>0</v>
      </c>
      <c r="ES91" s="166">
        <f t="shared" si="75"/>
        <v>0</v>
      </c>
      <c r="ET91" s="166">
        <f t="shared" si="75"/>
        <v>0</v>
      </c>
      <c r="EU91" s="166">
        <f t="shared" si="75"/>
        <v>0</v>
      </c>
      <c r="EV91" s="166">
        <f t="shared" si="75"/>
        <v>0</v>
      </c>
      <c r="EW91" s="166">
        <f t="shared" si="75"/>
        <v>0</v>
      </c>
      <c r="EX91" s="166">
        <f t="shared" si="75"/>
        <v>0</v>
      </c>
      <c r="EY91" s="167">
        <f t="shared" si="75"/>
        <v>0</v>
      </c>
      <c r="FA91" s="171" t="str">
        <f t="shared" si="52"/>
        <v>Non Compliance</v>
      </c>
      <c r="FB91" s="171" t="str">
        <f t="shared" si="76"/>
        <v>Compliance</v>
      </c>
      <c r="FC91" s="171" t="str">
        <f t="shared" si="77"/>
        <v>Compliance</v>
      </c>
      <c r="FD91" s="164">
        <f>VLOOKUP(C91,'[3]AS PER ATT '!$B$9:$H$121,7,0)</f>
        <v>22</v>
      </c>
      <c r="FE91" s="186">
        <f t="shared" si="80"/>
        <v>0</v>
      </c>
    </row>
    <row r="92" spans="2:161" s="164" customFormat="1" ht="20.100000000000001" customHeight="1" thickBot="1" x14ac:dyDescent="0.3">
      <c r="B92" s="159">
        <v>79</v>
      </c>
      <c r="C92" s="180">
        <v>6410</v>
      </c>
      <c r="D92" s="173" t="s">
        <v>120</v>
      </c>
      <c r="E92" s="179" t="s">
        <v>136</v>
      </c>
      <c r="F92" s="41" t="str">
        <f>IFERROR(VLOOKUP(E92,'[1]Designation with Pershift Cost'!$B$3:$C$25,2,0),"")</f>
        <v/>
      </c>
      <c r="G92" s="151" t="s">
        <v>12</v>
      </c>
      <c r="H92" s="151" t="s">
        <v>12</v>
      </c>
      <c r="I92" s="151" t="s">
        <v>12</v>
      </c>
      <c r="J92" s="151" t="s">
        <v>12</v>
      </c>
      <c r="K92" s="151" t="s">
        <v>12</v>
      </c>
      <c r="L92" s="151" t="s">
        <v>11</v>
      </c>
      <c r="M92" s="151" t="s">
        <v>26</v>
      </c>
      <c r="N92" s="151" t="s">
        <v>11</v>
      </c>
      <c r="O92" s="151" t="s">
        <v>11</v>
      </c>
      <c r="P92" s="151" t="s">
        <v>11</v>
      </c>
      <c r="Q92" s="152" t="s">
        <v>11</v>
      </c>
      <c r="R92" s="152" t="s">
        <v>11</v>
      </c>
      <c r="S92" s="152" t="s">
        <v>11</v>
      </c>
      <c r="T92" s="152" t="s">
        <v>26</v>
      </c>
      <c r="U92" s="152" t="s">
        <v>27</v>
      </c>
      <c r="V92" s="152" t="s">
        <v>27</v>
      </c>
      <c r="W92" s="152" t="s">
        <v>11</v>
      </c>
      <c r="X92" s="152" t="s">
        <v>11</v>
      </c>
      <c r="Y92" s="152" t="s">
        <v>11</v>
      </c>
      <c r="Z92" s="152" t="s">
        <v>11</v>
      </c>
      <c r="AA92" s="152" t="s">
        <v>26</v>
      </c>
      <c r="AB92" s="152" t="s">
        <v>11</v>
      </c>
      <c r="AC92" s="152" t="s">
        <v>11</v>
      </c>
      <c r="AD92" s="152" t="s">
        <v>11</v>
      </c>
      <c r="AE92" s="152" t="s">
        <v>11</v>
      </c>
      <c r="AF92" s="152" t="s">
        <v>11</v>
      </c>
      <c r="AG92" s="152" t="s">
        <v>11</v>
      </c>
      <c r="AH92" s="152" t="s">
        <v>26</v>
      </c>
      <c r="AI92" s="152" t="s">
        <v>11</v>
      </c>
      <c r="AJ92" s="152" t="s">
        <v>11</v>
      </c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3">
        <f t="shared" si="53"/>
        <v>0</v>
      </c>
      <c r="AX92" s="153">
        <f t="shared" si="54"/>
        <v>19</v>
      </c>
      <c r="AY92" s="153">
        <f t="shared" si="55"/>
        <v>5</v>
      </c>
      <c r="AZ92" s="153">
        <f t="shared" si="56"/>
        <v>0</v>
      </c>
      <c r="BA92" s="153">
        <f t="shared" si="57"/>
        <v>0</v>
      </c>
      <c r="BB92" s="153">
        <f t="shared" si="58"/>
        <v>0</v>
      </c>
      <c r="BC92" s="153">
        <f t="shared" si="59"/>
        <v>0</v>
      </c>
      <c r="BD92" s="153">
        <f t="shared" si="60"/>
        <v>0</v>
      </c>
      <c r="BE92" s="153">
        <f t="shared" si="61"/>
        <v>0</v>
      </c>
      <c r="BF92" s="153">
        <f t="shared" si="62"/>
        <v>0</v>
      </c>
      <c r="BG92" s="153">
        <f t="shared" si="63"/>
        <v>0</v>
      </c>
      <c r="BH92" s="153">
        <f t="shared" si="64"/>
        <v>0</v>
      </c>
      <c r="BI92" s="153">
        <f t="shared" si="65"/>
        <v>0</v>
      </c>
      <c r="BJ92" s="153">
        <f t="shared" si="66"/>
        <v>0</v>
      </c>
      <c r="BK92" s="152"/>
      <c r="BL92" s="152"/>
      <c r="BM92" s="153">
        <f t="shared" si="67"/>
        <v>4</v>
      </c>
      <c r="BN92" s="153">
        <f t="shared" si="68"/>
        <v>2</v>
      </c>
      <c r="BO92" s="145">
        <f t="shared" si="69"/>
        <v>24</v>
      </c>
      <c r="BP92" s="147">
        <f t="shared" si="70"/>
        <v>30</v>
      </c>
      <c r="BQ92" s="146">
        <f t="shared" si="49"/>
        <v>0</v>
      </c>
      <c r="BR92" s="146">
        <f t="shared" si="71"/>
        <v>0</v>
      </c>
      <c r="BS92" s="175"/>
      <c r="BU92" s="165">
        <f t="shared" si="81"/>
        <v>0</v>
      </c>
      <c r="BV92" s="166">
        <f t="shared" si="81"/>
        <v>0</v>
      </c>
      <c r="BW92" s="166">
        <f t="shared" si="81"/>
        <v>0</v>
      </c>
      <c r="BX92" s="166">
        <f t="shared" si="81"/>
        <v>0</v>
      </c>
      <c r="BY92" s="166">
        <f t="shared" si="81"/>
        <v>0</v>
      </c>
      <c r="BZ92" s="166">
        <f t="shared" si="81"/>
        <v>0</v>
      </c>
      <c r="CA92" s="166">
        <f t="shared" si="81"/>
        <v>0</v>
      </c>
      <c r="CB92" s="166">
        <f t="shared" si="81"/>
        <v>0</v>
      </c>
      <c r="CC92" s="166">
        <f t="shared" si="81"/>
        <v>0</v>
      </c>
      <c r="CD92" s="166">
        <f t="shared" si="81"/>
        <v>0</v>
      </c>
      <c r="CE92" s="166">
        <f t="shared" si="81"/>
        <v>0</v>
      </c>
      <c r="CF92" s="166">
        <f t="shared" si="81"/>
        <v>0</v>
      </c>
      <c r="CG92" s="166">
        <f t="shared" si="81"/>
        <v>0</v>
      </c>
      <c r="CH92" s="166">
        <f t="shared" si="81"/>
        <v>0</v>
      </c>
      <c r="CI92" s="166">
        <f t="shared" si="81"/>
        <v>0</v>
      </c>
      <c r="CJ92" s="166">
        <f t="shared" si="81"/>
        <v>0</v>
      </c>
      <c r="CK92" s="166">
        <f t="shared" si="83"/>
        <v>0</v>
      </c>
      <c r="CL92" s="166">
        <f t="shared" si="83"/>
        <v>0</v>
      </c>
      <c r="CM92" s="166">
        <f t="shared" si="83"/>
        <v>0</v>
      </c>
      <c r="CN92" s="166">
        <f t="shared" si="83"/>
        <v>0</v>
      </c>
      <c r="CO92" s="166">
        <f t="shared" si="83"/>
        <v>0</v>
      </c>
      <c r="CP92" s="166">
        <f t="shared" si="83"/>
        <v>0</v>
      </c>
      <c r="CQ92" s="166">
        <f t="shared" si="83"/>
        <v>0</v>
      </c>
      <c r="CR92" s="166">
        <f t="shared" si="83"/>
        <v>0</v>
      </c>
      <c r="CS92" s="166">
        <f t="shared" si="83"/>
        <v>0</v>
      </c>
      <c r="CT92" s="166">
        <f t="shared" si="83"/>
        <v>0</v>
      </c>
      <c r="CU92" s="166">
        <f t="shared" si="83"/>
        <v>0</v>
      </c>
      <c r="CV92" s="166">
        <f t="shared" si="83"/>
        <v>0</v>
      </c>
      <c r="CW92" s="166">
        <f t="shared" si="83"/>
        <v>0</v>
      </c>
      <c r="CX92" s="166">
        <f t="shared" si="83"/>
        <v>0</v>
      </c>
      <c r="CY92" s="166">
        <f t="shared" si="83"/>
        <v>0</v>
      </c>
      <c r="CZ92" s="166">
        <f t="shared" si="83"/>
        <v>0</v>
      </c>
      <c r="DA92" s="166">
        <f t="shared" si="73"/>
        <v>0</v>
      </c>
      <c r="DB92" s="166">
        <f t="shared" si="73"/>
        <v>0</v>
      </c>
      <c r="DC92" s="166">
        <f t="shared" si="73"/>
        <v>0</v>
      </c>
      <c r="DD92" s="166">
        <f t="shared" si="73"/>
        <v>0</v>
      </c>
      <c r="DE92" s="166">
        <f t="shared" si="73"/>
        <v>0</v>
      </c>
      <c r="DF92" s="166">
        <f t="shared" si="73"/>
        <v>0</v>
      </c>
      <c r="DG92" s="166">
        <f t="shared" si="73"/>
        <v>0</v>
      </c>
      <c r="DH92" s="166">
        <f t="shared" si="73"/>
        <v>0</v>
      </c>
      <c r="DI92" s="167">
        <f t="shared" si="73"/>
        <v>0</v>
      </c>
      <c r="DK92" s="165">
        <f t="shared" si="82"/>
        <v>0</v>
      </c>
      <c r="DL92" s="166">
        <f t="shared" si="82"/>
        <v>0</v>
      </c>
      <c r="DM92" s="166">
        <f t="shared" si="82"/>
        <v>0</v>
      </c>
      <c r="DN92" s="166">
        <f t="shared" si="82"/>
        <v>0</v>
      </c>
      <c r="DO92" s="166">
        <f t="shared" si="82"/>
        <v>0</v>
      </c>
      <c r="DP92" s="166">
        <f t="shared" si="82"/>
        <v>0</v>
      </c>
      <c r="DQ92" s="166">
        <f t="shared" si="82"/>
        <v>0</v>
      </c>
      <c r="DR92" s="166">
        <f t="shared" si="82"/>
        <v>0</v>
      </c>
      <c r="DS92" s="166">
        <f t="shared" si="82"/>
        <v>0</v>
      </c>
      <c r="DT92" s="166">
        <f t="shared" si="82"/>
        <v>0</v>
      </c>
      <c r="DU92" s="166">
        <f t="shared" si="82"/>
        <v>0</v>
      </c>
      <c r="DV92" s="166">
        <f t="shared" si="82"/>
        <v>0</v>
      </c>
      <c r="DW92" s="166">
        <f t="shared" si="82"/>
        <v>0</v>
      </c>
      <c r="DX92" s="166">
        <f t="shared" si="82"/>
        <v>0</v>
      </c>
      <c r="DY92" s="166">
        <f t="shared" si="82"/>
        <v>0</v>
      </c>
      <c r="DZ92" s="166">
        <f t="shared" si="82"/>
        <v>0</v>
      </c>
      <c r="EA92" s="166">
        <f t="shared" si="84"/>
        <v>0</v>
      </c>
      <c r="EB92" s="166">
        <f t="shared" si="84"/>
        <v>0</v>
      </c>
      <c r="EC92" s="166">
        <f t="shared" si="84"/>
        <v>0</v>
      </c>
      <c r="ED92" s="166">
        <f t="shared" si="84"/>
        <v>0</v>
      </c>
      <c r="EE92" s="166">
        <f t="shared" si="84"/>
        <v>0</v>
      </c>
      <c r="EF92" s="166">
        <f t="shared" si="84"/>
        <v>0</v>
      </c>
      <c r="EG92" s="166">
        <f t="shared" si="84"/>
        <v>0</v>
      </c>
      <c r="EH92" s="166">
        <f t="shared" si="84"/>
        <v>0</v>
      </c>
      <c r="EI92" s="166">
        <f t="shared" si="84"/>
        <v>0</v>
      </c>
      <c r="EJ92" s="166">
        <f t="shared" si="84"/>
        <v>0</v>
      </c>
      <c r="EK92" s="166">
        <f t="shared" si="84"/>
        <v>0</v>
      </c>
      <c r="EL92" s="166">
        <f t="shared" si="84"/>
        <v>0</v>
      </c>
      <c r="EM92" s="166">
        <f t="shared" si="84"/>
        <v>0</v>
      </c>
      <c r="EN92" s="166">
        <f t="shared" si="84"/>
        <v>0</v>
      </c>
      <c r="EO92" s="166">
        <f t="shared" si="84"/>
        <v>0</v>
      </c>
      <c r="EP92" s="166">
        <f t="shared" si="84"/>
        <v>0</v>
      </c>
      <c r="EQ92" s="166">
        <f t="shared" si="75"/>
        <v>0</v>
      </c>
      <c r="ER92" s="166">
        <f t="shared" si="75"/>
        <v>0</v>
      </c>
      <c r="ES92" s="166">
        <f t="shared" si="75"/>
        <v>0</v>
      </c>
      <c r="ET92" s="166">
        <f t="shared" si="75"/>
        <v>0</v>
      </c>
      <c r="EU92" s="166">
        <f t="shared" si="75"/>
        <v>0</v>
      </c>
      <c r="EV92" s="166">
        <f t="shared" si="75"/>
        <v>0</v>
      </c>
      <c r="EW92" s="166">
        <f t="shared" si="75"/>
        <v>0</v>
      </c>
      <c r="EX92" s="166">
        <f t="shared" si="75"/>
        <v>0</v>
      </c>
      <c r="EY92" s="167">
        <f t="shared" si="75"/>
        <v>0</v>
      </c>
      <c r="FA92" s="171" t="str">
        <f t="shared" si="52"/>
        <v>Compliance</v>
      </c>
      <c r="FB92" s="171" t="str">
        <f t="shared" si="76"/>
        <v>Compliance</v>
      </c>
      <c r="FC92" s="171" t="str">
        <f t="shared" si="77"/>
        <v>Compliance</v>
      </c>
      <c r="FD92" s="164">
        <f>VLOOKUP(C92,'[3]AS PER ATT '!$B$9:$H$121,7,0)</f>
        <v>24</v>
      </c>
      <c r="FE92" s="186">
        <f t="shared" si="80"/>
        <v>0</v>
      </c>
    </row>
    <row r="93" spans="2:161" s="164" customFormat="1" ht="20.100000000000001" customHeight="1" thickBot="1" x14ac:dyDescent="0.3">
      <c r="B93" s="159">
        <v>80</v>
      </c>
      <c r="C93" s="180">
        <v>6414</v>
      </c>
      <c r="D93" s="173" t="s">
        <v>121</v>
      </c>
      <c r="E93" s="179" t="s">
        <v>135</v>
      </c>
      <c r="F93" s="41" t="str">
        <f>IFERROR(VLOOKUP(E93,'[1]Designation with Pershift Cost'!$B$3:$C$25,2,0),"")</f>
        <v/>
      </c>
      <c r="G93" s="151" t="s">
        <v>27</v>
      </c>
      <c r="H93" s="151" t="s">
        <v>12</v>
      </c>
      <c r="I93" s="151" t="s">
        <v>12</v>
      </c>
      <c r="J93" s="151" t="s">
        <v>12</v>
      </c>
      <c r="K93" s="151" t="s">
        <v>26</v>
      </c>
      <c r="L93" s="151" t="s">
        <v>12</v>
      </c>
      <c r="M93" s="151" t="s">
        <v>12</v>
      </c>
      <c r="N93" s="151" t="s">
        <v>12</v>
      </c>
      <c r="O93" s="151" t="s">
        <v>12</v>
      </c>
      <c r="P93" s="151" t="s">
        <v>12</v>
      </c>
      <c r="Q93" s="152" t="s">
        <v>26</v>
      </c>
      <c r="R93" s="152" t="s">
        <v>12</v>
      </c>
      <c r="S93" s="152" t="s">
        <v>12</v>
      </c>
      <c r="T93" s="152" t="s">
        <v>12</v>
      </c>
      <c r="U93" s="152" t="s">
        <v>12</v>
      </c>
      <c r="V93" s="152" t="s">
        <v>12</v>
      </c>
      <c r="W93" s="152" t="s">
        <v>12</v>
      </c>
      <c r="X93" s="152" t="s">
        <v>12</v>
      </c>
      <c r="Y93" s="152" t="s">
        <v>26</v>
      </c>
      <c r="Z93" s="152" t="s">
        <v>12</v>
      </c>
      <c r="AA93" s="152" t="s">
        <v>12</v>
      </c>
      <c r="AB93" s="152" t="s">
        <v>12</v>
      </c>
      <c r="AC93" s="152" t="s">
        <v>12</v>
      </c>
      <c r="AD93" s="152" t="s">
        <v>12</v>
      </c>
      <c r="AE93" s="152" t="s">
        <v>26</v>
      </c>
      <c r="AF93" s="152" t="s">
        <v>12</v>
      </c>
      <c r="AG93" s="152" t="s">
        <v>12</v>
      </c>
      <c r="AH93" s="152" t="s">
        <v>12</v>
      </c>
      <c r="AI93" s="152" t="s">
        <v>12</v>
      </c>
      <c r="AJ93" s="152" t="s">
        <v>12</v>
      </c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3">
        <f t="shared" si="53"/>
        <v>0</v>
      </c>
      <c r="AX93" s="153">
        <f t="shared" si="54"/>
        <v>0</v>
      </c>
      <c r="AY93" s="153">
        <f t="shared" si="55"/>
        <v>25</v>
      </c>
      <c r="AZ93" s="153">
        <f t="shared" si="56"/>
        <v>0</v>
      </c>
      <c r="BA93" s="153">
        <f t="shared" si="57"/>
        <v>0</v>
      </c>
      <c r="BB93" s="153">
        <f t="shared" si="58"/>
        <v>0</v>
      </c>
      <c r="BC93" s="153">
        <f t="shared" si="59"/>
        <v>0</v>
      </c>
      <c r="BD93" s="153">
        <f t="shared" si="60"/>
        <v>0</v>
      </c>
      <c r="BE93" s="153">
        <f t="shared" si="61"/>
        <v>0</v>
      </c>
      <c r="BF93" s="153">
        <f t="shared" si="62"/>
        <v>0</v>
      </c>
      <c r="BG93" s="153">
        <f t="shared" si="63"/>
        <v>0</v>
      </c>
      <c r="BH93" s="153">
        <f t="shared" si="64"/>
        <v>0</v>
      </c>
      <c r="BI93" s="153">
        <f t="shared" si="65"/>
        <v>0</v>
      </c>
      <c r="BJ93" s="153">
        <f t="shared" si="66"/>
        <v>0</v>
      </c>
      <c r="BK93" s="152"/>
      <c r="BL93" s="152"/>
      <c r="BM93" s="153">
        <f t="shared" si="67"/>
        <v>4</v>
      </c>
      <c r="BN93" s="153">
        <f t="shared" si="68"/>
        <v>1</v>
      </c>
      <c r="BO93" s="145">
        <f t="shared" si="69"/>
        <v>25</v>
      </c>
      <c r="BP93" s="147">
        <f t="shared" si="70"/>
        <v>30</v>
      </c>
      <c r="BQ93" s="146">
        <f t="shared" si="49"/>
        <v>0</v>
      </c>
      <c r="BR93" s="146">
        <f t="shared" si="71"/>
        <v>0</v>
      </c>
      <c r="BS93" s="175"/>
      <c r="BU93" s="165">
        <f t="shared" si="81"/>
        <v>0</v>
      </c>
      <c r="BV93" s="166">
        <f t="shared" si="81"/>
        <v>0</v>
      </c>
      <c r="BW93" s="166">
        <f t="shared" si="81"/>
        <v>0</v>
      </c>
      <c r="BX93" s="166">
        <f t="shared" si="81"/>
        <v>0</v>
      </c>
      <c r="BY93" s="166">
        <f t="shared" si="81"/>
        <v>0</v>
      </c>
      <c r="BZ93" s="166">
        <f t="shared" si="81"/>
        <v>0</v>
      </c>
      <c r="CA93" s="166">
        <f t="shared" si="81"/>
        <v>0</v>
      </c>
      <c r="CB93" s="166">
        <f t="shared" si="81"/>
        <v>0</v>
      </c>
      <c r="CC93" s="166">
        <f t="shared" si="81"/>
        <v>0</v>
      </c>
      <c r="CD93" s="166">
        <f t="shared" si="81"/>
        <v>0</v>
      </c>
      <c r="CE93" s="166">
        <f t="shared" si="81"/>
        <v>0</v>
      </c>
      <c r="CF93" s="166">
        <f t="shared" si="81"/>
        <v>1</v>
      </c>
      <c r="CG93" s="166">
        <f t="shared" si="81"/>
        <v>0</v>
      </c>
      <c r="CH93" s="166">
        <f t="shared" si="81"/>
        <v>0</v>
      </c>
      <c r="CI93" s="166">
        <f t="shared" si="81"/>
        <v>0</v>
      </c>
      <c r="CJ93" s="166">
        <f t="shared" si="81"/>
        <v>0</v>
      </c>
      <c r="CK93" s="166">
        <f t="shared" si="83"/>
        <v>0</v>
      </c>
      <c r="CL93" s="166">
        <f t="shared" si="83"/>
        <v>0</v>
      </c>
      <c r="CM93" s="166">
        <f t="shared" si="83"/>
        <v>0</v>
      </c>
      <c r="CN93" s="166">
        <f t="shared" si="83"/>
        <v>0</v>
      </c>
      <c r="CO93" s="166">
        <f t="shared" si="83"/>
        <v>0</v>
      </c>
      <c r="CP93" s="166">
        <f t="shared" si="83"/>
        <v>0</v>
      </c>
      <c r="CQ93" s="166">
        <f t="shared" si="83"/>
        <v>0</v>
      </c>
      <c r="CR93" s="166">
        <f t="shared" si="83"/>
        <v>0</v>
      </c>
      <c r="CS93" s="166">
        <f t="shared" si="83"/>
        <v>0</v>
      </c>
      <c r="CT93" s="166">
        <f t="shared" si="83"/>
        <v>0</v>
      </c>
      <c r="CU93" s="166">
        <f t="shared" si="83"/>
        <v>0</v>
      </c>
      <c r="CV93" s="166">
        <f t="shared" si="83"/>
        <v>0</v>
      </c>
      <c r="CW93" s="166">
        <f t="shared" si="83"/>
        <v>0</v>
      </c>
      <c r="CX93" s="166">
        <f t="shared" si="83"/>
        <v>0</v>
      </c>
      <c r="CY93" s="166">
        <f t="shared" si="83"/>
        <v>0</v>
      </c>
      <c r="CZ93" s="166">
        <f t="shared" si="83"/>
        <v>0</v>
      </c>
      <c r="DA93" s="166">
        <f t="shared" ref="CW93:DI103" si="85">IF(OR(COUNTIFS(AM93:AS93,"W/O")&gt;0,COUNTIFS(AM93:AS93,"")&gt;0),0,1)</f>
        <v>0</v>
      </c>
      <c r="DB93" s="166">
        <f t="shared" si="85"/>
        <v>0</v>
      </c>
      <c r="DC93" s="166">
        <f t="shared" si="85"/>
        <v>0</v>
      </c>
      <c r="DD93" s="166">
        <f t="shared" si="85"/>
        <v>0</v>
      </c>
      <c r="DE93" s="166">
        <f t="shared" si="85"/>
        <v>0</v>
      </c>
      <c r="DF93" s="166">
        <f t="shared" si="85"/>
        <v>0</v>
      </c>
      <c r="DG93" s="166">
        <f t="shared" si="85"/>
        <v>0</v>
      </c>
      <c r="DH93" s="166">
        <f t="shared" si="85"/>
        <v>0</v>
      </c>
      <c r="DI93" s="167">
        <f t="shared" si="85"/>
        <v>0</v>
      </c>
      <c r="DK93" s="165">
        <f t="shared" si="82"/>
        <v>0</v>
      </c>
      <c r="DL93" s="166">
        <f t="shared" si="82"/>
        <v>0</v>
      </c>
      <c r="DM93" s="166">
        <f t="shared" si="82"/>
        <v>0</v>
      </c>
      <c r="DN93" s="166">
        <f t="shared" si="82"/>
        <v>0</v>
      </c>
      <c r="DO93" s="166">
        <f t="shared" si="82"/>
        <v>0</v>
      </c>
      <c r="DP93" s="166">
        <f t="shared" si="82"/>
        <v>0</v>
      </c>
      <c r="DQ93" s="166">
        <f t="shared" si="82"/>
        <v>0</v>
      </c>
      <c r="DR93" s="166">
        <f t="shared" si="82"/>
        <v>0</v>
      </c>
      <c r="DS93" s="166">
        <f t="shared" si="82"/>
        <v>0</v>
      </c>
      <c r="DT93" s="166">
        <f t="shared" si="82"/>
        <v>0</v>
      </c>
      <c r="DU93" s="166">
        <f t="shared" si="82"/>
        <v>0</v>
      </c>
      <c r="DV93" s="166">
        <f t="shared" si="82"/>
        <v>0</v>
      </c>
      <c r="DW93" s="166">
        <f t="shared" si="82"/>
        <v>0</v>
      </c>
      <c r="DX93" s="166">
        <f t="shared" si="82"/>
        <v>0</v>
      </c>
      <c r="DY93" s="166">
        <f t="shared" si="82"/>
        <v>0</v>
      </c>
      <c r="DZ93" s="166">
        <f t="shared" si="82"/>
        <v>0</v>
      </c>
      <c r="EA93" s="166">
        <f t="shared" si="84"/>
        <v>0</v>
      </c>
      <c r="EB93" s="166">
        <f t="shared" si="84"/>
        <v>0</v>
      </c>
      <c r="EC93" s="166">
        <f t="shared" si="84"/>
        <v>0</v>
      </c>
      <c r="ED93" s="166">
        <f t="shared" si="84"/>
        <v>0</v>
      </c>
      <c r="EE93" s="166">
        <f t="shared" si="84"/>
        <v>0</v>
      </c>
      <c r="EF93" s="166">
        <f t="shared" si="84"/>
        <v>0</v>
      </c>
      <c r="EG93" s="166">
        <f t="shared" si="84"/>
        <v>0</v>
      </c>
      <c r="EH93" s="166">
        <f t="shared" si="84"/>
        <v>0</v>
      </c>
      <c r="EI93" s="166">
        <f t="shared" si="84"/>
        <v>0</v>
      </c>
      <c r="EJ93" s="166">
        <f t="shared" si="84"/>
        <v>0</v>
      </c>
      <c r="EK93" s="166">
        <f t="shared" si="84"/>
        <v>0</v>
      </c>
      <c r="EL93" s="166">
        <f t="shared" si="84"/>
        <v>0</v>
      </c>
      <c r="EM93" s="166">
        <f t="shared" si="84"/>
        <v>0</v>
      </c>
      <c r="EN93" s="166">
        <f t="shared" si="84"/>
        <v>0</v>
      </c>
      <c r="EO93" s="166">
        <f t="shared" si="84"/>
        <v>0</v>
      </c>
      <c r="EP93" s="166">
        <f t="shared" si="84"/>
        <v>0</v>
      </c>
      <c r="EQ93" s="166">
        <f t="shared" ref="EM93:EY103" si="86">IF(OR(COUNTIFS(AM93:AV93,"W/O")&gt;0,COUNTIFS(AM93:AV93,"A")&gt;0,COUNTIFS(AM93:AV93,"")&gt;0,COUNTIF(AM93:AV93,"N/O")),0,1)</f>
        <v>0</v>
      </c>
      <c r="ER93" s="166">
        <f t="shared" si="86"/>
        <v>0</v>
      </c>
      <c r="ES93" s="166">
        <f t="shared" si="86"/>
        <v>0</v>
      </c>
      <c r="ET93" s="166">
        <f t="shared" si="86"/>
        <v>0</v>
      </c>
      <c r="EU93" s="166">
        <f t="shared" si="86"/>
        <v>0</v>
      </c>
      <c r="EV93" s="166">
        <f t="shared" si="86"/>
        <v>0</v>
      </c>
      <c r="EW93" s="166">
        <f t="shared" si="86"/>
        <v>0</v>
      </c>
      <c r="EX93" s="166">
        <f t="shared" si="86"/>
        <v>0</v>
      </c>
      <c r="EY93" s="167">
        <f t="shared" si="86"/>
        <v>0</v>
      </c>
      <c r="FA93" s="171" t="str">
        <f t="shared" si="52"/>
        <v>Non Compliance</v>
      </c>
      <c r="FB93" s="171" t="str">
        <f t="shared" si="76"/>
        <v>Compliance</v>
      </c>
      <c r="FC93" s="171" t="str">
        <f t="shared" si="77"/>
        <v>Compliance</v>
      </c>
      <c r="FD93" s="164">
        <f>VLOOKUP(C93,'[3]AS PER ATT '!$B$9:$H$121,7,0)</f>
        <v>25</v>
      </c>
      <c r="FE93" s="186">
        <f t="shared" si="80"/>
        <v>0</v>
      </c>
    </row>
    <row r="94" spans="2:161" s="164" customFormat="1" ht="20.100000000000001" customHeight="1" thickBot="1" x14ac:dyDescent="0.3">
      <c r="B94" s="159">
        <v>81</v>
      </c>
      <c r="C94" s="180">
        <v>5297</v>
      </c>
      <c r="D94" s="173" t="s">
        <v>122</v>
      </c>
      <c r="E94" s="179" t="s">
        <v>135</v>
      </c>
      <c r="F94" s="41" t="str">
        <f>IFERROR(VLOOKUP(E94,'[1]Designation with Pershift Cost'!$B$3:$C$25,2,0),"")</f>
        <v/>
      </c>
      <c r="G94" s="151" t="s">
        <v>27</v>
      </c>
      <c r="H94" s="151" t="s">
        <v>27</v>
      </c>
      <c r="I94" s="151" t="s">
        <v>27</v>
      </c>
      <c r="J94" s="151" t="s">
        <v>11</v>
      </c>
      <c r="K94" s="151" t="s">
        <v>11</v>
      </c>
      <c r="L94" s="151" t="s">
        <v>10</v>
      </c>
      <c r="M94" s="151" t="s">
        <v>27</v>
      </c>
      <c r="N94" s="151" t="s">
        <v>27</v>
      </c>
      <c r="O94" s="151" t="s">
        <v>10</v>
      </c>
      <c r="P94" s="151" t="s">
        <v>10</v>
      </c>
      <c r="Q94" s="152" t="s">
        <v>10</v>
      </c>
      <c r="R94" s="152" t="s">
        <v>10</v>
      </c>
      <c r="S94" s="152" t="s">
        <v>10</v>
      </c>
      <c r="T94" s="152" t="s">
        <v>26</v>
      </c>
      <c r="U94" s="152" t="s">
        <v>27</v>
      </c>
      <c r="V94" s="152" t="s">
        <v>27</v>
      </c>
      <c r="W94" s="152" t="s">
        <v>27</v>
      </c>
      <c r="X94" s="152" t="s">
        <v>27</v>
      </c>
      <c r="Y94" s="152" t="s">
        <v>27</v>
      </c>
      <c r="Z94" s="152" t="s">
        <v>27</v>
      </c>
      <c r="AA94" s="152" t="s">
        <v>11</v>
      </c>
      <c r="AB94" s="152" t="s">
        <v>27</v>
      </c>
      <c r="AC94" s="152" t="s">
        <v>11</v>
      </c>
      <c r="AD94" s="152" t="s">
        <v>11</v>
      </c>
      <c r="AE94" s="152" t="s">
        <v>11</v>
      </c>
      <c r="AF94" s="152" t="s">
        <v>11</v>
      </c>
      <c r="AG94" s="152" t="s">
        <v>11</v>
      </c>
      <c r="AH94" s="152" t="s">
        <v>11</v>
      </c>
      <c r="AI94" s="152" t="s">
        <v>26</v>
      </c>
      <c r="AJ94" s="152" t="s">
        <v>11</v>
      </c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3">
        <f t="shared" si="53"/>
        <v>6</v>
      </c>
      <c r="AX94" s="153">
        <f t="shared" si="54"/>
        <v>10</v>
      </c>
      <c r="AY94" s="153">
        <f t="shared" si="55"/>
        <v>0</v>
      </c>
      <c r="AZ94" s="153">
        <f t="shared" si="56"/>
        <v>0</v>
      </c>
      <c r="BA94" s="153">
        <f t="shared" si="57"/>
        <v>0</v>
      </c>
      <c r="BB94" s="153">
        <f t="shared" si="58"/>
        <v>0</v>
      </c>
      <c r="BC94" s="153">
        <f t="shared" si="59"/>
        <v>0</v>
      </c>
      <c r="BD94" s="153">
        <f t="shared" si="60"/>
        <v>0</v>
      </c>
      <c r="BE94" s="153">
        <f t="shared" si="61"/>
        <v>0</v>
      </c>
      <c r="BF94" s="153">
        <f t="shared" si="62"/>
        <v>0</v>
      </c>
      <c r="BG94" s="153">
        <f t="shared" si="63"/>
        <v>0</v>
      </c>
      <c r="BH94" s="153">
        <f t="shared" si="64"/>
        <v>0</v>
      </c>
      <c r="BI94" s="153">
        <f t="shared" si="65"/>
        <v>0</v>
      </c>
      <c r="BJ94" s="153">
        <f t="shared" si="66"/>
        <v>0</v>
      </c>
      <c r="BK94" s="152"/>
      <c r="BL94" s="152"/>
      <c r="BM94" s="153">
        <f t="shared" si="67"/>
        <v>2</v>
      </c>
      <c r="BN94" s="153">
        <f t="shared" si="68"/>
        <v>12</v>
      </c>
      <c r="BO94" s="145">
        <f t="shared" si="69"/>
        <v>16</v>
      </c>
      <c r="BP94" s="147">
        <f t="shared" si="70"/>
        <v>30</v>
      </c>
      <c r="BQ94" s="146">
        <f t="shared" si="49"/>
        <v>0</v>
      </c>
      <c r="BR94" s="146">
        <f t="shared" si="71"/>
        <v>0</v>
      </c>
      <c r="BS94" s="175"/>
      <c r="BU94" s="165">
        <f t="shared" si="81"/>
        <v>1</v>
      </c>
      <c r="BV94" s="166">
        <f t="shared" si="81"/>
        <v>1</v>
      </c>
      <c r="BW94" s="166">
        <f t="shared" si="81"/>
        <v>1</v>
      </c>
      <c r="BX94" s="166">
        <f t="shared" si="81"/>
        <v>1</v>
      </c>
      <c r="BY94" s="166">
        <f t="shared" si="81"/>
        <v>1</v>
      </c>
      <c r="BZ94" s="166">
        <f t="shared" si="81"/>
        <v>1</v>
      </c>
      <c r="CA94" s="166">
        <f t="shared" si="81"/>
        <v>1</v>
      </c>
      <c r="CB94" s="166">
        <f t="shared" si="81"/>
        <v>0</v>
      </c>
      <c r="CC94" s="166">
        <f t="shared" si="81"/>
        <v>0</v>
      </c>
      <c r="CD94" s="166">
        <f t="shared" si="81"/>
        <v>0</v>
      </c>
      <c r="CE94" s="166">
        <f t="shared" si="81"/>
        <v>0</v>
      </c>
      <c r="CF94" s="166">
        <f t="shared" si="81"/>
        <v>0</v>
      </c>
      <c r="CG94" s="166">
        <f t="shared" si="81"/>
        <v>0</v>
      </c>
      <c r="CH94" s="166">
        <f t="shared" si="81"/>
        <v>0</v>
      </c>
      <c r="CI94" s="166">
        <f t="shared" si="81"/>
        <v>1</v>
      </c>
      <c r="CJ94" s="166">
        <f t="shared" si="81"/>
        <v>1</v>
      </c>
      <c r="CK94" s="166">
        <f t="shared" si="83"/>
        <v>1</v>
      </c>
      <c r="CL94" s="166">
        <f t="shared" si="83"/>
        <v>1</v>
      </c>
      <c r="CM94" s="166">
        <f t="shared" si="83"/>
        <v>1</v>
      </c>
      <c r="CN94" s="166">
        <f t="shared" si="83"/>
        <v>1</v>
      </c>
      <c r="CO94" s="166">
        <f t="shared" si="83"/>
        <v>1</v>
      </c>
      <c r="CP94" s="166">
        <f t="shared" si="83"/>
        <v>1</v>
      </c>
      <c r="CQ94" s="166">
        <f t="shared" si="83"/>
        <v>0</v>
      </c>
      <c r="CR94" s="166">
        <f t="shared" si="83"/>
        <v>0</v>
      </c>
      <c r="CS94" s="166">
        <f t="shared" si="83"/>
        <v>0</v>
      </c>
      <c r="CT94" s="166">
        <f t="shared" si="83"/>
        <v>0</v>
      </c>
      <c r="CU94" s="166">
        <f t="shared" si="83"/>
        <v>0</v>
      </c>
      <c r="CV94" s="166">
        <f t="shared" si="83"/>
        <v>0</v>
      </c>
      <c r="CW94" s="166">
        <f t="shared" si="83"/>
        <v>0</v>
      </c>
      <c r="CX94" s="166">
        <f t="shared" si="83"/>
        <v>0</v>
      </c>
      <c r="CY94" s="166">
        <f t="shared" si="83"/>
        <v>0</v>
      </c>
      <c r="CZ94" s="166">
        <f t="shared" si="83"/>
        <v>0</v>
      </c>
      <c r="DA94" s="166">
        <f t="shared" si="85"/>
        <v>0</v>
      </c>
      <c r="DB94" s="166">
        <f t="shared" si="85"/>
        <v>0</v>
      </c>
      <c r="DC94" s="166">
        <f t="shared" si="85"/>
        <v>0</v>
      </c>
      <c r="DD94" s="166">
        <f t="shared" si="85"/>
        <v>0</v>
      </c>
      <c r="DE94" s="166">
        <f t="shared" si="85"/>
        <v>0</v>
      </c>
      <c r="DF94" s="166">
        <f t="shared" si="85"/>
        <v>0</v>
      </c>
      <c r="DG94" s="166">
        <f t="shared" si="85"/>
        <v>0</v>
      </c>
      <c r="DH94" s="166">
        <f t="shared" si="85"/>
        <v>0</v>
      </c>
      <c r="DI94" s="167">
        <f t="shared" si="85"/>
        <v>0</v>
      </c>
      <c r="DK94" s="165">
        <f t="shared" si="82"/>
        <v>0</v>
      </c>
      <c r="DL94" s="166">
        <f t="shared" si="82"/>
        <v>0</v>
      </c>
      <c r="DM94" s="166">
        <f t="shared" si="82"/>
        <v>0</v>
      </c>
      <c r="DN94" s="166">
        <f t="shared" si="82"/>
        <v>0</v>
      </c>
      <c r="DO94" s="166">
        <f t="shared" si="82"/>
        <v>0</v>
      </c>
      <c r="DP94" s="166">
        <f t="shared" si="82"/>
        <v>0</v>
      </c>
      <c r="DQ94" s="166">
        <f t="shared" si="82"/>
        <v>0</v>
      </c>
      <c r="DR94" s="166">
        <f t="shared" si="82"/>
        <v>0</v>
      </c>
      <c r="DS94" s="166">
        <f t="shared" si="82"/>
        <v>0</v>
      </c>
      <c r="DT94" s="166">
        <f t="shared" si="82"/>
        <v>0</v>
      </c>
      <c r="DU94" s="166">
        <f t="shared" si="82"/>
        <v>0</v>
      </c>
      <c r="DV94" s="166">
        <f t="shared" si="82"/>
        <v>0</v>
      </c>
      <c r="DW94" s="166">
        <f t="shared" si="82"/>
        <v>0</v>
      </c>
      <c r="DX94" s="166">
        <f t="shared" si="82"/>
        <v>0</v>
      </c>
      <c r="DY94" s="166">
        <f t="shared" si="82"/>
        <v>0</v>
      </c>
      <c r="DZ94" s="166">
        <f t="shared" si="82"/>
        <v>0</v>
      </c>
      <c r="EA94" s="166">
        <f t="shared" si="84"/>
        <v>0</v>
      </c>
      <c r="EB94" s="166">
        <f t="shared" si="84"/>
        <v>0</v>
      </c>
      <c r="EC94" s="166">
        <f t="shared" si="84"/>
        <v>0</v>
      </c>
      <c r="ED94" s="166">
        <f t="shared" si="84"/>
        <v>0</v>
      </c>
      <c r="EE94" s="166">
        <f t="shared" si="84"/>
        <v>0</v>
      </c>
      <c r="EF94" s="166">
        <f t="shared" si="84"/>
        <v>0</v>
      </c>
      <c r="EG94" s="166">
        <f t="shared" si="84"/>
        <v>0</v>
      </c>
      <c r="EH94" s="166">
        <f t="shared" si="84"/>
        <v>0</v>
      </c>
      <c r="EI94" s="166">
        <f t="shared" si="84"/>
        <v>0</v>
      </c>
      <c r="EJ94" s="166">
        <f t="shared" si="84"/>
        <v>0</v>
      </c>
      <c r="EK94" s="166">
        <f t="shared" si="84"/>
        <v>0</v>
      </c>
      <c r="EL94" s="166">
        <f t="shared" si="84"/>
        <v>0</v>
      </c>
      <c r="EM94" s="166">
        <f t="shared" si="84"/>
        <v>0</v>
      </c>
      <c r="EN94" s="166">
        <f t="shared" si="84"/>
        <v>0</v>
      </c>
      <c r="EO94" s="166">
        <f t="shared" si="84"/>
        <v>0</v>
      </c>
      <c r="EP94" s="166">
        <f t="shared" si="84"/>
        <v>0</v>
      </c>
      <c r="EQ94" s="166">
        <f t="shared" si="86"/>
        <v>0</v>
      </c>
      <c r="ER94" s="166">
        <f t="shared" si="86"/>
        <v>0</v>
      </c>
      <c r="ES94" s="166">
        <f t="shared" si="86"/>
        <v>0</v>
      </c>
      <c r="ET94" s="166">
        <f t="shared" si="86"/>
        <v>0</v>
      </c>
      <c r="EU94" s="166">
        <f t="shared" si="86"/>
        <v>0</v>
      </c>
      <c r="EV94" s="166">
        <f t="shared" si="86"/>
        <v>0</v>
      </c>
      <c r="EW94" s="166">
        <f t="shared" si="86"/>
        <v>0</v>
      </c>
      <c r="EX94" s="166">
        <f t="shared" si="86"/>
        <v>0</v>
      </c>
      <c r="EY94" s="167">
        <f t="shared" si="86"/>
        <v>0</v>
      </c>
      <c r="FA94" s="171" t="str">
        <f t="shared" si="52"/>
        <v>Non Compliance</v>
      </c>
      <c r="FB94" s="171" t="str">
        <f t="shared" si="76"/>
        <v>Compliance</v>
      </c>
      <c r="FC94" s="171" t="str">
        <f t="shared" si="77"/>
        <v>Compliance</v>
      </c>
      <c r="FD94" s="164">
        <f>VLOOKUP(C94,'[3]AS PER ATT '!$B$9:$H$121,7,0)</f>
        <v>16</v>
      </c>
      <c r="FE94" s="186">
        <f t="shared" si="80"/>
        <v>0</v>
      </c>
    </row>
    <row r="95" spans="2:161" s="164" customFormat="1" ht="20.100000000000001" customHeight="1" thickBot="1" x14ac:dyDescent="0.3">
      <c r="B95" s="159">
        <v>82</v>
      </c>
      <c r="C95" s="180">
        <v>6579</v>
      </c>
      <c r="D95" s="173" t="s">
        <v>124</v>
      </c>
      <c r="E95" s="179" t="s">
        <v>135</v>
      </c>
      <c r="F95" s="41" t="str">
        <f>IFERROR(VLOOKUP(E95,'[1]Designation with Pershift Cost'!$B$3:$C$25,2,0),"")</f>
        <v/>
      </c>
      <c r="G95" s="151" t="s">
        <v>12</v>
      </c>
      <c r="H95" s="151" t="s">
        <v>26</v>
      </c>
      <c r="I95" s="151" t="s">
        <v>12</v>
      </c>
      <c r="J95" s="151" t="s">
        <v>12</v>
      </c>
      <c r="K95" s="151" t="s">
        <v>12</v>
      </c>
      <c r="L95" s="151" t="s">
        <v>12</v>
      </c>
      <c r="M95" s="151" t="s">
        <v>12</v>
      </c>
      <c r="N95" s="151" t="s">
        <v>12</v>
      </c>
      <c r="O95" s="151" t="s">
        <v>26</v>
      </c>
      <c r="P95" s="151" t="s">
        <v>12</v>
      </c>
      <c r="Q95" s="152" t="s">
        <v>12</v>
      </c>
      <c r="R95" s="152" t="s">
        <v>12</v>
      </c>
      <c r="S95" s="152" t="s">
        <v>12</v>
      </c>
      <c r="T95" s="152" t="s">
        <v>12</v>
      </c>
      <c r="U95" s="152" t="s">
        <v>12</v>
      </c>
      <c r="V95" s="152" t="s">
        <v>26</v>
      </c>
      <c r="W95" s="152" t="s">
        <v>12</v>
      </c>
      <c r="X95" s="152" t="s">
        <v>12</v>
      </c>
      <c r="Y95" s="152" t="s">
        <v>12</v>
      </c>
      <c r="Z95" s="152" t="s">
        <v>12</v>
      </c>
      <c r="AA95" s="152" t="s">
        <v>12</v>
      </c>
      <c r="AB95" s="152" t="s">
        <v>12</v>
      </c>
      <c r="AC95" s="152" t="s">
        <v>26</v>
      </c>
      <c r="AD95" s="152" t="s">
        <v>12</v>
      </c>
      <c r="AE95" s="152" t="s">
        <v>12</v>
      </c>
      <c r="AF95" s="152" t="s">
        <v>12</v>
      </c>
      <c r="AG95" s="152" t="s">
        <v>12</v>
      </c>
      <c r="AH95" s="152" t="s">
        <v>12</v>
      </c>
      <c r="AI95" s="152" t="s">
        <v>27</v>
      </c>
      <c r="AJ95" s="152" t="s">
        <v>26</v>
      </c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3">
        <f t="shared" si="53"/>
        <v>0</v>
      </c>
      <c r="AX95" s="153">
        <f t="shared" si="54"/>
        <v>0</v>
      </c>
      <c r="AY95" s="153">
        <f t="shared" si="55"/>
        <v>24</v>
      </c>
      <c r="AZ95" s="153">
        <f t="shared" si="56"/>
        <v>0</v>
      </c>
      <c r="BA95" s="153">
        <f t="shared" si="57"/>
        <v>0</v>
      </c>
      <c r="BB95" s="153">
        <f t="shared" si="58"/>
        <v>0</v>
      </c>
      <c r="BC95" s="153">
        <f t="shared" si="59"/>
        <v>0</v>
      </c>
      <c r="BD95" s="153">
        <f t="shared" si="60"/>
        <v>0</v>
      </c>
      <c r="BE95" s="153">
        <f t="shared" si="61"/>
        <v>0</v>
      </c>
      <c r="BF95" s="153">
        <f t="shared" si="62"/>
        <v>0</v>
      </c>
      <c r="BG95" s="153">
        <f t="shared" si="63"/>
        <v>0</v>
      </c>
      <c r="BH95" s="153">
        <f t="shared" si="64"/>
        <v>0</v>
      </c>
      <c r="BI95" s="153">
        <f t="shared" si="65"/>
        <v>0</v>
      </c>
      <c r="BJ95" s="153">
        <f t="shared" si="66"/>
        <v>0</v>
      </c>
      <c r="BK95" s="152"/>
      <c r="BL95" s="152"/>
      <c r="BM95" s="153">
        <f t="shared" si="67"/>
        <v>5</v>
      </c>
      <c r="BN95" s="153">
        <f t="shared" si="68"/>
        <v>1</v>
      </c>
      <c r="BO95" s="145">
        <f t="shared" si="69"/>
        <v>24</v>
      </c>
      <c r="BP95" s="147">
        <f t="shared" si="70"/>
        <v>30</v>
      </c>
      <c r="BQ95" s="146">
        <f t="shared" si="49"/>
        <v>0</v>
      </c>
      <c r="BR95" s="146">
        <f t="shared" si="71"/>
        <v>0</v>
      </c>
      <c r="BS95" s="175"/>
      <c r="BU95" s="165">
        <f t="shared" si="81"/>
        <v>0</v>
      </c>
      <c r="BV95" s="166">
        <f t="shared" si="81"/>
        <v>0</v>
      </c>
      <c r="BW95" s="166">
        <f t="shared" si="81"/>
        <v>0</v>
      </c>
      <c r="BX95" s="166">
        <f t="shared" si="81"/>
        <v>0</v>
      </c>
      <c r="BY95" s="166">
        <f t="shared" si="81"/>
        <v>0</v>
      </c>
      <c r="BZ95" s="166">
        <f t="shared" si="81"/>
        <v>0</v>
      </c>
      <c r="CA95" s="166">
        <f t="shared" si="81"/>
        <v>0</v>
      </c>
      <c r="CB95" s="166">
        <f t="shared" si="81"/>
        <v>0</v>
      </c>
      <c r="CC95" s="166">
        <f t="shared" si="81"/>
        <v>0</v>
      </c>
      <c r="CD95" s="166">
        <f t="shared" si="81"/>
        <v>0</v>
      </c>
      <c r="CE95" s="166">
        <f t="shared" si="81"/>
        <v>0</v>
      </c>
      <c r="CF95" s="166">
        <f t="shared" si="81"/>
        <v>0</v>
      </c>
      <c r="CG95" s="166">
        <f t="shared" si="81"/>
        <v>0</v>
      </c>
      <c r="CH95" s="166">
        <f t="shared" si="81"/>
        <v>0</v>
      </c>
      <c r="CI95" s="166">
        <f t="shared" si="81"/>
        <v>0</v>
      </c>
      <c r="CJ95" s="166">
        <f t="shared" si="81"/>
        <v>0</v>
      </c>
      <c r="CK95" s="166">
        <f t="shared" si="83"/>
        <v>0</v>
      </c>
      <c r="CL95" s="166">
        <f t="shared" si="83"/>
        <v>0</v>
      </c>
      <c r="CM95" s="166">
        <f t="shared" si="83"/>
        <v>0</v>
      </c>
      <c r="CN95" s="166">
        <f t="shared" si="83"/>
        <v>0</v>
      </c>
      <c r="CO95" s="166">
        <f t="shared" si="83"/>
        <v>0</v>
      </c>
      <c r="CP95" s="166">
        <f t="shared" si="83"/>
        <v>0</v>
      </c>
      <c r="CQ95" s="166">
        <f t="shared" si="83"/>
        <v>0</v>
      </c>
      <c r="CR95" s="166">
        <f t="shared" si="83"/>
        <v>0</v>
      </c>
      <c r="CS95" s="166">
        <f t="shared" si="83"/>
        <v>0</v>
      </c>
      <c r="CT95" s="166">
        <f t="shared" si="83"/>
        <v>0</v>
      </c>
      <c r="CU95" s="166">
        <f t="shared" si="83"/>
        <v>0</v>
      </c>
      <c r="CV95" s="166">
        <f t="shared" si="83"/>
        <v>0</v>
      </c>
      <c r="CW95" s="166">
        <f t="shared" si="83"/>
        <v>0</v>
      </c>
      <c r="CX95" s="166">
        <f t="shared" si="83"/>
        <v>0</v>
      </c>
      <c r="CY95" s="166">
        <f t="shared" si="83"/>
        <v>0</v>
      </c>
      <c r="CZ95" s="166">
        <f t="shared" si="83"/>
        <v>0</v>
      </c>
      <c r="DA95" s="166">
        <f t="shared" si="85"/>
        <v>0</v>
      </c>
      <c r="DB95" s="166">
        <f t="shared" si="85"/>
        <v>0</v>
      </c>
      <c r="DC95" s="166">
        <f t="shared" si="85"/>
        <v>0</v>
      </c>
      <c r="DD95" s="166">
        <f t="shared" si="85"/>
        <v>0</v>
      </c>
      <c r="DE95" s="166">
        <f t="shared" si="85"/>
        <v>0</v>
      </c>
      <c r="DF95" s="166">
        <f t="shared" si="85"/>
        <v>0</v>
      </c>
      <c r="DG95" s="166">
        <f t="shared" si="85"/>
        <v>0</v>
      </c>
      <c r="DH95" s="166">
        <f t="shared" si="85"/>
        <v>0</v>
      </c>
      <c r="DI95" s="167">
        <f t="shared" si="85"/>
        <v>0</v>
      </c>
      <c r="DK95" s="165">
        <f t="shared" si="82"/>
        <v>0</v>
      </c>
      <c r="DL95" s="166">
        <f t="shared" si="82"/>
        <v>0</v>
      </c>
      <c r="DM95" s="166">
        <f t="shared" si="82"/>
        <v>0</v>
      </c>
      <c r="DN95" s="166">
        <f t="shared" si="82"/>
        <v>0</v>
      </c>
      <c r="DO95" s="166">
        <f t="shared" si="82"/>
        <v>0</v>
      </c>
      <c r="DP95" s="166">
        <f t="shared" si="82"/>
        <v>0</v>
      </c>
      <c r="DQ95" s="166">
        <f t="shared" si="82"/>
        <v>0</v>
      </c>
      <c r="DR95" s="166">
        <f t="shared" si="82"/>
        <v>0</v>
      </c>
      <c r="DS95" s="166">
        <f t="shared" si="82"/>
        <v>0</v>
      </c>
      <c r="DT95" s="166">
        <f t="shared" si="82"/>
        <v>0</v>
      </c>
      <c r="DU95" s="166">
        <f t="shared" si="82"/>
        <v>0</v>
      </c>
      <c r="DV95" s="166">
        <f t="shared" si="82"/>
        <v>0</v>
      </c>
      <c r="DW95" s="166">
        <f t="shared" si="82"/>
        <v>0</v>
      </c>
      <c r="DX95" s="166">
        <f t="shared" si="82"/>
        <v>0</v>
      </c>
      <c r="DY95" s="166">
        <f t="shared" si="82"/>
        <v>0</v>
      </c>
      <c r="DZ95" s="166">
        <f t="shared" si="82"/>
        <v>0</v>
      </c>
      <c r="EA95" s="166">
        <f t="shared" si="84"/>
        <v>0</v>
      </c>
      <c r="EB95" s="166">
        <f t="shared" si="84"/>
        <v>0</v>
      </c>
      <c r="EC95" s="166">
        <f t="shared" si="84"/>
        <v>0</v>
      </c>
      <c r="ED95" s="166">
        <f t="shared" si="84"/>
        <v>0</v>
      </c>
      <c r="EE95" s="166">
        <f t="shared" si="84"/>
        <v>0</v>
      </c>
      <c r="EF95" s="166">
        <f t="shared" si="84"/>
        <v>0</v>
      </c>
      <c r="EG95" s="166">
        <f t="shared" si="84"/>
        <v>0</v>
      </c>
      <c r="EH95" s="166">
        <f t="shared" si="84"/>
        <v>0</v>
      </c>
      <c r="EI95" s="166">
        <f t="shared" si="84"/>
        <v>0</v>
      </c>
      <c r="EJ95" s="166">
        <f t="shared" si="84"/>
        <v>0</v>
      </c>
      <c r="EK95" s="166">
        <f t="shared" si="84"/>
        <v>0</v>
      </c>
      <c r="EL95" s="166">
        <f t="shared" si="84"/>
        <v>0</v>
      </c>
      <c r="EM95" s="166">
        <f t="shared" si="84"/>
        <v>0</v>
      </c>
      <c r="EN95" s="166">
        <f t="shared" si="84"/>
        <v>0</v>
      </c>
      <c r="EO95" s="166">
        <f t="shared" si="84"/>
        <v>0</v>
      </c>
      <c r="EP95" s="166">
        <f t="shared" si="84"/>
        <v>0</v>
      </c>
      <c r="EQ95" s="166">
        <f t="shared" si="86"/>
        <v>0</v>
      </c>
      <c r="ER95" s="166">
        <f t="shared" si="86"/>
        <v>0</v>
      </c>
      <c r="ES95" s="166">
        <f t="shared" si="86"/>
        <v>0</v>
      </c>
      <c r="ET95" s="166">
        <f t="shared" si="86"/>
        <v>0</v>
      </c>
      <c r="EU95" s="166">
        <f t="shared" si="86"/>
        <v>0</v>
      </c>
      <c r="EV95" s="166">
        <f t="shared" si="86"/>
        <v>0</v>
      </c>
      <c r="EW95" s="166">
        <f t="shared" si="86"/>
        <v>0</v>
      </c>
      <c r="EX95" s="166">
        <f t="shared" si="86"/>
        <v>0</v>
      </c>
      <c r="EY95" s="167">
        <f t="shared" si="86"/>
        <v>0</v>
      </c>
      <c r="FA95" s="171" t="str">
        <f t="shared" si="52"/>
        <v>Compliance</v>
      </c>
      <c r="FB95" s="171" t="str">
        <f t="shared" si="76"/>
        <v>Compliance</v>
      </c>
      <c r="FC95" s="171" t="str">
        <f t="shared" si="77"/>
        <v>Compliance</v>
      </c>
      <c r="FD95" s="164">
        <f>VLOOKUP(C95,'[3]AS PER ATT '!$B$9:$H$121,7,0)</f>
        <v>24</v>
      </c>
      <c r="FE95" s="186">
        <f t="shared" si="80"/>
        <v>0</v>
      </c>
    </row>
    <row r="96" spans="2:161" s="164" customFormat="1" ht="20.100000000000001" customHeight="1" thickBot="1" x14ac:dyDescent="0.3">
      <c r="B96" s="159">
        <v>83</v>
      </c>
      <c r="C96" s="180">
        <v>6454</v>
      </c>
      <c r="D96" s="173" t="s">
        <v>125</v>
      </c>
      <c r="E96" s="179" t="s">
        <v>135</v>
      </c>
      <c r="F96" s="41" t="str">
        <f>IFERROR(VLOOKUP(E96,'[1]Designation with Pershift Cost'!$B$3:$C$25,2,0),"")</f>
        <v/>
      </c>
      <c r="G96" s="151" t="s">
        <v>27</v>
      </c>
      <c r="H96" s="151" t="s">
        <v>27</v>
      </c>
      <c r="I96" s="151" t="s">
        <v>11</v>
      </c>
      <c r="J96" s="151" t="s">
        <v>11</v>
      </c>
      <c r="K96" s="151" t="s">
        <v>11</v>
      </c>
      <c r="L96" s="151" t="s">
        <v>11</v>
      </c>
      <c r="M96" s="151" t="s">
        <v>27</v>
      </c>
      <c r="N96" s="151" t="s">
        <v>27</v>
      </c>
      <c r="O96" s="151" t="s">
        <v>27</v>
      </c>
      <c r="P96" s="151" t="s">
        <v>27</v>
      </c>
      <c r="Q96" s="152" t="s">
        <v>11</v>
      </c>
      <c r="R96" s="152" t="s">
        <v>11</v>
      </c>
      <c r="S96" s="152" t="s">
        <v>11</v>
      </c>
      <c r="T96" s="152" t="s">
        <v>27</v>
      </c>
      <c r="U96" s="152" t="s">
        <v>27</v>
      </c>
      <c r="V96" s="152" t="s">
        <v>27</v>
      </c>
      <c r="W96" s="152" t="s">
        <v>27</v>
      </c>
      <c r="X96" s="152" t="s">
        <v>27</v>
      </c>
      <c r="Y96" s="152" t="s">
        <v>27</v>
      </c>
      <c r="Z96" s="152" t="s">
        <v>27</v>
      </c>
      <c r="AA96" s="152" t="s">
        <v>27</v>
      </c>
      <c r="AB96" s="152" t="s">
        <v>27</v>
      </c>
      <c r="AC96" s="152" t="s">
        <v>27</v>
      </c>
      <c r="AD96" s="152" t="s">
        <v>27</v>
      </c>
      <c r="AE96" s="152" t="s">
        <v>27</v>
      </c>
      <c r="AF96" s="152" t="s">
        <v>27</v>
      </c>
      <c r="AG96" s="152" t="s">
        <v>27</v>
      </c>
      <c r="AH96" s="152" t="s">
        <v>27</v>
      </c>
      <c r="AI96" s="152" t="s">
        <v>27</v>
      </c>
      <c r="AJ96" s="152" t="s">
        <v>27</v>
      </c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3">
        <f t="shared" si="53"/>
        <v>0</v>
      </c>
      <c r="AX96" s="153">
        <f t="shared" si="54"/>
        <v>7</v>
      </c>
      <c r="AY96" s="153">
        <f t="shared" si="55"/>
        <v>0</v>
      </c>
      <c r="AZ96" s="153">
        <f t="shared" si="56"/>
        <v>0</v>
      </c>
      <c r="BA96" s="153">
        <f t="shared" si="57"/>
        <v>0</v>
      </c>
      <c r="BB96" s="153">
        <f t="shared" si="58"/>
        <v>0</v>
      </c>
      <c r="BC96" s="153">
        <f t="shared" si="59"/>
        <v>0</v>
      </c>
      <c r="BD96" s="153">
        <f t="shared" si="60"/>
        <v>0</v>
      </c>
      <c r="BE96" s="153">
        <f t="shared" si="61"/>
        <v>0</v>
      </c>
      <c r="BF96" s="153">
        <f t="shared" si="62"/>
        <v>0</v>
      </c>
      <c r="BG96" s="153">
        <f t="shared" si="63"/>
        <v>0</v>
      </c>
      <c r="BH96" s="153">
        <f t="shared" si="64"/>
        <v>0</v>
      </c>
      <c r="BI96" s="153">
        <f t="shared" si="65"/>
        <v>0</v>
      </c>
      <c r="BJ96" s="153">
        <f t="shared" si="66"/>
        <v>0</v>
      </c>
      <c r="BK96" s="152"/>
      <c r="BL96" s="152"/>
      <c r="BM96" s="153">
        <f t="shared" si="67"/>
        <v>0</v>
      </c>
      <c r="BN96" s="153">
        <f t="shared" si="68"/>
        <v>23</v>
      </c>
      <c r="BO96" s="145">
        <f t="shared" si="69"/>
        <v>7</v>
      </c>
      <c r="BP96" s="147">
        <f t="shared" si="70"/>
        <v>30</v>
      </c>
      <c r="BQ96" s="146">
        <f t="shared" si="49"/>
        <v>0</v>
      </c>
      <c r="BR96" s="146">
        <f t="shared" si="71"/>
        <v>0</v>
      </c>
      <c r="BS96" s="175"/>
      <c r="BU96" s="165">
        <f t="shared" si="81"/>
        <v>1</v>
      </c>
      <c r="BV96" s="166">
        <f t="shared" si="81"/>
        <v>1</v>
      </c>
      <c r="BW96" s="166">
        <f t="shared" si="81"/>
        <v>1</v>
      </c>
      <c r="BX96" s="166">
        <f t="shared" si="81"/>
        <v>1</v>
      </c>
      <c r="BY96" s="166">
        <f t="shared" si="81"/>
        <v>1</v>
      </c>
      <c r="BZ96" s="166">
        <f t="shared" si="81"/>
        <v>1</v>
      </c>
      <c r="CA96" s="166">
        <f t="shared" si="81"/>
        <v>1</v>
      </c>
      <c r="CB96" s="166">
        <f t="shared" si="81"/>
        <v>1</v>
      </c>
      <c r="CC96" s="166">
        <f t="shared" si="81"/>
        <v>1</v>
      </c>
      <c r="CD96" s="166">
        <f t="shared" si="81"/>
        <v>1</v>
      </c>
      <c r="CE96" s="166">
        <f t="shared" si="81"/>
        <v>1</v>
      </c>
      <c r="CF96" s="166">
        <f t="shared" si="81"/>
        <v>1</v>
      </c>
      <c r="CG96" s="166">
        <f t="shared" si="81"/>
        <v>1</v>
      </c>
      <c r="CH96" s="166">
        <f t="shared" si="81"/>
        <v>1</v>
      </c>
      <c r="CI96" s="166">
        <f t="shared" si="81"/>
        <v>1</v>
      </c>
      <c r="CJ96" s="166">
        <f t="shared" si="81"/>
        <v>1</v>
      </c>
      <c r="CK96" s="166">
        <f t="shared" si="83"/>
        <v>1</v>
      </c>
      <c r="CL96" s="166">
        <f t="shared" si="83"/>
        <v>1</v>
      </c>
      <c r="CM96" s="166">
        <f t="shared" si="83"/>
        <v>1</v>
      </c>
      <c r="CN96" s="166">
        <f t="shared" si="83"/>
        <v>1</v>
      </c>
      <c r="CO96" s="166">
        <f t="shared" si="83"/>
        <v>1</v>
      </c>
      <c r="CP96" s="166">
        <f t="shared" si="83"/>
        <v>1</v>
      </c>
      <c r="CQ96" s="166">
        <f t="shared" si="83"/>
        <v>1</v>
      </c>
      <c r="CR96" s="166">
        <f t="shared" si="83"/>
        <v>1</v>
      </c>
      <c r="CS96" s="166">
        <f t="shared" si="83"/>
        <v>0</v>
      </c>
      <c r="CT96" s="166">
        <f t="shared" si="83"/>
        <v>0</v>
      </c>
      <c r="CU96" s="166">
        <f t="shared" si="83"/>
        <v>0</v>
      </c>
      <c r="CV96" s="166">
        <f t="shared" si="83"/>
        <v>0</v>
      </c>
      <c r="CW96" s="166">
        <f t="shared" si="83"/>
        <v>0</v>
      </c>
      <c r="CX96" s="166">
        <f t="shared" si="83"/>
        <v>0</v>
      </c>
      <c r="CY96" s="166">
        <f t="shared" si="83"/>
        <v>0</v>
      </c>
      <c r="CZ96" s="166">
        <f t="shared" si="83"/>
        <v>0</v>
      </c>
      <c r="DA96" s="166">
        <f t="shared" si="85"/>
        <v>0</v>
      </c>
      <c r="DB96" s="166">
        <f t="shared" si="85"/>
        <v>0</v>
      </c>
      <c r="DC96" s="166">
        <f t="shared" si="85"/>
        <v>0</v>
      </c>
      <c r="DD96" s="166">
        <f t="shared" si="85"/>
        <v>0</v>
      </c>
      <c r="DE96" s="166">
        <f t="shared" si="85"/>
        <v>0</v>
      </c>
      <c r="DF96" s="166">
        <f t="shared" si="85"/>
        <v>0</v>
      </c>
      <c r="DG96" s="166">
        <f t="shared" si="85"/>
        <v>0</v>
      </c>
      <c r="DH96" s="166">
        <f t="shared" si="85"/>
        <v>0</v>
      </c>
      <c r="DI96" s="167">
        <f t="shared" si="85"/>
        <v>0</v>
      </c>
      <c r="DK96" s="165">
        <f t="shared" si="82"/>
        <v>0</v>
      </c>
      <c r="DL96" s="166">
        <f t="shared" si="82"/>
        <v>0</v>
      </c>
      <c r="DM96" s="166">
        <f t="shared" si="82"/>
        <v>0</v>
      </c>
      <c r="DN96" s="166">
        <f t="shared" si="82"/>
        <v>0</v>
      </c>
      <c r="DO96" s="166">
        <f t="shared" si="82"/>
        <v>0</v>
      </c>
      <c r="DP96" s="166">
        <f t="shared" si="82"/>
        <v>0</v>
      </c>
      <c r="DQ96" s="166">
        <f t="shared" si="82"/>
        <v>0</v>
      </c>
      <c r="DR96" s="166">
        <f t="shared" si="82"/>
        <v>0</v>
      </c>
      <c r="DS96" s="166">
        <f t="shared" si="82"/>
        <v>0</v>
      </c>
      <c r="DT96" s="166">
        <f t="shared" si="82"/>
        <v>0</v>
      </c>
      <c r="DU96" s="166">
        <f t="shared" si="82"/>
        <v>0</v>
      </c>
      <c r="DV96" s="166">
        <f t="shared" si="82"/>
        <v>0</v>
      </c>
      <c r="DW96" s="166">
        <f t="shared" si="82"/>
        <v>0</v>
      </c>
      <c r="DX96" s="166">
        <f t="shared" si="82"/>
        <v>0</v>
      </c>
      <c r="DY96" s="166">
        <f t="shared" si="82"/>
        <v>0</v>
      </c>
      <c r="DZ96" s="166">
        <f t="shared" si="82"/>
        <v>0</v>
      </c>
      <c r="EA96" s="166">
        <f t="shared" si="84"/>
        <v>0</v>
      </c>
      <c r="EB96" s="166">
        <f t="shared" si="84"/>
        <v>0</v>
      </c>
      <c r="EC96" s="166">
        <f t="shared" si="84"/>
        <v>0</v>
      </c>
      <c r="ED96" s="166">
        <f t="shared" si="84"/>
        <v>0</v>
      </c>
      <c r="EE96" s="166">
        <f t="shared" si="84"/>
        <v>0</v>
      </c>
      <c r="EF96" s="166">
        <f t="shared" si="84"/>
        <v>0</v>
      </c>
      <c r="EG96" s="166">
        <f t="shared" si="84"/>
        <v>0</v>
      </c>
      <c r="EH96" s="166">
        <f t="shared" si="84"/>
        <v>0</v>
      </c>
      <c r="EI96" s="166">
        <f t="shared" si="84"/>
        <v>0</v>
      </c>
      <c r="EJ96" s="166">
        <f t="shared" si="84"/>
        <v>0</v>
      </c>
      <c r="EK96" s="166">
        <f t="shared" si="84"/>
        <v>0</v>
      </c>
      <c r="EL96" s="166">
        <f t="shared" si="84"/>
        <v>0</v>
      </c>
      <c r="EM96" s="166">
        <f t="shared" si="84"/>
        <v>0</v>
      </c>
      <c r="EN96" s="166">
        <f t="shared" si="84"/>
        <v>0</v>
      </c>
      <c r="EO96" s="166">
        <f t="shared" si="84"/>
        <v>0</v>
      </c>
      <c r="EP96" s="166">
        <f t="shared" si="84"/>
        <v>0</v>
      </c>
      <c r="EQ96" s="166">
        <f t="shared" si="86"/>
        <v>0</v>
      </c>
      <c r="ER96" s="166">
        <f t="shared" si="86"/>
        <v>0</v>
      </c>
      <c r="ES96" s="166">
        <f t="shared" si="86"/>
        <v>0</v>
      </c>
      <c r="ET96" s="166">
        <f t="shared" si="86"/>
        <v>0</v>
      </c>
      <c r="EU96" s="166">
        <f t="shared" si="86"/>
        <v>0</v>
      </c>
      <c r="EV96" s="166">
        <f t="shared" si="86"/>
        <v>0</v>
      </c>
      <c r="EW96" s="166">
        <f t="shared" si="86"/>
        <v>0</v>
      </c>
      <c r="EX96" s="166">
        <f t="shared" si="86"/>
        <v>0</v>
      </c>
      <c r="EY96" s="167">
        <f t="shared" si="86"/>
        <v>0</v>
      </c>
      <c r="FA96" s="171" t="str">
        <f t="shared" si="52"/>
        <v>Non Compliance</v>
      </c>
      <c r="FB96" s="171" t="str">
        <f t="shared" si="76"/>
        <v>Compliance</v>
      </c>
      <c r="FC96" s="171" t="str">
        <f t="shared" si="77"/>
        <v>Compliance</v>
      </c>
      <c r="FD96" s="164">
        <f>VLOOKUP(C96,'[3]AS PER ATT '!$B$9:$H$121,7,0)</f>
        <v>7</v>
      </c>
      <c r="FE96" s="186">
        <f t="shared" si="80"/>
        <v>0</v>
      </c>
    </row>
    <row r="97" spans="2:161" s="164" customFormat="1" ht="20.100000000000001" customHeight="1" thickBot="1" x14ac:dyDescent="0.3">
      <c r="B97" s="159">
        <v>84</v>
      </c>
      <c r="C97" s="180">
        <v>5287</v>
      </c>
      <c r="D97" s="161" t="s">
        <v>126</v>
      </c>
      <c r="E97" s="179" t="s">
        <v>135</v>
      </c>
      <c r="F97" s="41" t="str">
        <f>IFERROR(VLOOKUP(E97,'[1]Designation with Pershift Cost'!$B$3:$C$25,2,0),"")</f>
        <v/>
      </c>
      <c r="G97" s="151" t="s">
        <v>27</v>
      </c>
      <c r="H97" s="151" t="s">
        <v>27</v>
      </c>
      <c r="I97" s="151" t="s">
        <v>27</v>
      </c>
      <c r="J97" s="151" t="s">
        <v>27</v>
      </c>
      <c r="K97" s="151" t="s">
        <v>27</v>
      </c>
      <c r="L97" s="151" t="s">
        <v>27</v>
      </c>
      <c r="M97" s="151" t="s">
        <v>27</v>
      </c>
      <c r="N97" s="151" t="s">
        <v>27</v>
      </c>
      <c r="O97" s="151" t="s">
        <v>27</v>
      </c>
      <c r="P97" s="151" t="s">
        <v>27</v>
      </c>
      <c r="Q97" s="152" t="s">
        <v>27</v>
      </c>
      <c r="R97" s="152" t="s">
        <v>12</v>
      </c>
      <c r="S97" s="152" t="s">
        <v>12</v>
      </c>
      <c r="T97" s="152" t="s">
        <v>12</v>
      </c>
      <c r="U97" s="152" t="s">
        <v>11</v>
      </c>
      <c r="V97" s="152" t="s">
        <v>11</v>
      </c>
      <c r="W97" s="152" t="s">
        <v>11</v>
      </c>
      <c r="X97" s="152" t="s">
        <v>11</v>
      </c>
      <c r="Y97" s="152" t="s">
        <v>12</v>
      </c>
      <c r="Z97" s="152" t="s">
        <v>26</v>
      </c>
      <c r="AA97" s="152" t="s">
        <v>10</v>
      </c>
      <c r="AB97" s="152" t="s">
        <v>11</v>
      </c>
      <c r="AC97" s="152" t="s">
        <v>11</v>
      </c>
      <c r="AD97" s="152" t="s">
        <v>11</v>
      </c>
      <c r="AE97" s="152" t="s">
        <v>10</v>
      </c>
      <c r="AF97" s="152" t="s">
        <v>10</v>
      </c>
      <c r="AG97" s="152" t="s">
        <v>10</v>
      </c>
      <c r="AH97" s="152" t="s">
        <v>26</v>
      </c>
      <c r="AI97" s="152" t="s">
        <v>10</v>
      </c>
      <c r="AJ97" s="152" t="s">
        <v>10</v>
      </c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3">
        <f t="shared" si="53"/>
        <v>6</v>
      </c>
      <c r="AX97" s="153">
        <f t="shared" si="54"/>
        <v>7</v>
      </c>
      <c r="AY97" s="153">
        <f t="shared" si="55"/>
        <v>4</v>
      </c>
      <c r="AZ97" s="153">
        <f t="shared" si="56"/>
        <v>0</v>
      </c>
      <c r="BA97" s="153">
        <f t="shared" si="57"/>
        <v>0</v>
      </c>
      <c r="BB97" s="153">
        <f t="shared" si="58"/>
        <v>0</v>
      </c>
      <c r="BC97" s="153">
        <f t="shared" si="59"/>
        <v>0</v>
      </c>
      <c r="BD97" s="153">
        <f t="shared" si="60"/>
        <v>0</v>
      </c>
      <c r="BE97" s="153">
        <f t="shared" si="61"/>
        <v>0</v>
      </c>
      <c r="BF97" s="153">
        <f t="shared" si="62"/>
        <v>0</v>
      </c>
      <c r="BG97" s="153">
        <f t="shared" si="63"/>
        <v>0</v>
      </c>
      <c r="BH97" s="153">
        <f t="shared" si="64"/>
        <v>0</v>
      </c>
      <c r="BI97" s="153">
        <f t="shared" si="65"/>
        <v>0</v>
      </c>
      <c r="BJ97" s="153">
        <f t="shared" si="66"/>
        <v>0</v>
      </c>
      <c r="BK97" s="152"/>
      <c r="BL97" s="152"/>
      <c r="BM97" s="153">
        <f t="shared" si="67"/>
        <v>2</v>
      </c>
      <c r="BN97" s="153">
        <f t="shared" si="68"/>
        <v>11</v>
      </c>
      <c r="BO97" s="145">
        <f t="shared" si="69"/>
        <v>17</v>
      </c>
      <c r="BP97" s="147">
        <f t="shared" si="70"/>
        <v>30</v>
      </c>
      <c r="BQ97" s="146">
        <f t="shared" si="49"/>
        <v>0</v>
      </c>
      <c r="BR97" s="146">
        <f t="shared" si="71"/>
        <v>0</v>
      </c>
      <c r="BS97" s="175"/>
      <c r="BU97" s="165">
        <f t="shared" si="81"/>
        <v>1</v>
      </c>
      <c r="BV97" s="166">
        <f t="shared" si="81"/>
        <v>1</v>
      </c>
      <c r="BW97" s="166">
        <f t="shared" si="81"/>
        <v>1</v>
      </c>
      <c r="BX97" s="166">
        <f t="shared" si="81"/>
        <v>1</v>
      </c>
      <c r="BY97" s="166">
        <f t="shared" si="81"/>
        <v>1</v>
      </c>
      <c r="BZ97" s="166">
        <f t="shared" si="81"/>
        <v>1</v>
      </c>
      <c r="CA97" s="166">
        <f t="shared" si="81"/>
        <v>1</v>
      </c>
      <c r="CB97" s="166">
        <f t="shared" si="81"/>
        <v>1</v>
      </c>
      <c r="CC97" s="166">
        <f t="shared" si="81"/>
        <v>1</v>
      </c>
      <c r="CD97" s="166">
        <f t="shared" si="81"/>
        <v>1</v>
      </c>
      <c r="CE97" s="166">
        <f t="shared" si="81"/>
        <v>1</v>
      </c>
      <c r="CF97" s="166">
        <f t="shared" si="81"/>
        <v>1</v>
      </c>
      <c r="CG97" s="166">
        <f t="shared" si="81"/>
        <v>1</v>
      </c>
      <c r="CH97" s="166">
        <f t="shared" si="81"/>
        <v>0</v>
      </c>
      <c r="CI97" s="166">
        <f t="shared" si="81"/>
        <v>0</v>
      </c>
      <c r="CJ97" s="166">
        <f t="shared" si="81"/>
        <v>0</v>
      </c>
      <c r="CK97" s="166">
        <f t="shared" si="83"/>
        <v>0</v>
      </c>
      <c r="CL97" s="166">
        <f t="shared" si="83"/>
        <v>0</v>
      </c>
      <c r="CM97" s="166">
        <f t="shared" si="83"/>
        <v>0</v>
      </c>
      <c r="CN97" s="166">
        <f t="shared" si="83"/>
        <v>0</v>
      </c>
      <c r="CO97" s="166">
        <f t="shared" si="83"/>
        <v>1</v>
      </c>
      <c r="CP97" s="166">
        <f t="shared" si="83"/>
        <v>0</v>
      </c>
      <c r="CQ97" s="166">
        <f t="shared" si="83"/>
        <v>0</v>
      </c>
      <c r="CR97" s="166">
        <f t="shared" si="83"/>
        <v>0</v>
      </c>
      <c r="CS97" s="166">
        <f t="shared" si="83"/>
        <v>0</v>
      </c>
      <c r="CT97" s="166">
        <f t="shared" si="83"/>
        <v>0</v>
      </c>
      <c r="CU97" s="166">
        <f t="shared" si="83"/>
        <v>0</v>
      </c>
      <c r="CV97" s="166">
        <f t="shared" si="83"/>
        <v>0</v>
      </c>
      <c r="CW97" s="166">
        <f t="shared" si="83"/>
        <v>0</v>
      </c>
      <c r="CX97" s="166">
        <f t="shared" si="83"/>
        <v>0</v>
      </c>
      <c r="CY97" s="166">
        <f t="shared" si="83"/>
        <v>0</v>
      </c>
      <c r="CZ97" s="166">
        <f t="shared" si="83"/>
        <v>0</v>
      </c>
      <c r="DA97" s="166">
        <f t="shared" si="85"/>
        <v>0</v>
      </c>
      <c r="DB97" s="166">
        <f t="shared" si="85"/>
        <v>0</v>
      </c>
      <c r="DC97" s="166">
        <f t="shared" si="85"/>
        <v>0</v>
      </c>
      <c r="DD97" s="166">
        <f t="shared" si="85"/>
        <v>0</v>
      </c>
      <c r="DE97" s="166">
        <f t="shared" si="85"/>
        <v>0</v>
      </c>
      <c r="DF97" s="166">
        <f t="shared" si="85"/>
        <v>0</v>
      </c>
      <c r="DG97" s="166">
        <f t="shared" si="85"/>
        <v>0</v>
      </c>
      <c r="DH97" s="166">
        <f t="shared" si="85"/>
        <v>0</v>
      </c>
      <c r="DI97" s="167">
        <f t="shared" si="85"/>
        <v>0</v>
      </c>
      <c r="DK97" s="165">
        <f t="shared" si="82"/>
        <v>0</v>
      </c>
      <c r="DL97" s="166">
        <f t="shared" si="82"/>
        <v>0</v>
      </c>
      <c r="DM97" s="166">
        <f t="shared" si="82"/>
        <v>0</v>
      </c>
      <c r="DN97" s="166">
        <f t="shared" si="82"/>
        <v>0</v>
      </c>
      <c r="DO97" s="166">
        <f t="shared" si="82"/>
        <v>0</v>
      </c>
      <c r="DP97" s="166">
        <f t="shared" si="82"/>
        <v>0</v>
      </c>
      <c r="DQ97" s="166">
        <f t="shared" si="82"/>
        <v>0</v>
      </c>
      <c r="DR97" s="166">
        <f t="shared" si="82"/>
        <v>0</v>
      </c>
      <c r="DS97" s="166">
        <f t="shared" si="82"/>
        <v>0</v>
      </c>
      <c r="DT97" s="166">
        <f t="shared" si="82"/>
        <v>0</v>
      </c>
      <c r="DU97" s="166">
        <f t="shared" si="82"/>
        <v>0</v>
      </c>
      <c r="DV97" s="166">
        <f t="shared" si="82"/>
        <v>0</v>
      </c>
      <c r="DW97" s="166">
        <f t="shared" si="82"/>
        <v>0</v>
      </c>
      <c r="DX97" s="166">
        <f t="shared" si="82"/>
        <v>0</v>
      </c>
      <c r="DY97" s="166">
        <f t="shared" si="82"/>
        <v>0</v>
      </c>
      <c r="DZ97" s="166">
        <f t="shared" si="82"/>
        <v>0</v>
      </c>
      <c r="EA97" s="166">
        <f t="shared" si="84"/>
        <v>0</v>
      </c>
      <c r="EB97" s="166">
        <f t="shared" si="84"/>
        <v>0</v>
      </c>
      <c r="EC97" s="166">
        <f t="shared" si="84"/>
        <v>0</v>
      </c>
      <c r="ED97" s="166">
        <f t="shared" si="84"/>
        <v>0</v>
      </c>
      <c r="EE97" s="166">
        <f t="shared" si="84"/>
        <v>0</v>
      </c>
      <c r="EF97" s="166">
        <f t="shared" si="84"/>
        <v>0</v>
      </c>
      <c r="EG97" s="166">
        <f t="shared" si="84"/>
        <v>0</v>
      </c>
      <c r="EH97" s="166">
        <f t="shared" si="84"/>
        <v>0</v>
      </c>
      <c r="EI97" s="166">
        <f t="shared" si="84"/>
        <v>0</v>
      </c>
      <c r="EJ97" s="166">
        <f t="shared" si="84"/>
        <v>0</v>
      </c>
      <c r="EK97" s="166">
        <f t="shared" si="84"/>
        <v>0</v>
      </c>
      <c r="EL97" s="166">
        <f t="shared" si="84"/>
        <v>0</v>
      </c>
      <c r="EM97" s="166">
        <f t="shared" si="84"/>
        <v>0</v>
      </c>
      <c r="EN97" s="166">
        <f t="shared" si="84"/>
        <v>0</v>
      </c>
      <c r="EO97" s="166">
        <f t="shared" si="84"/>
        <v>0</v>
      </c>
      <c r="EP97" s="166">
        <f t="shared" si="84"/>
        <v>0</v>
      </c>
      <c r="EQ97" s="166">
        <f t="shared" si="86"/>
        <v>0</v>
      </c>
      <c r="ER97" s="166">
        <f t="shared" si="86"/>
        <v>0</v>
      </c>
      <c r="ES97" s="166">
        <f t="shared" si="86"/>
        <v>0</v>
      </c>
      <c r="ET97" s="166">
        <f t="shared" si="86"/>
        <v>0</v>
      </c>
      <c r="EU97" s="166">
        <f t="shared" si="86"/>
        <v>0</v>
      </c>
      <c r="EV97" s="166">
        <f t="shared" si="86"/>
        <v>0</v>
      </c>
      <c r="EW97" s="166">
        <f t="shared" si="86"/>
        <v>0</v>
      </c>
      <c r="EX97" s="166">
        <f t="shared" si="86"/>
        <v>0</v>
      </c>
      <c r="EY97" s="167">
        <f t="shared" si="86"/>
        <v>0</v>
      </c>
      <c r="FA97" s="171" t="str">
        <f t="shared" si="52"/>
        <v>Non Compliance</v>
      </c>
      <c r="FB97" s="171" t="str">
        <f t="shared" si="76"/>
        <v>Compliance</v>
      </c>
      <c r="FC97" s="171" t="str">
        <f t="shared" si="77"/>
        <v>Compliance</v>
      </c>
      <c r="FD97" s="164">
        <f>VLOOKUP(C97,'[3]AS PER ATT '!$B$9:$H$121,7,0)</f>
        <v>17</v>
      </c>
      <c r="FE97" s="186">
        <f t="shared" si="80"/>
        <v>0</v>
      </c>
    </row>
    <row r="98" spans="2:161" s="164" customFormat="1" ht="20.100000000000001" customHeight="1" thickBot="1" x14ac:dyDescent="0.3">
      <c r="B98" s="159">
        <v>85</v>
      </c>
      <c r="C98" s="181">
        <v>5592</v>
      </c>
      <c r="D98" s="161" t="s">
        <v>127</v>
      </c>
      <c r="E98" s="182" t="s">
        <v>135</v>
      </c>
      <c r="F98" s="41" t="str">
        <f>IFERROR(VLOOKUP(E98,'[1]Designation with Pershift Cost'!$B$3:$C$25,2,0),"")</f>
        <v/>
      </c>
      <c r="G98" s="151" t="s">
        <v>27</v>
      </c>
      <c r="H98" s="151" t="s">
        <v>12</v>
      </c>
      <c r="I98" s="151" t="s">
        <v>12</v>
      </c>
      <c r="J98" s="151" t="s">
        <v>12</v>
      </c>
      <c r="K98" s="151" t="s">
        <v>12</v>
      </c>
      <c r="L98" s="151" t="s">
        <v>12</v>
      </c>
      <c r="M98" s="151" t="s">
        <v>11</v>
      </c>
      <c r="N98" s="151" t="s">
        <v>12</v>
      </c>
      <c r="O98" s="151" t="s">
        <v>26</v>
      </c>
      <c r="P98" s="151" t="s">
        <v>12</v>
      </c>
      <c r="Q98" s="152" t="s">
        <v>12</v>
      </c>
      <c r="R98" s="152" t="s">
        <v>11</v>
      </c>
      <c r="S98" s="152" t="s">
        <v>12</v>
      </c>
      <c r="T98" s="152" t="s">
        <v>11</v>
      </c>
      <c r="U98" s="152" t="s">
        <v>10</v>
      </c>
      <c r="V98" s="152" t="s">
        <v>10</v>
      </c>
      <c r="W98" s="152" t="s">
        <v>11</v>
      </c>
      <c r="X98" s="152" t="s">
        <v>26</v>
      </c>
      <c r="Y98" s="152" t="s">
        <v>10</v>
      </c>
      <c r="Z98" s="152" t="s">
        <v>10</v>
      </c>
      <c r="AA98" s="152" t="s">
        <v>10</v>
      </c>
      <c r="AB98" s="152" t="s">
        <v>10</v>
      </c>
      <c r="AC98" s="152" t="s">
        <v>10</v>
      </c>
      <c r="AD98" s="152" t="s">
        <v>10</v>
      </c>
      <c r="AE98" s="152" t="s">
        <v>10</v>
      </c>
      <c r="AF98" s="152" t="s">
        <v>10</v>
      </c>
      <c r="AG98" s="152" t="s">
        <v>26</v>
      </c>
      <c r="AH98" s="152" t="s">
        <v>10</v>
      </c>
      <c r="AI98" s="152" t="s">
        <v>10</v>
      </c>
      <c r="AJ98" s="152" t="s">
        <v>10</v>
      </c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3">
        <f t="shared" si="53"/>
        <v>13</v>
      </c>
      <c r="AX98" s="153">
        <f t="shared" si="54"/>
        <v>4</v>
      </c>
      <c r="AY98" s="153">
        <f t="shared" si="55"/>
        <v>9</v>
      </c>
      <c r="AZ98" s="153">
        <f t="shared" si="56"/>
        <v>0</v>
      </c>
      <c r="BA98" s="153">
        <f t="shared" si="57"/>
        <v>0</v>
      </c>
      <c r="BB98" s="153">
        <f t="shared" si="58"/>
        <v>0</v>
      </c>
      <c r="BC98" s="153">
        <f t="shared" si="59"/>
        <v>0</v>
      </c>
      <c r="BD98" s="153">
        <f t="shared" si="60"/>
        <v>0</v>
      </c>
      <c r="BE98" s="153">
        <f t="shared" si="61"/>
        <v>0</v>
      </c>
      <c r="BF98" s="153">
        <f t="shared" si="62"/>
        <v>0</v>
      </c>
      <c r="BG98" s="153">
        <f t="shared" si="63"/>
        <v>0</v>
      </c>
      <c r="BH98" s="153">
        <f t="shared" si="64"/>
        <v>0</v>
      </c>
      <c r="BI98" s="153">
        <f t="shared" si="65"/>
        <v>0</v>
      </c>
      <c r="BJ98" s="153">
        <f t="shared" si="66"/>
        <v>0</v>
      </c>
      <c r="BK98" s="152"/>
      <c r="BL98" s="152"/>
      <c r="BM98" s="153">
        <f t="shared" si="67"/>
        <v>3</v>
      </c>
      <c r="BN98" s="153">
        <f t="shared" si="68"/>
        <v>1</v>
      </c>
      <c r="BO98" s="145">
        <f t="shared" si="69"/>
        <v>26</v>
      </c>
      <c r="BP98" s="147">
        <f t="shared" si="70"/>
        <v>30</v>
      </c>
      <c r="BQ98" s="146">
        <f t="shared" si="49"/>
        <v>0</v>
      </c>
      <c r="BR98" s="146">
        <f t="shared" si="71"/>
        <v>0</v>
      </c>
      <c r="BS98" s="175"/>
      <c r="BU98" s="165">
        <f t="shared" si="81"/>
        <v>1</v>
      </c>
      <c r="BV98" s="166">
        <f t="shared" si="81"/>
        <v>1</v>
      </c>
      <c r="BW98" s="166">
        <f t="shared" si="81"/>
        <v>0</v>
      </c>
      <c r="BX98" s="166">
        <f t="shared" si="81"/>
        <v>0</v>
      </c>
      <c r="BY98" s="166">
        <f t="shared" si="81"/>
        <v>0</v>
      </c>
      <c r="BZ98" s="166">
        <f t="shared" si="81"/>
        <v>0</v>
      </c>
      <c r="CA98" s="166">
        <f t="shared" si="81"/>
        <v>0</v>
      </c>
      <c r="CB98" s="166">
        <f t="shared" si="81"/>
        <v>0</v>
      </c>
      <c r="CC98" s="166">
        <f t="shared" si="81"/>
        <v>0</v>
      </c>
      <c r="CD98" s="166">
        <f t="shared" si="81"/>
        <v>1</v>
      </c>
      <c r="CE98" s="166">
        <f t="shared" si="81"/>
        <v>1</v>
      </c>
      <c r="CF98" s="166">
        <f t="shared" si="81"/>
        <v>0</v>
      </c>
      <c r="CG98" s="166">
        <f t="shared" si="81"/>
        <v>0</v>
      </c>
      <c r="CH98" s="166">
        <f t="shared" si="81"/>
        <v>0</v>
      </c>
      <c r="CI98" s="166">
        <f t="shared" si="81"/>
        <v>0</v>
      </c>
      <c r="CJ98" s="166">
        <f t="shared" si="81"/>
        <v>0</v>
      </c>
      <c r="CK98" s="166">
        <f t="shared" si="83"/>
        <v>0</v>
      </c>
      <c r="CL98" s="166">
        <f t="shared" si="83"/>
        <v>0</v>
      </c>
      <c r="CM98" s="166">
        <f t="shared" si="83"/>
        <v>1</v>
      </c>
      <c r="CN98" s="166">
        <f t="shared" si="83"/>
        <v>1</v>
      </c>
      <c r="CO98" s="166">
        <f t="shared" si="83"/>
        <v>0</v>
      </c>
      <c r="CP98" s="166">
        <f t="shared" si="83"/>
        <v>0</v>
      </c>
      <c r="CQ98" s="166">
        <f t="shared" si="83"/>
        <v>0</v>
      </c>
      <c r="CR98" s="166">
        <f t="shared" si="83"/>
        <v>0</v>
      </c>
      <c r="CS98" s="166">
        <f t="shared" si="83"/>
        <v>0</v>
      </c>
      <c r="CT98" s="166">
        <f t="shared" si="83"/>
        <v>0</v>
      </c>
      <c r="CU98" s="166">
        <f t="shared" si="83"/>
        <v>0</v>
      </c>
      <c r="CV98" s="166">
        <f t="shared" si="83"/>
        <v>0</v>
      </c>
      <c r="CW98" s="166">
        <f t="shared" si="83"/>
        <v>0</v>
      </c>
      <c r="CX98" s="166">
        <f t="shared" si="83"/>
        <v>0</v>
      </c>
      <c r="CY98" s="166">
        <f t="shared" si="83"/>
        <v>0</v>
      </c>
      <c r="CZ98" s="166">
        <f t="shared" si="83"/>
        <v>0</v>
      </c>
      <c r="DA98" s="166">
        <f t="shared" si="85"/>
        <v>0</v>
      </c>
      <c r="DB98" s="166">
        <f t="shared" si="85"/>
        <v>0</v>
      </c>
      <c r="DC98" s="166">
        <f t="shared" si="85"/>
        <v>0</v>
      </c>
      <c r="DD98" s="166">
        <f t="shared" si="85"/>
        <v>0</v>
      </c>
      <c r="DE98" s="166">
        <f t="shared" si="85"/>
        <v>0</v>
      </c>
      <c r="DF98" s="166">
        <f t="shared" si="85"/>
        <v>0</v>
      </c>
      <c r="DG98" s="166">
        <f t="shared" si="85"/>
        <v>0</v>
      </c>
      <c r="DH98" s="166">
        <f t="shared" si="85"/>
        <v>0</v>
      </c>
      <c r="DI98" s="167">
        <f t="shared" si="85"/>
        <v>0</v>
      </c>
      <c r="DK98" s="165">
        <f t="shared" si="82"/>
        <v>0</v>
      </c>
      <c r="DL98" s="166">
        <f t="shared" si="82"/>
        <v>0</v>
      </c>
      <c r="DM98" s="166">
        <f t="shared" si="82"/>
        <v>0</v>
      </c>
      <c r="DN98" s="166">
        <f t="shared" si="82"/>
        <v>0</v>
      </c>
      <c r="DO98" s="166">
        <f t="shared" si="82"/>
        <v>0</v>
      </c>
      <c r="DP98" s="166">
        <f t="shared" si="82"/>
        <v>0</v>
      </c>
      <c r="DQ98" s="166">
        <f t="shared" si="82"/>
        <v>0</v>
      </c>
      <c r="DR98" s="166">
        <f t="shared" si="82"/>
        <v>0</v>
      </c>
      <c r="DS98" s="166">
        <f t="shared" si="82"/>
        <v>0</v>
      </c>
      <c r="DT98" s="166">
        <f t="shared" si="82"/>
        <v>0</v>
      </c>
      <c r="DU98" s="166">
        <f t="shared" si="82"/>
        <v>0</v>
      </c>
      <c r="DV98" s="166">
        <f t="shared" si="82"/>
        <v>0</v>
      </c>
      <c r="DW98" s="166">
        <f t="shared" si="82"/>
        <v>0</v>
      </c>
      <c r="DX98" s="166">
        <f t="shared" si="82"/>
        <v>0</v>
      </c>
      <c r="DY98" s="166">
        <f t="shared" si="82"/>
        <v>0</v>
      </c>
      <c r="DZ98" s="166">
        <f t="shared" si="82"/>
        <v>0</v>
      </c>
      <c r="EA98" s="166">
        <f t="shared" si="84"/>
        <v>0</v>
      </c>
      <c r="EB98" s="166">
        <f t="shared" si="84"/>
        <v>0</v>
      </c>
      <c r="EC98" s="166">
        <f t="shared" si="84"/>
        <v>0</v>
      </c>
      <c r="ED98" s="166">
        <f t="shared" si="84"/>
        <v>0</v>
      </c>
      <c r="EE98" s="166">
        <f t="shared" si="84"/>
        <v>0</v>
      </c>
      <c r="EF98" s="166">
        <f t="shared" si="84"/>
        <v>0</v>
      </c>
      <c r="EG98" s="166">
        <f t="shared" si="84"/>
        <v>0</v>
      </c>
      <c r="EH98" s="166">
        <f t="shared" si="84"/>
        <v>0</v>
      </c>
      <c r="EI98" s="166">
        <f t="shared" si="84"/>
        <v>0</v>
      </c>
      <c r="EJ98" s="166">
        <f t="shared" si="84"/>
        <v>0</v>
      </c>
      <c r="EK98" s="166">
        <f t="shared" si="84"/>
        <v>0</v>
      </c>
      <c r="EL98" s="166">
        <f t="shared" si="84"/>
        <v>0</v>
      </c>
      <c r="EM98" s="166">
        <f t="shared" si="84"/>
        <v>0</v>
      </c>
      <c r="EN98" s="166">
        <f t="shared" si="84"/>
        <v>0</v>
      </c>
      <c r="EO98" s="166">
        <f t="shared" si="84"/>
        <v>0</v>
      </c>
      <c r="EP98" s="166">
        <f t="shared" si="84"/>
        <v>0</v>
      </c>
      <c r="EQ98" s="166">
        <f t="shared" si="86"/>
        <v>0</v>
      </c>
      <c r="ER98" s="166">
        <f t="shared" si="86"/>
        <v>0</v>
      </c>
      <c r="ES98" s="166">
        <f t="shared" si="86"/>
        <v>0</v>
      </c>
      <c r="ET98" s="166">
        <f t="shared" si="86"/>
        <v>0</v>
      </c>
      <c r="EU98" s="166">
        <f t="shared" si="86"/>
        <v>0</v>
      </c>
      <c r="EV98" s="166">
        <f t="shared" si="86"/>
        <v>0</v>
      </c>
      <c r="EW98" s="166">
        <f t="shared" si="86"/>
        <v>0</v>
      </c>
      <c r="EX98" s="166">
        <f t="shared" si="86"/>
        <v>0</v>
      </c>
      <c r="EY98" s="167">
        <f t="shared" si="86"/>
        <v>0</v>
      </c>
      <c r="FA98" s="171" t="str">
        <f t="shared" si="52"/>
        <v>Non Compliance</v>
      </c>
      <c r="FB98" s="171" t="str">
        <f t="shared" si="76"/>
        <v>Compliance</v>
      </c>
      <c r="FC98" s="171" t="str">
        <f t="shared" si="77"/>
        <v>Compliance</v>
      </c>
      <c r="FD98" s="164">
        <f>VLOOKUP(C98,'[3]AS PER ATT '!$B$9:$H$121,7,0)</f>
        <v>26</v>
      </c>
      <c r="FE98" s="186">
        <f t="shared" si="80"/>
        <v>0</v>
      </c>
    </row>
    <row r="99" spans="2:161" s="164" customFormat="1" ht="20.100000000000001" customHeight="1" thickBot="1" x14ac:dyDescent="0.3">
      <c r="B99" s="159">
        <v>86</v>
      </c>
      <c r="C99" s="183">
        <v>6660</v>
      </c>
      <c r="D99" s="161" t="s">
        <v>128</v>
      </c>
      <c r="E99" s="184" t="s">
        <v>135</v>
      </c>
      <c r="F99" s="41" t="str">
        <f>IFERROR(VLOOKUP(E99,'[1]Designation with Pershift Cost'!$B$3:$C$25,2,0),"")</f>
        <v/>
      </c>
      <c r="G99" s="151" t="s">
        <v>12</v>
      </c>
      <c r="H99" s="151" t="s">
        <v>12</v>
      </c>
      <c r="I99" s="151" t="s">
        <v>12</v>
      </c>
      <c r="J99" s="151" t="s">
        <v>26</v>
      </c>
      <c r="K99" s="151" t="s">
        <v>12</v>
      </c>
      <c r="L99" s="151" t="s">
        <v>11</v>
      </c>
      <c r="M99" s="151" t="s">
        <v>11</v>
      </c>
      <c r="N99" s="151" t="s">
        <v>27</v>
      </c>
      <c r="O99" s="151" t="s">
        <v>11</v>
      </c>
      <c r="P99" s="151" t="s">
        <v>11</v>
      </c>
      <c r="Q99" s="152" t="s">
        <v>26</v>
      </c>
      <c r="R99" s="152" t="s">
        <v>11</v>
      </c>
      <c r="S99" s="152" t="s">
        <v>11</v>
      </c>
      <c r="T99" s="152" t="s">
        <v>11</v>
      </c>
      <c r="U99" s="152" t="s">
        <v>11</v>
      </c>
      <c r="V99" s="152" t="s">
        <v>10</v>
      </c>
      <c r="W99" s="152" t="s">
        <v>26</v>
      </c>
      <c r="X99" s="152" t="s">
        <v>10</v>
      </c>
      <c r="Y99" s="152" t="s">
        <v>11</v>
      </c>
      <c r="Z99" s="152" t="s">
        <v>10</v>
      </c>
      <c r="AA99" s="152" t="s">
        <v>10</v>
      </c>
      <c r="AB99" s="152" t="s">
        <v>10</v>
      </c>
      <c r="AC99" s="152" t="s">
        <v>27</v>
      </c>
      <c r="AD99" s="152" t="s">
        <v>12</v>
      </c>
      <c r="AE99" s="152" t="s">
        <v>12</v>
      </c>
      <c r="AF99" s="152" t="s">
        <v>26</v>
      </c>
      <c r="AG99" s="152" t="s">
        <v>27</v>
      </c>
      <c r="AH99" s="152" t="s">
        <v>27</v>
      </c>
      <c r="AI99" s="152" t="s">
        <v>27</v>
      </c>
      <c r="AJ99" s="152" t="s">
        <v>12</v>
      </c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3">
        <f t="shared" si="53"/>
        <v>5</v>
      </c>
      <c r="AX99" s="153">
        <f t="shared" si="54"/>
        <v>9</v>
      </c>
      <c r="AY99" s="153">
        <f t="shared" si="55"/>
        <v>7</v>
      </c>
      <c r="AZ99" s="153">
        <f t="shared" si="56"/>
        <v>0</v>
      </c>
      <c r="BA99" s="153">
        <f t="shared" si="57"/>
        <v>0</v>
      </c>
      <c r="BB99" s="153">
        <f t="shared" si="58"/>
        <v>0</v>
      </c>
      <c r="BC99" s="153">
        <f t="shared" si="59"/>
        <v>0</v>
      </c>
      <c r="BD99" s="153">
        <f t="shared" si="60"/>
        <v>0</v>
      </c>
      <c r="BE99" s="153">
        <f t="shared" si="61"/>
        <v>0</v>
      </c>
      <c r="BF99" s="153">
        <f t="shared" si="62"/>
        <v>0</v>
      </c>
      <c r="BG99" s="153">
        <f t="shared" si="63"/>
        <v>0</v>
      </c>
      <c r="BH99" s="153">
        <f t="shared" si="64"/>
        <v>0</v>
      </c>
      <c r="BI99" s="153">
        <f t="shared" si="65"/>
        <v>0</v>
      </c>
      <c r="BJ99" s="153">
        <f t="shared" si="66"/>
        <v>0</v>
      </c>
      <c r="BK99" s="152"/>
      <c r="BL99" s="152"/>
      <c r="BM99" s="153">
        <f t="shared" si="67"/>
        <v>4</v>
      </c>
      <c r="BN99" s="153">
        <f t="shared" si="68"/>
        <v>5</v>
      </c>
      <c r="BO99" s="145">
        <f t="shared" si="69"/>
        <v>21</v>
      </c>
      <c r="BP99" s="147">
        <f t="shared" si="70"/>
        <v>30</v>
      </c>
      <c r="BQ99" s="146">
        <f t="shared" si="49"/>
        <v>0</v>
      </c>
      <c r="BR99" s="146">
        <f t="shared" si="71"/>
        <v>0</v>
      </c>
      <c r="BS99" s="175"/>
      <c r="BU99" s="165">
        <f t="shared" si="81"/>
        <v>0</v>
      </c>
      <c r="BV99" s="166">
        <f t="shared" si="81"/>
        <v>0</v>
      </c>
      <c r="BW99" s="166">
        <f t="shared" si="81"/>
        <v>0</v>
      </c>
      <c r="BX99" s="166">
        <f t="shared" si="81"/>
        <v>0</v>
      </c>
      <c r="BY99" s="166">
        <f t="shared" si="81"/>
        <v>0</v>
      </c>
      <c r="BZ99" s="166">
        <f t="shared" si="81"/>
        <v>0</v>
      </c>
      <c r="CA99" s="166">
        <f t="shared" si="81"/>
        <v>0</v>
      </c>
      <c r="CB99" s="166">
        <f t="shared" si="81"/>
        <v>0</v>
      </c>
      <c r="CC99" s="166">
        <f t="shared" si="81"/>
        <v>0</v>
      </c>
      <c r="CD99" s="166">
        <f t="shared" si="81"/>
        <v>0</v>
      </c>
      <c r="CE99" s="166">
        <f t="shared" si="81"/>
        <v>0</v>
      </c>
      <c r="CF99" s="166">
        <f t="shared" si="81"/>
        <v>0</v>
      </c>
      <c r="CG99" s="166">
        <f t="shared" si="81"/>
        <v>0</v>
      </c>
      <c r="CH99" s="166">
        <f t="shared" si="81"/>
        <v>0</v>
      </c>
      <c r="CI99" s="166">
        <f t="shared" si="81"/>
        <v>0</v>
      </c>
      <c r="CJ99" s="166">
        <f t="shared" si="81"/>
        <v>0</v>
      </c>
      <c r="CK99" s="166">
        <f t="shared" si="83"/>
        <v>0</v>
      </c>
      <c r="CL99" s="166">
        <f t="shared" si="83"/>
        <v>1</v>
      </c>
      <c r="CM99" s="166">
        <f t="shared" si="83"/>
        <v>1</v>
      </c>
      <c r="CN99" s="166">
        <f t="shared" si="83"/>
        <v>0</v>
      </c>
      <c r="CO99" s="166">
        <f t="shared" si="83"/>
        <v>0</v>
      </c>
      <c r="CP99" s="166">
        <f t="shared" si="83"/>
        <v>0</v>
      </c>
      <c r="CQ99" s="166">
        <f t="shared" si="83"/>
        <v>0</v>
      </c>
      <c r="CR99" s="166">
        <f t="shared" si="83"/>
        <v>0</v>
      </c>
      <c r="CS99" s="166">
        <f t="shared" si="83"/>
        <v>0</v>
      </c>
      <c r="CT99" s="166">
        <f t="shared" si="83"/>
        <v>0</v>
      </c>
      <c r="CU99" s="166">
        <f t="shared" si="83"/>
        <v>0</v>
      </c>
      <c r="CV99" s="166">
        <f t="shared" si="83"/>
        <v>0</v>
      </c>
      <c r="CW99" s="166">
        <f t="shared" si="83"/>
        <v>0</v>
      </c>
      <c r="CX99" s="166">
        <f t="shared" si="83"/>
        <v>0</v>
      </c>
      <c r="CY99" s="166">
        <f t="shared" si="83"/>
        <v>0</v>
      </c>
      <c r="CZ99" s="166">
        <f t="shared" si="83"/>
        <v>0</v>
      </c>
      <c r="DA99" s="166">
        <f t="shared" si="85"/>
        <v>0</v>
      </c>
      <c r="DB99" s="166">
        <f t="shared" si="85"/>
        <v>0</v>
      </c>
      <c r="DC99" s="166">
        <f t="shared" si="85"/>
        <v>0</v>
      </c>
      <c r="DD99" s="166">
        <f t="shared" si="85"/>
        <v>0</v>
      </c>
      <c r="DE99" s="166">
        <f t="shared" si="85"/>
        <v>0</v>
      </c>
      <c r="DF99" s="166">
        <f t="shared" si="85"/>
        <v>0</v>
      </c>
      <c r="DG99" s="166">
        <f t="shared" si="85"/>
        <v>0</v>
      </c>
      <c r="DH99" s="166">
        <f t="shared" si="85"/>
        <v>0</v>
      </c>
      <c r="DI99" s="167">
        <f t="shared" si="85"/>
        <v>0</v>
      </c>
      <c r="DK99" s="165">
        <f t="shared" si="82"/>
        <v>0</v>
      </c>
      <c r="DL99" s="166">
        <f t="shared" si="82"/>
        <v>0</v>
      </c>
      <c r="DM99" s="166">
        <f t="shared" si="82"/>
        <v>0</v>
      </c>
      <c r="DN99" s="166">
        <f t="shared" si="82"/>
        <v>0</v>
      </c>
      <c r="DO99" s="166">
        <f t="shared" si="82"/>
        <v>0</v>
      </c>
      <c r="DP99" s="166">
        <f t="shared" si="82"/>
        <v>0</v>
      </c>
      <c r="DQ99" s="166">
        <f t="shared" si="82"/>
        <v>0</v>
      </c>
      <c r="DR99" s="166">
        <f t="shared" si="82"/>
        <v>0</v>
      </c>
      <c r="DS99" s="166">
        <f t="shared" si="82"/>
        <v>0</v>
      </c>
      <c r="DT99" s="166">
        <f t="shared" si="82"/>
        <v>0</v>
      </c>
      <c r="DU99" s="166">
        <f t="shared" si="82"/>
        <v>0</v>
      </c>
      <c r="DV99" s="166">
        <f t="shared" si="82"/>
        <v>0</v>
      </c>
      <c r="DW99" s="166">
        <f t="shared" si="82"/>
        <v>0</v>
      </c>
      <c r="DX99" s="166">
        <f t="shared" si="82"/>
        <v>0</v>
      </c>
      <c r="DY99" s="166">
        <f t="shared" si="82"/>
        <v>0</v>
      </c>
      <c r="DZ99" s="166">
        <f t="shared" si="82"/>
        <v>0</v>
      </c>
      <c r="EA99" s="166">
        <f t="shared" si="84"/>
        <v>0</v>
      </c>
      <c r="EB99" s="166">
        <f t="shared" si="84"/>
        <v>0</v>
      </c>
      <c r="EC99" s="166">
        <f t="shared" si="84"/>
        <v>0</v>
      </c>
      <c r="ED99" s="166">
        <f t="shared" si="84"/>
        <v>0</v>
      </c>
      <c r="EE99" s="166">
        <f t="shared" si="84"/>
        <v>0</v>
      </c>
      <c r="EF99" s="166">
        <f t="shared" si="84"/>
        <v>0</v>
      </c>
      <c r="EG99" s="166">
        <f t="shared" si="84"/>
        <v>0</v>
      </c>
      <c r="EH99" s="166">
        <f t="shared" si="84"/>
        <v>0</v>
      </c>
      <c r="EI99" s="166">
        <f t="shared" si="84"/>
        <v>0</v>
      </c>
      <c r="EJ99" s="166">
        <f t="shared" si="84"/>
        <v>0</v>
      </c>
      <c r="EK99" s="166">
        <f t="shared" si="84"/>
        <v>0</v>
      </c>
      <c r="EL99" s="166">
        <f t="shared" si="84"/>
        <v>0</v>
      </c>
      <c r="EM99" s="166">
        <f t="shared" si="84"/>
        <v>0</v>
      </c>
      <c r="EN99" s="166">
        <f t="shared" si="84"/>
        <v>0</v>
      </c>
      <c r="EO99" s="166">
        <f t="shared" si="84"/>
        <v>0</v>
      </c>
      <c r="EP99" s="166">
        <f t="shared" si="84"/>
        <v>0</v>
      </c>
      <c r="EQ99" s="166">
        <f t="shared" si="86"/>
        <v>0</v>
      </c>
      <c r="ER99" s="166">
        <f t="shared" si="86"/>
        <v>0</v>
      </c>
      <c r="ES99" s="166">
        <f t="shared" si="86"/>
        <v>0</v>
      </c>
      <c r="ET99" s="166">
        <f t="shared" si="86"/>
        <v>0</v>
      </c>
      <c r="EU99" s="166">
        <f t="shared" si="86"/>
        <v>0</v>
      </c>
      <c r="EV99" s="166">
        <f t="shared" si="86"/>
        <v>0</v>
      </c>
      <c r="EW99" s="166">
        <f t="shared" si="86"/>
        <v>0</v>
      </c>
      <c r="EX99" s="166">
        <f t="shared" si="86"/>
        <v>0</v>
      </c>
      <c r="EY99" s="167">
        <f t="shared" si="86"/>
        <v>0</v>
      </c>
      <c r="FA99" s="171" t="str">
        <f t="shared" si="52"/>
        <v>Non Compliance</v>
      </c>
      <c r="FB99" s="171" t="str">
        <f t="shared" si="76"/>
        <v>Compliance</v>
      </c>
      <c r="FC99" s="171" t="str">
        <f t="shared" si="77"/>
        <v>Compliance</v>
      </c>
      <c r="FD99" s="164">
        <f>VLOOKUP(C99,'[3]AS PER ATT '!$B$9:$H$121,7,0)</f>
        <v>21</v>
      </c>
      <c r="FE99" s="186">
        <f t="shared" si="80"/>
        <v>0</v>
      </c>
    </row>
    <row r="100" spans="2:161" s="164" customFormat="1" ht="20.100000000000001" customHeight="1" thickBot="1" x14ac:dyDescent="0.3">
      <c r="B100" s="159">
        <v>87</v>
      </c>
      <c r="C100" s="185">
        <v>6659</v>
      </c>
      <c r="D100" s="173" t="s">
        <v>129</v>
      </c>
      <c r="E100" s="184" t="s">
        <v>135</v>
      </c>
      <c r="F100" s="41" t="str">
        <f>IFERROR(VLOOKUP(E100,'[1]Designation with Pershift Cost'!$B$3:$C$25,2,0),"")</f>
        <v/>
      </c>
      <c r="G100" s="151" t="s">
        <v>11</v>
      </c>
      <c r="H100" s="151" t="s">
        <v>11</v>
      </c>
      <c r="I100" s="151" t="s">
        <v>11</v>
      </c>
      <c r="J100" s="151" t="s">
        <v>11</v>
      </c>
      <c r="K100" s="151" t="s">
        <v>11</v>
      </c>
      <c r="L100" s="151" t="s">
        <v>26</v>
      </c>
      <c r="M100" s="151" t="s">
        <v>27</v>
      </c>
      <c r="N100" s="151" t="s">
        <v>10</v>
      </c>
      <c r="O100" s="151" t="s">
        <v>10</v>
      </c>
      <c r="P100" s="151" t="s">
        <v>26</v>
      </c>
      <c r="Q100" s="151" t="s">
        <v>10</v>
      </c>
      <c r="R100" s="152" t="s">
        <v>10</v>
      </c>
      <c r="S100" s="152" t="s">
        <v>10</v>
      </c>
      <c r="T100" s="152" t="s">
        <v>11</v>
      </c>
      <c r="U100" s="152" t="s">
        <v>10</v>
      </c>
      <c r="V100" s="152" t="s">
        <v>10</v>
      </c>
      <c r="W100" s="152" t="s">
        <v>11</v>
      </c>
      <c r="X100" s="151" t="s">
        <v>26</v>
      </c>
      <c r="Y100" s="152" t="s">
        <v>11</v>
      </c>
      <c r="Z100" s="152" t="s">
        <v>11</v>
      </c>
      <c r="AA100" s="152" t="s">
        <v>11</v>
      </c>
      <c r="AB100" s="152" t="s">
        <v>11</v>
      </c>
      <c r="AC100" s="152" t="s">
        <v>11</v>
      </c>
      <c r="AD100" s="152" t="s">
        <v>11</v>
      </c>
      <c r="AE100" s="152" t="s">
        <v>11</v>
      </c>
      <c r="AF100" s="152" t="s">
        <v>26</v>
      </c>
      <c r="AG100" s="152" t="s">
        <v>10</v>
      </c>
      <c r="AH100" s="152" t="s">
        <v>10</v>
      </c>
      <c r="AI100" s="152" t="s">
        <v>10</v>
      </c>
      <c r="AJ100" s="152" t="s">
        <v>10</v>
      </c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3">
        <f t="shared" si="53"/>
        <v>11</v>
      </c>
      <c r="AX100" s="153">
        <f t="shared" si="54"/>
        <v>14</v>
      </c>
      <c r="AY100" s="153">
        <f t="shared" si="55"/>
        <v>0</v>
      </c>
      <c r="AZ100" s="153">
        <f t="shared" si="56"/>
        <v>0</v>
      </c>
      <c r="BA100" s="153">
        <f t="shared" si="57"/>
        <v>0</v>
      </c>
      <c r="BB100" s="153">
        <f t="shared" si="58"/>
        <v>0</v>
      </c>
      <c r="BC100" s="153">
        <f t="shared" si="59"/>
        <v>0</v>
      </c>
      <c r="BD100" s="153">
        <f t="shared" si="60"/>
        <v>0</v>
      </c>
      <c r="BE100" s="153">
        <f t="shared" si="61"/>
        <v>0</v>
      </c>
      <c r="BF100" s="153">
        <f t="shared" si="62"/>
        <v>0</v>
      </c>
      <c r="BG100" s="153">
        <f t="shared" si="63"/>
        <v>0</v>
      </c>
      <c r="BH100" s="153">
        <f t="shared" si="64"/>
        <v>0</v>
      </c>
      <c r="BI100" s="153">
        <f t="shared" si="65"/>
        <v>0</v>
      </c>
      <c r="BJ100" s="153">
        <f t="shared" si="66"/>
        <v>0</v>
      </c>
      <c r="BK100" s="152"/>
      <c r="BL100" s="152"/>
      <c r="BM100" s="153">
        <f t="shared" si="67"/>
        <v>4</v>
      </c>
      <c r="BN100" s="153">
        <f t="shared" si="68"/>
        <v>1</v>
      </c>
      <c r="BO100" s="145">
        <f t="shared" si="69"/>
        <v>25</v>
      </c>
      <c r="BP100" s="147">
        <f t="shared" si="70"/>
        <v>30</v>
      </c>
      <c r="BQ100" s="146">
        <f t="shared" si="49"/>
        <v>0</v>
      </c>
      <c r="BR100" s="146">
        <f t="shared" si="71"/>
        <v>0</v>
      </c>
      <c r="BS100" s="175"/>
      <c r="BU100" s="165">
        <f t="shared" si="81"/>
        <v>0</v>
      </c>
      <c r="BV100" s="166">
        <f t="shared" si="81"/>
        <v>0</v>
      </c>
      <c r="BW100" s="166">
        <f t="shared" si="81"/>
        <v>0</v>
      </c>
      <c r="BX100" s="166">
        <f t="shared" si="81"/>
        <v>0</v>
      </c>
      <c r="BY100" s="166">
        <f t="shared" si="81"/>
        <v>0</v>
      </c>
      <c r="BZ100" s="166">
        <f t="shared" si="81"/>
        <v>0</v>
      </c>
      <c r="CA100" s="166">
        <f t="shared" si="81"/>
        <v>0</v>
      </c>
      <c r="CB100" s="166">
        <f t="shared" si="81"/>
        <v>0</v>
      </c>
      <c r="CC100" s="166">
        <f t="shared" si="81"/>
        <v>0</v>
      </c>
      <c r="CD100" s="166">
        <f t="shared" si="81"/>
        <v>0</v>
      </c>
      <c r="CE100" s="166">
        <f t="shared" si="81"/>
        <v>1</v>
      </c>
      <c r="CF100" s="166">
        <f t="shared" si="81"/>
        <v>0</v>
      </c>
      <c r="CG100" s="166">
        <f t="shared" si="81"/>
        <v>0</v>
      </c>
      <c r="CH100" s="166">
        <f t="shared" si="81"/>
        <v>0</v>
      </c>
      <c r="CI100" s="166">
        <f t="shared" si="81"/>
        <v>0</v>
      </c>
      <c r="CJ100" s="166">
        <f t="shared" si="81"/>
        <v>0</v>
      </c>
      <c r="CK100" s="166">
        <f t="shared" si="83"/>
        <v>0</v>
      </c>
      <c r="CL100" s="166">
        <f t="shared" si="83"/>
        <v>0</v>
      </c>
      <c r="CM100" s="166">
        <f t="shared" si="83"/>
        <v>1</v>
      </c>
      <c r="CN100" s="166">
        <f t="shared" si="83"/>
        <v>0</v>
      </c>
      <c r="CO100" s="166">
        <f t="shared" si="83"/>
        <v>0</v>
      </c>
      <c r="CP100" s="166">
        <f t="shared" si="83"/>
        <v>0</v>
      </c>
      <c r="CQ100" s="166">
        <f t="shared" si="83"/>
        <v>0</v>
      </c>
      <c r="CR100" s="166">
        <f t="shared" si="83"/>
        <v>0</v>
      </c>
      <c r="CS100" s="166">
        <f t="shared" si="83"/>
        <v>0</v>
      </c>
      <c r="CT100" s="166">
        <f t="shared" si="83"/>
        <v>0</v>
      </c>
      <c r="CU100" s="166">
        <f t="shared" si="83"/>
        <v>0</v>
      </c>
      <c r="CV100" s="166">
        <f t="shared" si="83"/>
        <v>0</v>
      </c>
      <c r="CW100" s="166">
        <f t="shared" si="83"/>
        <v>0</v>
      </c>
      <c r="CX100" s="166">
        <f t="shared" si="83"/>
        <v>0</v>
      </c>
      <c r="CY100" s="166">
        <f t="shared" si="83"/>
        <v>0</v>
      </c>
      <c r="CZ100" s="166">
        <f t="shared" si="83"/>
        <v>0</v>
      </c>
      <c r="DA100" s="166">
        <f t="shared" si="85"/>
        <v>0</v>
      </c>
      <c r="DB100" s="166">
        <f t="shared" si="85"/>
        <v>0</v>
      </c>
      <c r="DC100" s="166">
        <f t="shared" si="85"/>
        <v>0</v>
      </c>
      <c r="DD100" s="166">
        <f t="shared" si="85"/>
        <v>0</v>
      </c>
      <c r="DE100" s="166">
        <f t="shared" si="85"/>
        <v>0</v>
      </c>
      <c r="DF100" s="166">
        <f t="shared" si="85"/>
        <v>0</v>
      </c>
      <c r="DG100" s="166">
        <f t="shared" si="85"/>
        <v>0</v>
      </c>
      <c r="DH100" s="166">
        <f t="shared" si="85"/>
        <v>0</v>
      </c>
      <c r="DI100" s="167">
        <f t="shared" si="85"/>
        <v>0</v>
      </c>
      <c r="DK100" s="165">
        <f t="shared" si="82"/>
        <v>0</v>
      </c>
      <c r="DL100" s="166">
        <f t="shared" si="82"/>
        <v>0</v>
      </c>
      <c r="DM100" s="166">
        <f t="shared" si="82"/>
        <v>0</v>
      </c>
      <c r="DN100" s="166">
        <f t="shared" si="82"/>
        <v>0</v>
      </c>
      <c r="DO100" s="166">
        <f t="shared" si="82"/>
        <v>0</v>
      </c>
      <c r="DP100" s="166">
        <f t="shared" si="82"/>
        <v>0</v>
      </c>
      <c r="DQ100" s="166">
        <f t="shared" si="82"/>
        <v>0</v>
      </c>
      <c r="DR100" s="166">
        <f t="shared" si="82"/>
        <v>0</v>
      </c>
      <c r="DS100" s="166">
        <f t="shared" si="82"/>
        <v>0</v>
      </c>
      <c r="DT100" s="166">
        <f t="shared" si="82"/>
        <v>0</v>
      </c>
      <c r="DU100" s="166">
        <f t="shared" si="82"/>
        <v>0</v>
      </c>
      <c r="DV100" s="166">
        <f t="shared" si="82"/>
        <v>0</v>
      </c>
      <c r="DW100" s="166">
        <f t="shared" si="82"/>
        <v>0</v>
      </c>
      <c r="DX100" s="166">
        <f t="shared" si="82"/>
        <v>0</v>
      </c>
      <c r="DY100" s="166">
        <f t="shared" si="82"/>
        <v>0</v>
      </c>
      <c r="DZ100" s="166">
        <f t="shared" si="82"/>
        <v>0</v>
      </c>
      <c r="EA100" s="166">
        <f t="shared" si="84"/>
        <v>0</v>
      </c>
      <c r="EB100" s="166">
        <f t="shared" si="84"/>
        <v>0</v>
      </c>
      <c r="EC100" s="166">
        <f t="shared" si="84"/>
        <v>0</v>
      </c>
      <c r="ED100" s="166">
        <f t="shared" si="84"/>
        <v>0</v>
      </c>
      <c r="EE100" s="166">
        <f t="shared" si="84"/>
        <v>0</v>
      </c>
      <c r="EF100" s="166">
        <f t="shared" si="84"/>
        <v>0</v>
      </c>
      <c r="EG100" s="166">
        <f t="shared" si="84"/>
        <v>0</v>
      </c>
      <c r="EH100" s="166">
        <f t="shared" si="84"/>
        <v>0</v>
      </c>
      <c r="EI100" s="166">
        <f t="shared" si="84"/>
        <v>0</v>
      </c>
      <c r="EJ100" s="166">
        <f t="shared" si="84"/>
        <v>0</v>
      </c>
      <c r="EK100" s="166">
        <f t="shared" si="84"/>
        <v>0</v>
      </c>
      <c r="EL100" s="166">
        <f t="shared" si="84"/>
        <v>0</v>
      </c>
      <c r="EM100" s="166">
        <f t="shared" si="84"/>
        <v>0</v>
      </c>
      <c r="EN100" s="166">
        <f t="shared" si="84"/>
        <v>0</v>
      </c>
      <c r="EO100" s="166">
        <f t="shared" si="84"/>
        <v>0</v>
      </c>
      <c r="EP100" s="166">
        <f t="shared" si="84"/>
        <v>0</v>
      </c>
      <c r="EQ100" s="166">
        <f t="shared" si="86"/>
        <v>0</v>
      </c>
      <c r="ER100" s="166">
        <f t="shared" si="86"/>
        <v>0</v>
      </c>
      <c r="ES100" s="166">
        <f t="shared" si="86"/>
        <v>0</v>
      </c>
      <c r="ET100" s="166">
        <f t="shared" si="86"/>
        <v>0</v>
      </c>
      <c r="EU100" s="166">
        <f t="shared" si="86"/>
        <v>0</v>
      </c>
      <c r="EV100" s="166">
        <f t="shared" si="86"/>
        <v>0</v>
      </c>
      <c r="EW100" s="166">
        <f t="shared" si="86"/>
        <v>0</v>
      </c>
      <c r="EX100" s="166">
        <f t="shared" si="86"/>
        <v>0</v>
      </c>
      <c r="EY100" s="167">
        <f t="shared" si="86"/>
        <v>0</v>
      </c>
      <c r="FA100" s="171" t="str">
        <f t="shared" si="52"/>
        <v>Non Compliance</v>
      </c>
      <c r="FB100" s="171" t="str">
        <f t="shared" si="76"/>
        <v>Compliance</v>
      </c>
      <c r="FC100" s="171" t="str">
        <f t="shared" si="77"/>
        <v>Compliance</v>
      </c>
      <c r="FD100" s="164">
        <f>VLOOKUP(C100,'[3]AS PER ATT '!$B$9:$H$121,7,0)</f>
        <v>25</v>
      </c>
      <c r="FE100" s="186">
        <f t="shared" si="80"/>
        <v>0</v>
      </c>
    </row>
    <row r="101" spans="2:161" s="164" customFormat="1" ht="20.100000000000001" customHeight="1" thickBot="1" x14ac:dyDescent="0.3">
      <c r="B101" s="159">
        <v>88</v>
      </c>
      <c r="C101" s="183">
        <v>5556</v>
      </c>
      <c r="D101" s="173" t="s">
        <v>130</v>
      </c>
      <c r="E101" s="162" t="s">
        <v>135</v>
      </c>
      <c r="F101" s="41" t="str">
        <f>IFERROR(VLOOKUP(E101,'[1]Designation with Pershift Cost'!$B$3:$C$25,2,0),"")</f>
        <v/>
      </c>
      <c r="G101" s="151" t="s">
        <v>12</v>
      </c>
      <c r="H101" s="151" t="s">
        <v>12</v>
      </c>
      <c r="I101" s="151" t="s">
        <v>12</v>
      </c>
      <c r="J101" s="151" t="s">
        <v>12</v>
      </c>
      <c r="K101" s="151" t="s">
        <v>12</v>
      </c>
      <c r="L101" s="151" t="s">
        <v>26</v>
      </c>
      <c r="M101" s="151" t="s">
        <v>11</v>
      </c>
      <c r="N101" s="151" t="s">
        <v>11</v>
      </c>
      <c r="O101" s="151" t="s">
        <v>11</v>
      </c>
      <c r="P101" s="151" t="s">
        <v>11</v>
      </c>
      <c r="Q101" s="152" t="s">
        <v>11</v>
      </c>
      <c r="R101" s="152" t="s">
        <v>10</v>
      </c>
      <c r="S101" s="152" t="s">
        <v>26</v>
      </c>
      <c r="T101" s="152" t="s">
        <v>10</v>
      </c>
      <c r="U101" s="152" t="s">
        <v>10</v>
      </c>
      <c r="V101" s="152" t="s">
        <v>11</v>
      </c>
      <c r="W101" s="152" t="s">
        <v>11</v>
      </c>
      <c r="X101" s="152" t="s">
        <v>11</v>
      </c>
      <c r="Y101" s="152" t="s">
        <v>11</v>
      </c>
      <c r="Z101" s="152" t="s">
        <v>11</v>
      </c>
      <c r="AA101" s="152" t="s">
        <v>26</v>
      </c>
      <c r="AB101" s="152" t="s">
        <v>11</v>
      </c>
      <c r="AC101" s="152" t="s">
        <v>11</v>
      </c>
      <c r="AD101" s="152" t="s">
        <v>11</v>
      </c>
      <c r="AE101" s="152" t="s">
        <v>11</v>
      </c>
      <c r="AF101" s="152" t="s">
        <v>10</v>
      </c>
      <c r="AG101" s="152" t="s">
        <v>11</v>
      </c>
      <c r="AH101" s="152" t="s">
        <v>11</v>
      </c>
      <c r="AI101" s="152" t="s">
        <v>26</v>
      </c>
      <c r="AJ101" s="152" t="s">
        <v>11</v>
      </c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3">
        <f t="shared" si="53"/>
        <v>4</v>
      </c>
      <c r="AX101" s="153">
        <f t="shared" si="54"/>
        <v>17</v>
      </c>
      <c r="AY101" s="153">
        <f t="shared" si="55"/>
        <v>5</v>
      </c>
      <c r="AZ101" s="153">
        <f t="shared" si="56"/>
        <v>0</v>
      </c>
      <c r="BA101" s="153">
        <f t="shared" si="57"/>
        <v>0</v>
      </c>
      <c r="BB101" s="153">
        <f t="shared" si="58"/>
        <v>0</v>
      </c>
      <c r="BC101" s="153">
        <f t="shared" si="59"/>
        <v>0</v>
      </c>
      <c r="BD101" s="153">
        <f t="shared" si="60"/>
        <v>0</v>
      </c>
      <c r="BE101" s="153">
        <f t="shared" si="61"/>
        <v>0</v>
      </c>
      <c r="BF101" s="153">
        <f t="shared" si="62"/>
        <v>0</v>
      </c>
      <c r="BG101" s="153">
        <f t="shared" si="63"/>
        <v>0</v>
      </c>
      <c r="BH101" s="153">
        <f t="shared" si="64"/>
        <v>0</v>
      </c>
      <c r="BI101" s="153">
        <f t="shared" si="65"/>
        <v>0</v>
      </c>
      <c r="BJ101" s="153">
        <f t="shared" si="66"/>
        <v>0</v>
      </c>
      <c r="BK101" s="152"/>
      <c r="BL101" s="152"/>
      <c r="BM101" s="153">
        <f t="shared" si="67"/>
        <v>4</v>
      </c>
      <c r="BN101" s="153">
        <f t="shared" si="68"/>
        <v>0</v>
      </c>
      <c r="BO101" s="145">
        <f t="shared" si="69"/>
        <v>26</v>
      </c>
      <c r="BP101" s="147">
        <f t="shared" si="70"/>
        <v>30</v>
      </c>
      <c r="BQ101" s="146">
        <f t="shared" si="49"/>
        <v>0</v>
      </c>
      <c r="BR101" s="146">
        <f t="shared" si="71"/>
        <v>0</v>
      </c>
      <c r="BS101" s="175"/>
      <c r="BU101" s="165">
        <f t="shared" si="81"/>
        <v>0</v>
      </c>
      <c r="BV101" s="166">
        <f t="shared" si="81"/>
        <v>0</v>
      </c>
      <c r="BW101" s="166">
        <f t="shared" si="81"/>
        <v>0</v>
      </c>
      <c r="BX101" s="166">
        <f t="shared" si="81"/>
        <v>0</v>
      </c>
      <c r="BY101" s="166">
        <f t="shared" si="81"/>
        <v>0</v>
      </c>
      <c r="BZ101" s="166">
        <f t="shared" si="81"/>
        <v>0</v>
      </c>
      <c r="CA101" s="166">
        <f t="shared" si="81"/>
        <v>0</v>
      </c>
      <c r="CB101" s="166">
        <f t="shared" si="81"/>
        <v>0</v>
      </c>
      <c r="CC101" s="166">
        <f t="shared" si="81"/>
        <v>0</v>
      </c>
      <c r="CD101" s="166">
        <f t="shared" si="81"/>
        <v>0</v>
      </c>
      <c r="CE101" s="166">
        <f t="shared" si="81"/>
        <v>0</v>
      </c>
      <c r="CF101" s="166">
        <f t="shared" si="81"/>
        <v>0</v>
      </c>
      <c r="CG101" s="166">
        <f t="shared" si="81"/>
        <v>0</v>
      </c>
      <c r="CH101" s="166">
        <f t="shared" si="81"/>
        <v>1</v>
      </c>
      <c r="CI101" s="166">
        <f t="shared" si="81"/>
        <v>0</v>
      </c>
      <c r="CJ101" s="166">
        <f t="shared" si="81"/>
        <v>0</v>
      </c>
      <c r="CK101" s="166">
        <f t="shared" si="83"/>
        <v>0</v>
      </c>
      <c r="CL101" s="166">
        <f t="shared" si="83"/>
        <v>0</v>
      </c>
      <c r="CM101" s="166">
        <f t="shared" si="83"/>
        <v>0</v>
      </c>
      <c r="CN101" s="166">
        <f t="shared" si="83"/>
        <v>0</v>
      </c>
      <c r="CO101" s="166">
        <f t="shared" si="83"/>
        <v>0</v>
      </c>
      <c r="CP101" s="166">
        <f t="shared" si="83"/>
        <v>1</v>
      </c>
      <c r="CQ101" s="166">
        <f t="shared" si="83"/>
        <v>0</v>
      </c>
      <c r="CR101" s="166">
        <f t="shared" si="83"/>
        <v>0</v>
      </c>
      <c r="CS101" s="166">
        <f t="shared" si="83"/>
        <v>0</v>
      </c>
      <c r="CT101" s="166">
        <f t="shared" si="83"/>
        <v>0</v>
      </c>
      <c r="CU101" s="166">
        <f t="shared" si="83"/>
        <v>0</v>
      </c>
      <c r="CV101" s="166">
        <f t="shared" si="83"/>
        <v>0</v>
      </c>
      <c r="CW101" s="166">
        <f t="shared" si="83"/>
        <v>0</v>
      </c>
      <c r="CX101" s="166">
        <f t="shared" si="83"/>
        <v>0</v>
      </c>
      <c r="CY101" s="166">
        <f t="shared" si="83"/>
        <v>0</v>
      </c>
      <c r="CZ101" s="166">
        <f t="shared" si="85"/>
        <v>0</v>
      </c>
      <c r="DA101" s="166">
        <f t="shared" si="85"/>
        <v>0</v>
      </c>
      <c r="DB101" s="166">
        <f t="shared" si="85"/>
        <v>0</v>
      </c>
      <c r="DC101" s="166">
        <f t="shared" si="85"/>
        <v>0</v>
      </c>
      <c r="DD101" s="166">
        <f t="shared" si="85"/>
        <v>0</v>
      </c>
      <c r="DE101" s="166">
        <f t="shared" si="85"/>
        <v>0</v>
      </c>
      <c r="DF101" s="166">
        <f t="shared" si="85"/>
        <v>0</v>
      </c>
      <c r="DG101" s="166">
        <f t="shared" si="85"/>
        <v>0</v>
      </c>
      <c r="DH101" s="166">
        <f t="shared" si="85"/>
        <v>0</v>
      </c>
      <c r="DI101" s="167">
        <f t="shared" si="85"/>
        <v>0</v>
      </c>
      <c r="DK101" s="165">
        <f t="shared" si="82"/>
        <v>0</v>
      </c>
      <c r="DL101" s="166">
        <f t="shared" si="82"/>
        <v>0</v>
      </c>
      <c r="DM101" s="166">
        <f t="shared" si="82"/>
        <v>0</v>
      </c>
      <c r="DN101" s="166">
        <f t="shared" si="82"/>
        <v>0</v>
      </c>
      <c r="DO101" s="166">
        <f t="shared" si="82"/>
        <v>0</v>
      </c>
      <c r="DP101" s="166">
        <f t="shared" si="82"/>
        <v>0</v>
      </c>
      <c r="DQ101" s="166">
        <f t="shared" si="82"/>
        <v>0</v>
      </c>
      <c r="DR101" s="166">
        <f t="shared" si="82"/>
        <v>0</v>
      </c>
      <c r="DS101" s="166">
        <f t="shared" si="82"/>
        <v>0</v>
      </c>
      <c r="DT101" s="166">
        <f t="shared" si="82"/>
        <v>0</v>
      </c>
      <c r="DU101" s="166">
        <f t="shared" si="82"/>
        <v>0</v>
      </c>
      <c r="DV101" s="166">
        <f t="shared" si="82"/>
        <v>0</v>
      </c>
      <c r="DW101" s="166">
        <f t="shared" si="82"/>
        <v>0</v>
      </c>
      <c r="DX101" s="166">
        <f t="shared" si="82"/>
        <v>0</v>
      </c>
      <c r="DY101" s="166">
        <f t="shared" si="82"/>
        <v>0</v>
      </c>
      <c r="DZ101" s="166">
        <f t="shared" si="82"/>
        <v>0</v>
      </c>
      <c r="EA101" s="166">
        <f t="shared" si="84"/>
        <v>0</v>
      </c>
      <c r="EB101" s="166">
        <f t="shared" si="84"/>
        <v>0</v>
      </c>
      <c r="EC101" s="166">
        <f t="shared" si="84"/>
        <v>0</v>
      </c>
      <c r="ED101" s="166">
        <f t="shared" si="84"/>
        <v>0</v>
      </c>
      <c r="EE101" s="166">
        <f t="shared" si="84"/>
        <v>0</v>
      </c>
      <c r="EF101" s="166">
        <f t="shared" si="84"/>
        <v>0</v>
      </c>
      <c r="EG101" s="166">
        <f t="shared" si="84"/>
        <v>0</v>
      </c>
      <c r="EH101" s="166">
        <f t="shared" si="84"/>
        <v>0</v>
      </c>
      <c r="EI101" s="166">
        <f t="shared" si="84"/>
        <v>0</v>
      </c>
      <c r="EJ101" s="166">
        <f t="shared" si="84"/>
        <v>0</v>
      </c>
      <c r="EK101" s="166">
        <f t="shared" si="84"/>
        <v>0</v>
      </c>
      <c r="EL101" s="166">
        <f t="shared" si="84"/>
        <v>0</v>
      </c>
      <c r="EM101" s="166">
        <f t="shared" si="84"/>
        <v>0</v>
      </c>
      <c r="EN101" s="166">
        <f t="shared" si="84"/>
        <v>0</v>
      </c>
      <c r="EO101" s="166">
        <f t="shared" si="84"/>
        <v>0</v>
      </c>
      <c r="EP101" s="166">
        <f t="shared" si="86"/>
        <v>0</v>
      </c>
      <c r="EQ101" s="166">
        <f t="shared" si="86"/>
        <v>0</v>
      </c>
      <c r="ER101" s="166">
        <f t="shared" si="86"/>
        <v>0</v>
      </c>
      <c r="ES101" s="166">
        <f t="shared" si="86"/>
        <v>0</v>
      </c>
      <c r="ET101" s="166">
        <f t="shared" si="86"/>
        <v>0</v>
      </c>
      <c r="EU101" s="166">
        <f t="shared" si="86"/>
        <v>0</v>
      </c>
      <c r="EV101" s="166">
        <f t="shared" si="86"/>
        <v>0</v>
      </c>
      <c r="EW101" s="166">
        <f t="shared" si="86"/>
        <v>0</v>
      </c>
      <c r="EX101" s="166">
        <f t="shared" si="86"/>
        <v>0</v>
      </c>
      <c r="EY101" s="167">
        <f t="shared" si="86"/>
        <v>0</v>
      </c>
      <c r="FA101" s="171" t="str">
        <f t="shared" si="52"/>
        <v>Non Compliance</v>
      </c>
      <c r="FB101" s="171" t="str">
        <f t="shared" si="76"/>
        <v>Compliance</v>
      </c>
      <c r="FC101" s="171" t="str">
        <f t="shared" si="77"/>
        <v>Compliance</v>
      </c>
      <c r="FD101" s="164">
        <f>VLOOKUP(C101,'[3]AS PER ATT '!$B$9:$H$121,7,0)</f>
        <v>26</v>
      </c>
      <c r="FE101" s="186">
        <f t="shared" si="80"/>
        <v>0</v>
      </c>
    </row>
    <row r="102" spans="2:161" s="164" customFormat="1" ht="20.100000000000001" customHeight="1" thickBot="1" x14ac:dyDescent="0.3">
      <c r="B102" s="159">
        <v>89</v>
      </c>
      <c r="C102" s="183">
        <v>6739</v>
      </c>
      <c r="D102" s="173" t="s">
        <v>131</v>
      </c>
      <c r="E102" s="162" t="s">
        <v>135</v>
      </c>
      <c r="F102" s="41" t="str">
        <f>IFERROR(VLOOKUP(E102,'[1]Designation with Pershift Cost'!$B$3:$C$25,2,0),"")</f>
        <v/>
      </c>
      <c r="G102" s="151" t="s">
        <v>10</v>
      </c>
      <c r="H102" s="151" t="s">
        <v>10</v>
      </c>
      <c r="I102" s="151" t="s">
        <v>10</v>
      </c>
      <c r="J102" s="151" t="s">
        <v>10</v>
      </c>
      <c r="K102" s="151" t="s">
        <v>10</v>
      </c>
      <c r="L102" s="151" t="s">
        <v>12</v>
      </c>
      <c r="M102" s="151" t="s">
        <v>12</v>
      </c>
      <c r="N102" s="151" t="s">
        <v>11</v>
      </c>
      <c r="O102" s="151" t="s">
        <v>26</v>
      </c>
      <c r="P102" s="151" t="s">
        <v>12</v>
      </c>
      <c r="Q102" s="152" t="s">
        <v>12</v>
      </c>
      <c r="R102" s="152" t="s">
        <v>11</v>
      </c>
      <c r="S102" s="152" t="s">
        <v>12</v>
      </c>
      <c r="T102" s="152" t="s">
        <v>11</v>
      </c>
      <c r="U102" s="152" t="s">
        <v>10</v>
      </c>
      <c r="V102" s="152" t="s">
        <v>11</v>
      </c>
      <c r="W102" s="152" t="s">
        <v>11</v>
      </c>
      <c r="X102" s="152" t="s">
        <v>26</v>
      </c>
      <c r="Y102" s="152" t="s">
        <v>27</v>
      </c>
      <c r="Z102" s="152" t="s">
        <v>11</v>
      </c>
      <c r="AA102" s="152" t="s">
        <v>11</v>
      </c>
      <c r="AB102" s="152" t="s">
        <v>11</v>
      </c>
      <c r="AC102" s="152" t="s">
        <v>11</v>
      </c>
      <c r="AD102" s="152" t="s">
        <v>11</v>
      </c>
      <c r="AE102" s="152" t="s">
        <v>11</v>
      </c>
      <c r="AF102" s="152" t="s">
        <v>10</v>
      </c>
      <c r="AG102" s="152" t="s">
        <v>10</v>
      </c>
      <c r="AH102" s="152" t="s">
        <v>26</v>
      </c>
      <c r="AI102" s="152" t="s">
        <v>27</v>
      </c>
      <c r="AJ102" s="152" t="s">
        <v>27</v>
      </c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3">
        <f t="shared" si="53"/>
        <v>8</v>
      </c>
      <c r="AX102" s="153">
        <f t="shared" si="54"/>
        <v>11</v>
      </c>
      <c r="AY102" s="153">
        <f t="shared" si="55"/>
        <v>5</v>
      </c>
      <c r="AZ102" s="153">
        <f t="shared" si="56"/>
        <v>0</v>
      </c>
      <c r="BA102" s="153">
        <f t="shared" si="57"/>
        <v>0</v>
      </c>
      <c r="BB102" s="153">
        <f t="shared" si="58"/>
        <v>0</v>
      </c>
      <c r="BC102" s="153">
        <f t="shared" si="59"/>
        <v>0</v>
      </c>
      <c r="BD102" s="153">
        <f t="shared" si="60"/>
        <v>0</v>
      </c>
      <c r="BE102" s="153">
        <f t="shared" si="61"/>
        <v>0</v>
      </c>
      <c r="BF102" s="153">
        <f t="shared" si="62"/>
        <v>0</v>
      </c>
      <c r="BG102" s="153">
        <f t="shared" si="63"/>
        <v>0</v>
      </c>
      <c r="BH102" s="153">
        <f t="shared" si="64"/>
        <v>0</v>
      </c>
      <c r="BI102" s="153">
        <f t="shared" si="65"/>
        <v>0</v>
      </c>
      <c r="BJ102" s="153">
        <f t="shared" si="66"/>
        <v>0</v>
      </c>
      <c r="BK102" s="152"/>
      <c r="BL102" s="152"/>
      <c r="BM102" s="153">
        <f t="shared" si="67"/>
        <v>3</v>
      </c>
      <c r="BN102" s="153">
        <f t="shared" si="68"/>
        <v>3</v>
      </c>
      <c r="BO102" s="145">
        <f t="shared" si="69"/>
        <v>24</v>
      </c>
      <c r="BP102" s="147">
        <f t="shared" si="70"/>
        <v>30</v>
      </c>
      <c r="BQ102" s="146">
        <f t="shared" si="49"/>
        <v>0</v>
      </c>
      <c r="BR102" s="146">
        <f t="shared" si="71"/>
        <v>0</v>
      </c>
      <c r="BS102" s="175"/>
      <c r="BU102" s="165">
        <f t="shared" si="81"/>
        <v>1</v>
      </c>
      <c r="BV102" s="166">
        <f t="shared" si="81"/>
        <v>1</v>
      </c>
      <c r="BW102" s="166">
        <f t="shared" si="81"/>
        <v>0</v>
      </c>
      <c r="BX102" s="166">
        <f t="shared" si="81"/>
        <v>0</v>
      </c>
      <c r="BY102" s="166">
        <f t="shared" si="81"/>
        <v>0</v>
      </c>
      <c r="BZ102" s="166">
        <f t="shared" si="81"/>
        <v>0</v>
      </c>
      <c r="CA102" s="166">
        <f t="shared" si="81"/>
        <v>0</v>
      </c>
      <c r="CB102" s="166">
        <f t="shared" si="81"/>
        <v>0</v>
      </c>
      <c r="CC102" s="166">
        <f t="shared" si="81"/>
        <v>0</v>
      </c>
      <c r="CD102" s="166">
        <f t="shared" si="81"/>
        <v>1</v>
      </c>
      <c r="CE102" s="166">
        <f t="shared" si="81"/>
        <v>1</v>
      </c>
      <c r="CF102" s="166">
        <f t="shared" si="81"/>
        <v>0</v>
      </c>
      <c r="CG102" s="166">
        <f t="shared" si="81"/>
        <v>0</v>
      </c>
      <c r="CH102" s="166">
        <f t="shared" si="81"/>
        <v>0</v>
      </c>
      <c r="CI102" s="166">
        <f t="shared" si="81"/>
        <v>0</v>
      </c>
      <c r="CJ102" s="166">
        <f t="shared" si="81"/>
        <v>0</v>
      </c>
      <c r="CK102" s="166">
        <f t="shared" si="83"/>
        <v>0</v>
      </c>
      <c r="CL102" s="166">
        <f t="shared" si="83"/>
        <v>0</v>
      </c>
      <c r="CM102" s="166">
        <f t="shared" si="83"/>
        <v>1</v>
      </c>
      <c r="CN102" s="166">
        <f t="shared" si="83"/>
        <v>1</v>
      </c>
      <c r="CO102" s="166">
        <f t="shared" si="83"/>
        <v>1</v>
      </c>
      <c r="CP102" s="166">
        <f t="shared" si="83"/>
        <v>0</v>
      </c>
      <c r="CQ102" s="166">
        <f t="shared" si="83"/>
        <v>0</v>
      </c>
      <c r="CR102" s="166">
        <f t="shared" si="83"/>
        <v>0</v>
      </c>
      <c r="CS102" s="166">
        <f t="shared" si="83"/>
        <v>0</v>
      </c>
      <c r="CT102" s="166">
        <f t="shared" si="83"/>
        <v>0</v>
      </c>
      <c r="CU102" s="166">
        <f t="shared" si="83"/>
        <v>0</v>
      </c>
      <c r="CV102" s="166">
        <f t="shared" si="83"/>
        <v>0</v>
      </c>
      <c r="CW102" s="166">
        <f t="shared" si="83"/>
        <v>0</v>
      </c>
      <c r="CX102" s="166">
        <f t="shared" si="83"/>
        <v>0</v>
      </c>
      <c r="CY102" s="166">
        <f t="shared" si="83"/>
        <v>0</v>
      </c>
      <c r="CZ102" s="166">
        <f t="shared" si="83"/>
        <v>0</v>
      </c>
      <c r="DA102" s="166">
        <f t="shared" si="85"/>
        <v>0</v>
      </c>
      <c r="DB102" s="166">
        <f t="shared" si="85"/>
        <v>0</v>
      </c>
      <c r="DC102" s="166">
        <f t="shared" si="85"/>
        <v>0</v>
      </c>
      <c r="DD102" s="166">
        <f t="shared" si="85"/>
        <v>0</v>
      </c>
      <c r="DE102" s="166">
        <f t="shared" si="85"/>
        <v>0</v>
      </c>
      <c r="DF102" s="166">
        <f t="shared" si="85"/>
        <v>0</v>
      </c>
      <c r="DG102" s="166">
        <f t="shared" si="85"/>
        <v>0</v>
      </c>
      <c r="DH102" s="166">
        <f t="shared" si="85"/>
        <v>0</v>
      </c>
      <c r="DI102" s="167">
        <f t="shared" si="85"/>
        <v>0</v>
      </c>
      <c r="DK102" s="165">
        <f t="shared" si="82"/>
        <v>0</v>
      </c>
      <c r="DL102" s="166">
        <f t="shared" si="82"/>
        <v>0</v>
      </c>
      <c r="DM102" s="166">
        <f t="shared" si="82"/>
        <v>0</v>
      </c>
      <c r="DN102" s="166">
        <f t="shared" si="82"/>
        <v>0</v>
      </c>
      <c r="DO102" s="166">
        <f t="shared" si="82"/>
        <v>0</v>
      </c>
      <c r="DP102" s="166">
        <f t="shared" si="82"/>
        <v>0</v>
      </c>
      <c r="DQ102" s="166">
        <f t="shared" si="82"/>
        <v>0</v>
      </c>
      <c r="DR102" s="166">
        <f t="shared" si="82"/>
        <v>0</v>
      </c>
      <c r="DS102" s="166">
        <f t="shared" si="82"/>
        <v>0</v>
      </c>
      <c r="DT102" s="166">
        <f t="shared" si="82"/>
        <v>0</v>
      </c>
      <c r="DU102" s="166">
        <f t="shared" si="82"/>
        <v>0</v>
      </c>
      <c r="DV102" s="166">
        <f t="shared" si="82"/>
        <v>0</v>
      </c>
      <c r="DW102" s="166">
        <f t="shared" si="82"/>
        <v>0</v>
      </c>
      <c r="DX102" s="166">
        <f t="shared" si="82"/>
        <v>0</v>
      </c>
      <c r="DY102" s="166">
        <f t="shared" si="82"/>
        <v>0</v>
      </c>
      <c r="DZ102" s="166">
        <f t="shared" si="82"/>
        <v>0</v>
      </c>
      <c r="EA102" s="166">
        <f t="shared" si="84"/>
        <v>0</v>
      </c>
      <c r="EB102" s="166">
        <f t="shared" si="84"/>
        <v>0</v>
      </c>
      <c r="EC102" s="166">
        <f t="shared" si="84"/>
        <v>0</v>
      </c>
      <c r="ED102" s="166">
        <f t="shared" si="84"/>
        <v>0</v>
      </c>
      <c r="EE102" s="166">
        <f t="shared" si="84"/>
        <v>0</v>
      </c>
      <c r="EF102" s="166">
        <f t="shared" si="84"/>
        <v>0</v>
      </c>
      <c r="EG102" s="166">
        <f t="shared" si="84"/>
        <v>0</v>
      </c>
      <c r="EH102" s="166">
        <f t="shared" si="84"/>
        <v>0</v>
      </c>
      <c r="EI102" s="166">
        <f t="shared" si="84"/>
        <v>0</v>
      </c>
      <c r="EJ102" s="166">
        <f t="shared" si="84"/>
        <v>0</v>
      </c>
      <c r="EK102" s="166">
        <f t="shared" si="84"/>
        <v>0</v>
      </c>
      <c r="EL102" s="166">
        <f t="shared" si="84"/>
        <v>0</v>
      </c>
      <c r="EM102" s="166">
        <f t="shared" si="84"/>
        <v>0</v>
      </c>
      <c r="EN102" s="166">
        <f t="shared" si="84"/>
        <v>0</v>
      </c>
      <c r="EO102" s="166">
        <f t="shared" si="84"/>
        <v>0</v>
      </c>
      <c r="EP102" s="166">
        <f t="shared" si="84"/>
        <v>0</v>
      </c>
      <c r="EQ102" s="166">
        <f t="shared" si="86"/>
        <v>0</v>
      </c>
      <c r="ER102" s="166">
        <f t="shared" si="86"/>
        <v>0</v>
      </c>
      <c r="ES102" s="166">
        <f t="shared" si="86"/>
        <v>0</v>
      </c>
      <c r="ET102" s="166">
        <f t="shared" si="86"/>
        <v>0</v>
      </c>
      <c r="EU102" s="166">
        <f t="shared" si="86"/>
        <v>0</v>
      </c>
      <c r="EV102" s="166">
        <f t="shared" si="86"/>
        <v>0</v>
      </c>
      <c r="EW102" s="166">
        <f t="shared" si="86"/>
        <v>0</v>
      </c>
      <c r="EX102" s="166">
        <f t="shared" si="86"/>
        <v>0</v>
      </c>
      <c r="EY102" s="167">
        <f t="shared" si="86"/>
        <v>0</v>
      </c>
      <c r="FA102" s="171" t="str">
        <f t="shared" si="52"/>
        <v>Non Compliance</v>
      </c>
      <c r="FB102" s="171" t="str">
        <f t="shared" si="76"/>
        <v>Compliance</v>
      </c>
      <c r="FC102" s="171" t="str">
        <f t="shared" si="77"/>
        <v>Compliance</v>
      </c>
      <c r="FD102" s="164">
        <f>VLOOKUP(C102,'[3]AS PER ATT '!$B$9:$H$121,7,0)</f>
        <v>24</v>
      </c>
      <c r="FE102" s="186">
        <f t="shared" si="80"/>
        <v>0</v>
      </c>
    </row>
    <row r="103" spans="2:161" s="164" customFormat="1" ht="20.100000000000001" customHeight="1" thickBot="1" x14ac:dyDescent="0.3">
      <c r="B103" s="159">
        <v>90</v>
      </c>
      <c r="C103" s="183">
        <v>6740</v>
      </c>
      <c r="D103" s="173" t="s">
        <v>132</v>
      </c>
      <c r="E103" s="162" t="s">
        <v>135</v>
      </c>
      <c r="F103" s="41" t="str">
        <f>IFERROR(VLOOKUP(E103,'[1]Designation with Pershift Cost'!$B$3:$C$25,2,0),"")</f>
        <v/>
      </c>
      <c r="G103" s="151" t="s">
        <v>11</v>
      </c>
      <c r="H103" s="151" t="s">
        <v>27</v>
      </c>
      <c r="I103" s="151" t="s">
        <v>11</v>
      </c>
      <c r="J103" s="151" t="s">
        <v>27</v>
      </c>
      <c r="K103" s="151" t="s">
        <v>11</v>
      </c>
      <c r="L103" s="151" t="s">
        <v>10</v>
      </c>
      <c r="M103" s="151" t="s">
        <v>10</v>
      </c>
      <c r="N103" s="151" t="s">
        <v>26</v>
      </c>
      <c r="O103" s="151" t="s">
        <v>10</v>
      </c>
      <c r="P103" s="151" t="s">
        <v>10</v>
      </c>
      <c r="Q103" s="152" t="s">
        <v>10</v>
      </c>
      <c r="R103" s="152" t="s">
        <v>10</v>
      </c>
      <c r="S103" s="152" t="s">
        <v>10</v>
      </c>
      <c r="T103" s="152" t="s">
        <v>10</v>
      </c>
      <c r="U103" s="152" t="s">
        <v>26</v>
      </c>
      <c r="V103" s="152" t="s">
        <v>11</v>
      </c>
      <c r="W103" s="152" t="s">
        <v>11</v>
      </c>
      <c r="X103" s="152" t="s">
        <v>12</v>
      </c>
      <c r="Y103" s="152" t="s">
        <v>12</v>
      </c>
      <c r="Z103" s="152" t="s">
        <v>12</v>
      </c>
      <c r="AA103" s="152" t="s">
        <v>12</v>
      </c>
      <c r="AB103" s="152" t="s">
        <v>12</v>
      </c>
      <c r="AC103" s="152" t="s">
        <v>12</v>
      </c>
      <c r="AD103" s="152" t="s">
        <v>26</v>
      </c>
      <c r="AE103" s="152" t="s">
        <v>11</v>
      </c>
      <c r="AF103" s="152" t="s">
        <v>11</v>
      </c>
      <c r="AG103" s="152" t="s">
        <v>11</v>
      </c>
      <c r="AH103" s="152" t="s">
        <v>11</v>
      </c>
      <c r="AI103" s="152" t="s">
        <v>27</v>
      </c>
      <c r="AJ103" s="152" t="s">
        <v>27</v>
      </c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3">
        <f t="shared" si="53"/>
        <v>8</v>
      </c>
      <c r="AX103" s="153">
        <f t="shared" si="54"/>
        <v>9</v>
      </c>
      <c r="AY103" s="153">
        <f t="shared" si="55"/>
        <v>6</v>
      </c>
      <c r="AZ103" s="153">
        <f t="shared" si="56"/>
        <v>0</v>
      </c>
      <c r="BA103" s="153">
        <f t="shared" si="57"/>
        <v>0</v>
      </c>
      <c r="BB103" s="153">
        <f t="shared" si="58"/>
        <v>0</v>
      </c>
      <c r="BC103" s="153">
        <f t="shared" si="59"/>
        <v>0</v>
      </c>
      <c r="BD103" s="153">
        <f t="shared" si="60"/>
        <v>0</v>
      </c>
      <c r="BE103" s="153">
        <f t="shared" si="61"/>
        <v>0</v>
      </c>
      <c r="BF103" s="153">
        <f t="shared" si="62"/>
        <v>0</v>
      </c>
      <c r="BG103" s="153">
        <f t="shared" si="63"/>
        <v>0</v>
      </c>
      <c r="BH103" s="153">
        <f t="shared" si="64"/>
        <v>0</v>
      </c>
      <c r="BI103" s="153">
        <f t="shared" si="65"/>
        <v>0</v>
      </c>
      <c r="BJ103" s="153">
        <f t="shared" si="66"/>
        <v>0</v>
      </c>
      <c r="BK103" s="152"/>
      <c r="BL103" s="152"/>
      <c r="BM103" s="153">
        <f t="shared" si="67"/>
        <v>3</v>
      </c>
      <c r="BN103" s="153">
        <f t="shared" si="68"/>
        <v>4</v>
      </c>
      <c r="BO103" s="145">
        <f t="shared" si="69"/>
        <v>23</v>
      </c>
      <c r="BP103" s="147">
        <f t="shared" si="70"/>
        <v>30</v>
      </c>
      <c r="BQ103" s="146">
        <f t="shared" si="49"/>
        <v>0</v>
      </c>
      <c r="BR103" s="146">
        <f t="shared" si="71"/>
        <v>0</v>
      </c>
      <c r="BS103" s="175"/>
      <c r="BU103" s="165">
        <f t="shared" si="81"/>
        <v>1</v>
      </c>
      <c r="BV103" s="166">
        <f t="shared" si="81"/>
        <v>0</v>
      </c>
      <c r="BW103" s="166">
        <f t="shared" si="81"/>
        <v>0</v>
      </c>
      <c r="BX103" s="166">
        <f t="shared" si="81"/>
        <v>0</v>
      </c>
      <c r="BY103" s="166">
        <f t="shared" si="81"/>
        <v>0</v>
      </c>
      <c r="BZ103" s="166">
        <f t="shared" si="81"/>
        <v>0</v>
      </c>
      <c r="CA103" s="166">
        <f t="shared" si="81"/>
        <v>0</v>
      </c>
      <c r="CB103" s="166">
        <f t="shared" si="81"/>
        <v>0</v>
      </c>
      <c r="CC103" s="166">
        <f t="shared" si="81"/>
        <v>0</v>
      </c>
      <c r="CD103" s="166">
        <f t="shared" si="81"/>
        <v>0</v>
      </c>
      <c r="CE103" s="166">
        <f t="shared" si="81"/>
        <v>0</v>
      </c>
      <c r="CF103" s="166">
        <f t="shared" si="81"/>
        <v>0</v>
      </c>
      <c r="CG103" s="166">
        <f t="shared" si="81"/>
        <v>0</v>
      </c>
      <c r="CH103" s="166">
        <f t="shared" si="81"/>
        <v>0</v>
      </c>
      <c r="CI103" s="166">
        <f t="shared" si="81"/>
        <v>0</v>
      </c>
      <c r="CJ103" s="166">
        <f t="shared" si="81"/>
        <v>1</v>
      </c>
      <c r="CK103" s="166">
        <f t="shared" si="83"/>
        <v>1</v>
      </c>
      <c r="CL103" s="166">
        <f t="shared" si="83"/>
        <v>0</v>
      </c>
      <c r="CM103" s="166">
        <f t="shared" si="83"/>
        <v>0</v>
      </c>
      <c r="CN103" s="166">
        <f t="shared" si="83"/>
        <v>0</v>
      </c>
      <c r="CO103" s="166">
        <f t="shared" si="83"/>
        <v>0</v>
      </c>
      <c r="CP103" s="166">
        <f t="shared" si="83"/>
        <v>0</v>
      </c>
      <c r="CQ103" s="166">
        <f t="shared" si="83"/>
        <v>0</v>
      </c>
      <c r="CR103" s="166">
        <f t="shared" si="83"/>
        <v>0</v>
      </c>
      <c r="CS103" s="166">
        <f t="shared" si="83"/>
        <v>0</v>
      </c>
      <c r="CT103" s="166">
        <f t="shared" si="83"/>
        <v>0</v>
      </c>
      <c r="CU103" s="166">
        <f t="shared" si="83"/>
        <v>0</v>
      </c>
      <c r="CV103" s="166">
        <f t="shared" si="83"/>
        <v>0</v>
      </c>
      <c r="CW103" s="166">
        <f t="shared" si="85"/>
        <v>0</v>
      </c>
      <c r="CX103" s="166">
        <f t="shared" si="85"/>
        <v>0</v>
      </c>
      <c r="CY103" s="166">
        <f t="shared" si="85"/>
        <v>0</v>
      </c>
      <c r="CZ103" s="166">
        <f t="shared" si="85"/>
        <v>0</v>
      </c>
      <c r="DA103" s="166">
        <f t="shared" si="85"/>
        <v>0</v>
      </c>
      <c r="DB103" s="166">
        <f t="shared" si="85"/>
        <v>0</v>
      </c>
      <c r="DC103" s="166">
        <f t="shared" si="85"/>
        <v>0</v>
      </c>
      <c r="DD103" s="166">
        <f t="shared" si="85"/>
        <v>0</v>
      </c>
      <c r="DE103" s="166">
        <f t="shared" si="85"/>
        <v>0</v>
      </c>
      <c r="DF103" s="166">
        <f t="shared" si="85"/>
        <v>0</v>
      </c>
      <c r="DG103" s="166">
        <f t="shared" si="85"/>
        <v>0</v>
      </c>
      <c r="DH103" s="166">
        <f t="shared" si="85"/>
        <v>0</v>
      </c>
      <c r="DI103" s="167">
        <f t="shared" si="85"/>
        <v>0</v>
      </c>
      <c r="DK103" s="165">
        <f t="shared" si="82"/>
        <v>0</v>
      </c>
      <c r="DL103" s="166">
        <f t="shared" si="82"/>
        <v>0</v>
      </c>
      <c r="DM103" s="166">
        <f t="shared" si="82"/>
        <v>0</v>
      </c>
      <c r="DN103" s="166">
        <f t="shared" si="82"/>
        <v>0</v>
      </c>
      <c r="DO103" s="166">
        <f t="shared" si="82"/>
        <v>0</v>
      </c>
      <c r="DP103" s="166">
        <f t="shared" si="82"/>
        <v>0</v>
      </c>
      <c r="DQ103" s="166">
        <f t="shared" si="82"/>
        <v>0</v>
      </c>
      <c r="DR103" s="166">
        <f t="shared" si="82"/>
        <v>0</v>
      </c>
      <c r="DS103" s="166">
        <f t="shared" si="82"/>
        <v>0</v>
      </c>
      <c r="DT103" s="166">
        <f t="shared" si="82"/>
        <v>0</v>
      </c>
      <c r="DU103" s="166">
        <f t="shared" si="82"/>
        <v>0</v>
      </c>
      <c r="DV103" s="166">
        <f t="shared" si="82"/>
        <v>0</v>
      </c>
      <c r="DW103" s="166">
        <f t="shared" si="82"/>
        <v>0</v>
      </c>
      <c r="DX103" s="166">
        <f t="shared" si="82"/>
        <v>0</v>
      </c>
      <c r="DY103" s="166">
        <f t="shared" si="82"/>
        <v>0</v>
      </c>
      <c r="DZ103" s="166">
        <f t="shared" si="82"/>
        <v>0</v>
      </c>
      <c r="EA103" s="166">
        <f t="shared" si="84"/>
        <v>0</v>
      </c>
      <c r="EB103" s="166">
        <f t="shared" si="84"/>
        <v>0</v>
      </c>
      <c r="EC103" s="166">
        <f t="shared" si="84"/>
        <v>0</v>
      </c>
      <c r="ED103" s="166">
        <f t="shared" si="84"/>
        <v>0</v>
      </c>
      <c r="EE103" s="166">
        <f t="shared" si="84"/>
        <v>0</v>
      </c>
      <c r="EF103" s="166">
        <f t="shared" si="84"/>
        <v>0</v>
      </c>
      <c r="EG103" s="166">
        <f t="shared" si="84"/>
        <v>0</v>
      </c>
      <c r="EH103" s="166">
        <f t="shared" si="84"/>
        <v>0</v>
      </c>
      <c r="EI103" s="166">
        <f t="shared" si="84"/>
        <v>0</v>
      </c>
      <c r="EJ103" s="166">
        <f t="shared" si="84"/>
        <v>0</v>
      </c>
      <c r="EK103" s="166">
        <f t="shared" si="84"/>
        <v>0</v>
      </c>
      <c r="EL103" s="166">
        <f t="shared" si="84"/>
        <v>0</v>
      </c>
      <c r="EM103" s="166">
        <f t="shared" si="86"/>
        <v>0</v>
      </c>
      <c r="EN103" s="166">
        <f t="shared" si="86"/>
        <v>0</v>
      </c>
      <c r="EO103" s="166">
        <f t="shared" si="86"/>
        <v>0</v>
      </c>
      <c r="EP103" s="166">
        <f t="shared" si="86"/>
        <v>0</v>
      </c>
      <c r="EQ103" s="166">
        <f t="shared" si="86"/>
        <v>0</v>
      </c>
      <c r="ER103" s="166">
        <f t="shared" si="86"/>
        <v>0</v>
      </c>
      <c r="ES103" s="166">
        <f t="shared" si="86"/>
        <v>0</v>
      </c>
      <c r="ET103" s="166">
        <f t="shared" si="86"/>
        <v>0</v>
      </c>
      <c r="EU103" s="166">
        <f t="shared" si="86"/>
        <v>0</v>
      </c>
      <c r="EV103" s="166">
        <f t="shared" si="86"/>
        <v>0</v>
      </c>
      <c r="EW103" s="166">
        <f t="shared" si="86"/>
        <v>0</v>
      </c>
      <c r="EX103" s="166">
        <f t="shared" si="86"/>
        <v>0</v>
      </c>
      <c r="EY103" s="167">
        <f t="shared" si="86"/>
        <v>0</v>
      </c>
      <c r="FA103" s="171" t="str">
        <f t="shared" si="52"/>
        <v>Non Compliance</v>
      </c>
      <c r="FB103" s="171" t="str">
        <f t="shared" si="76"/>
        <v>Compliance</v>
      </c>
      <c r="FC103" s="171" t="str">
        <f t="shared" si="77"/>
        <v>Compliance</v>
      </c>
      <c r="FD103" s="164">
        <f>VLOOKUP(C103,'[3]AS PER ATT '!$B$9:$H$121,7,0)</f>
        <v>23</v>
      </c>
      <c r="FE103" s="186">
        <f t="shared" si="80"/>
        <v>0</v>
      </c>
    </row>
    <row r="104" spans="2:161" s="164" customFormat="1" ht="20.100000000000001" customHeight="1" thickBot="1" x14ac:dyDescent="0.3">
      <c r="B104" s="159">
        <v>91</v>
      </c>
      <c r="C104" s="160">
        <v>6770</v>
      </c>
      <c r="D104" s="173" t="s">
        <v>137</v>
      </c>
      <c r="E104" s="162" t="s">
        <v>135</v>
      </c>
      <c r="F104" s="97"/>
      <c r="G104" s="151" t="s">
        <v>12</v>
      </c>
      <c r="H104" s="151" t="s">
        <v>12</v>
      </c>
      <c r="I104" s="151" t="s">
        <v>12</v>
      </c>
      <c r="J104" s="151" t="s">
        <v>12</v>
      </c>
      <c r="K104" s="151" t="s">
        <v>12</v>
      </c>
      <c r="L104" s="151" t="s">
        <v>11</v>
      </c>
      <c r="M104" s="151" t="s">
        <v>26</v>
      </c>
      <c r="N104" s="151" t="s">
        <v>11</v>
      </c>
      <c r="O104" s="151" t="s">
        <v>27</v>
      </c>
      <c r="P104" s="151" t="s">
        <v>11</v>
      </c>
      <c r="Q104" s="152" t="s">
        <v>11</v>
      </c>
      <c r="R104" s="152" t="s">
        <v>11</v>
      </c>
      <c r="S104" s="152" t="s">
        <v>11</v>
      </c>
      <c r="T104" s="152" t="s">
        <v>26</v>
      </c>
      <c r="U104" s="152" t="s">
        <v>11</v>
      </c>
      <c r="V104" s="152" t="s">
        <v>10</v>
      </c>
      <c r="W104" s="152" t="s">
        <v>10</v>
      </c>
      <c r="X104" s="152" t="s">
        <v>27</v>
      </c>
      <c r="Y104" s="152" t="s">
        <v>10</v>
      </c>
      <c r="Z104" s="152" t="s">
        <v>10</v>
      </c>
      <c r="AA104" s="152" t="s">
        <v>26</v>
      </c>
      <c r="AB104" s="152" t="s">
        <v>10</v>
      </c>
      <c r="AC104" s="152" t="s">
        <v>10</v>
      </c>
      <c r="AD104" s="152" t="s">
        <v>10</v>
      </c>
      <c r="AE104" s="152" t="s">
        <v>10</v>
      </c>
      <c r="AF104" s="152" t="s">
        <v>10</v>
      </c>
      <c r="AG104" s="152" t="s">
        <v>10</v>
      </c>
      <c r="AH104" s="152" t="s">
        <v>26</v>
      </c>
      <c r="AI104" s="152" t="s">
        <v>10</v>
      </c>
      <c r="AJ104" s="152" t="s">
        <v>10</v>
      </c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3">
        <f t="shared" si="53"/>
        <v>12</v>
      </c>
      <c r="AX104" s="153">
        <f t="shared" si="54"/>
        <v>7</v>
      </c>
      <c r="AY104" s="153">
        <f t="shared" si="55"/>
        <v>5</v>
      </c>
      <c r="AZ104" s="153">
        <f t="shared" si="56"/>
        <v>0</v>
      </c>
      <c r="BA104" s="153">
        <f t="shared" si="57"/>
        <v>0</v>
      </c>
      <c r="BB104" s="153">
        <f t="shared" si="58"/>
        <v>0</v>
      </c>
      <c r="BC104" s="153">
        <f t="shared" si="59"/>
        <v>0</v>
      </c>
      <c r="BD104" s="153">
        <f t="shared" si="60"/>
        <v>0</v>
      </c>
      <c r="BE104" s="153">
        <f t="shared" si="61"/>
        <v>0</v>
      </c>
      <c r="BF104" s="153">
        <f t="shared" si="62"/>
        <v>0</v>
      </c>
      <c r="BG104" s="153">
        <f t="shared" si="63"/>
        <v>0</v>
      </c>
      <c r="BH104" s="153">
        <f t="shared" si="64"/>
        <v>0</v>
      </c>
      <c r="BI104" s="153">
        <f t="shared" si="65"/>
        <v>0</v>
      </c>
      <c r="BJ104" s="153">
        <f t="shared" si="66"/>
        <v>0</v>
      </c>
      <c r="BK104" s="152"/>
      <c r="BL104" s="152"/>
      <c r="BM104" s="153">
        <f t="shared" si="67"/>
        <v>4</v>
      </c>
      <c r="BN104" s="153">
        <f t="shared" si="68"/>
        <v>2</v>
      </c>
      <c r="BO104" s="145">
        <f t="shared" si="69"/>
        <v>24</v>
      </c>
      <c r="BP104" s="147">
        <f t="shared" si="70"/>
        <v>30</v>
      </c>
      <c r="BQ104" s="146">
        <f t="shared" si="49"/>
        <v>0</v>
      </c>
      <c r="BR104" s="146">
        <f t="shared" si="71"/>
        <v>0</v>
      </c>
      <c r="BS104" s="175"/>
      <c r="BU104" s="165">
        <f t="shared" si="81"/>
        <v>0</v>
      </c>
      <c r="BV104" s="166">
        <f t="shared" si="81"/>
        <v>0</v>
      </c>
      <c r="BW104" s="166">
        <f t="shared" si="81"/>
        <v>0</v>
      </c>
      <c r="BX104" s="166">
        <f t="shared" si="81"/>
        <v>0</v>
      </c>
      <c r="BY104" s="166">
        <f t="shared" si="81"/>
        <v>0</v>
      </c>
      <c r="BZ104" s="166">
        <f t="shared" si="81"/>
        <v>0</v>
      </c>
      <c r="CA104" s="166">
        <f t="shared" si="81"/>
        <v>0</v>
      </c>
      <c r="CB104" s="166">
        <f t="shared" si="81"/>
        <v>0</v>
      </c>
      <c r="CC104" s="166">
        <f t="shared" si="81"/>
        <v>0</v>
      </c>
      <c r="CD104" s="166">
        <f t="shared" si="81"/>
        <v>0</v>
      </c>
      <c r="CE104" s="166">
        <f t="shared" si="81"/>
        <v>0</v>
      </c>
      <c r="CF104" s="166">
        <f t="shared" si="81"/>
        <v>0</v>
      </c>
      <c r="CG104" s="166">
        <f t="shared" si="81"/>
        <v>0</v>
      </c>
      <c r="CH104" s="166">
        <f t="shared" si="81"/>
        <v>0</v>
      </c>
      <c r="CI104" s="166">
        <f t="shared" si="81"/>
        <v>0</v>
      </c>
      <c r="CJ104" s="166">
        <f t="shared" ref="BU104:CJ121" si="87">IF(OR(COUNTIFS(V104:AB104,"W/O")&gt;0,COUNTIFS(V104:AB104,"")&gt;0),0,1)</f>
        <v>0</v>
      </c>
      <c r="CK104" s="166">
        <f t="shared" si="83"/>
        <v>0</v>
      </c>
      <c r="CL104" s="166">
        <f t="shared" si="83"/>
        <v>0</v>
      </c>
      <c r="CM104" s="166">
        <f t="shared" si="83"/>
        <v>0</v>
      </c>
      <c r="CN104" s="166">
        <f t="shared" si="83"/>
        <v>0</v>
      </c>
      <c r="CO104" s="166">
        <f t="shared" si="83"/>
        <v>0</v>
      </c>
      <c r="CP104" s="166">
        <f t="shared" si="83"/>
        <v>0</v>
      </c>
      <c r="CQ104" s="166">
        <f t="shared" si="83"/>
        <v>0</v>
      </c>
      <c r="CR104" s="166">
        <f t="shared" si="83"/>
        <v>0</v>
      </c>
      <c r="CS104" s="166">
        <f t="shared" si="83"/>
        <v>0</v>
      </c>
      <c r="CT104" s="166">
        <f t="shared" si="83"/>
        <v>0</v>
      </c>
      <c r="CU104" s="166">
        <f t="shared" si="83"/>
        <v>0</v>
      </c>
      <c r="CV104" s="166">
        <f t="shared" si="83"/>
        <v>0</v>
      </c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7"/>
      <c r="DK104" s="165">
        <f t="shared" si="82"/>
        <v>0</v>
      </c>
      <c r="DL104" s="166">
        <f t="shared" si="82"/>
        <v>0</v>
      </c>
      <c r="DM104" s="166">
        <f t="shared" si="82"/>
        <v>0</v>
      </c>
      <c r="DN104" s="166">
        <f t="shared" si="82"/>
        <v>0</v>
      </c>
      <c r="DO104" s="166">
        <f t="shared" si="82"/>
        <v>0</v>
      </c>
      <c r="DP104" s="166">
        <f t="shared" si="82"/>
        <v>0</v>
      </c>
      <c r="DQ104" s="166">
        <f t="shared" si="82"/>
        <v>0</v>
      </c>
      <c r="DR104" s="166">
        <f t="shared" si="82"/>
        <v>0</v>
      </c>
      <c r="DS104" s="166">
        <f t="shared" si="82"/>
        <v>0</v>
      </c>
      <c r="DT104" s="166">
        <f t="shared" si="82"/>
        <v>0</v>
      </c>
      <c r="DU104" s="166">
        <f t="shared" si="82"/>
        <v>0</v>
      </c>
      <c r="DV104" s="166">
        <f t="shared" si="82"/>
        <v>0</v>
      </c>
      <c r="DW104" s="166">
        <f t="shared" si="82"/>
        <v>0</v>
      </c>
      <c r="DX104" s="166">
        <f t="shared" si="82"/>
        <v>0</v>
      </c>
      <c r="DY104" s="166">
        <f t="shared" si="82"/>
        <v>0</v>
      </c>
      <c r="DZ104" s="166">
        <f t="shared" ref="DK104:DZ120" si="88">IF(OR(COUNTIFS(V104:AE104,"W/O")&gt;0,COUNTIFS(V104:AE104,"A")&gt;0,COUNTIFS(V104:AE104,"")&gt;0,COUNTIF(V104:AE104,"N/O")),0,1)</f>
        <v>0</v>
      </c>
      <c r="EA104" s="166">
        <f t="shared" si="84"/>
        <v>0</v>
      </c>
      <c r="EB104" s="166">
        <f t="shared" si="84"/>
        <v>0</v>
      </c>
      <c r="EC104" s="166">
        <f t="shared" si="84"/>
        <v>0</v>
      </c>
      <c r="ED104" s="166">
        <f t="shared" si="84"/>
        <v>0</v>
      </c>
      <c r="EE104" s="166">
        <f t="shared" si="84"/>
        <v>0</v>
      </c>
      <c r="EF104" s="166">
        <f t="shared" si="84"/>
        <v>0</v>
      </c>
      <c r="EG104" s="166">
        <f t="shared" si="84"/>
        <v>0</v>
      </c>
      <c r="EH104" s="166">
        <f t="shared" si="84"/>
        <v>0</v>
      </c>
      <c r="EI104" s="166">
        <f t="shared" si="84"/>
        <v>0</v>
      </c>
      <c r="EJ104" s="166">
        <f t="shared" si="84"/>
        <v>0</v>
      </c>
      <c r="EK104" s="166">
        <f t="shared" si="84"/>
        <v>0</v>
      </c>
      <c r="EL104" s="166">
        <f t="shared" si="84"/>
        <v>0</v>
      </c>
      <c r="EM104" s="166"/>
      <c r="EN104" s="166"/>
      <c r="EO104" s="166"/>
      <c r="EP104" s="166"/>
      <c r="EQ104" s="166"/>
      <c r="ER104" s="166"/>
      <c r="ES104" s="166"/>
      <c r="ET104" s="166"/>
      <c r="EU104" s="166"/>
      <c r="EV104" s="166"/>
      <c r="EW104" s="166"/>
      <c r="EX104" s="166"/>
      <c r="EY104" s="167"/>
      <c r="FA104" s="171" t="str">
        <f t="shared" si="52"/>
        <v>Compliance</v>
      </c>
      <c r="FB104" s="171" t="str">
        <f t="shared" si="76"/>
        <v>Compliance</v>
      </c>
      <c r="FC104" s="171" t="str">
        <f t="shared" si="77"/>
        <v>Compliance</v>
      </c>
      <c r="FD104" s="164">
        <f>VLOOKUP(C104,'[3]AS PER ATT '!$B$9:$H$121,7,0)</f>
        <v>24</v>
      </c>
      <c r="FE104" s="186">
        <f t="shared" si="80"/>
        <v>0</v>
      </c>
    </row>
    <row r="105" spans="2:161" s="164" customFormat="1" ht="20.100000000000001" customHeight="1" thickBot="1" x14ac:dyDescent="0.3">
      <c r="B105" s="159">
        <v>92</v>
      </c>
      <c r="C105" s="160">
        <v>6782</v>
      </c>
      <c r="D105" s="173" t="s">
        <v>138</v>
      </c>
      <c r="E105" s="162" t="s">
        <v>135</v>
      </c>
      <c r="F105" s="97"/>
      <c r="G105" s="151" t="s">
        <v>27</v>
      </c>
      <c r="H105" s="151" t="s">
        <v>27</v>
      </c>
      <c r="I105" s="151" t="s">
        <v>27</v>
      </c>
      <c r="J105" s="151" t="s">
        <v>27</v>
      </c>
      <c r="K105" s="151" t="s">
        <v>27</v>
      </c>
      <c r="L105" s="151" t="s">
        <v>11</v>
      </c>
      <c r="M105" s="151" t="s">
        <v>27</v>
      </c>
      <c r="N105" s="151" t="s">
        <v>27</v>
      </c>
      <c r="O105" s="151" t="s">
        <v>10</v>
      </c>
      <c r="P105" s="151" t="s">
        <v>11</v>
      </c>
      <c r="Q105" s="152" t="s">
        <v>11</v>
      </c>
      <c r="R105" s="152" t="s">
        <v>27</v>
      </c>
      <c r="S105" s="152" t="s">
        <v>11</v>
      </c>
      <c r="T105" s="152" t="s">
        <v>27</v>
      </c>
      <c r="U105" s="152" t="s">
        <v>27</v>
      </c>
      <c r="V105" s="152" t="s">
        <v>27</v>
      </c>
      <c r="W105" s="152" t="s">
        <v>27</v>
      </c>
      <c r="X105" s="152" t="s">
        <v>27</v>
      </c>
      <c r="Y105" s="152" t="s">
        <v>27</v>
      </c>
      <c r="Z105" s="152" t="s">
        <v>27</v>
      </c>
      <c r="AA105" s="152" t="s">
        <v>27</v>
      </c>
      <c r="AB105" s="152" t="s">
        <v>27</v>
      </c>
      <c r="AC105" s="152" t="s">
        <v>27</v>
      </c>
      <c r="AD105" s="152" t="s">
        <v>27</v>
      </c>
      <c r="AE105" s="152" t="s">
        <v>27</v>
      </c>
      <c r="AF105" s="152" t="s">
        <v>27</v>
      </c>
      <c r="AG105" s="152" t="s">
        <v>27</v>
      </c>
      <c r="AH105" s="152" t="s">
        <v>27</v>
      </c>
      <c r="AI105" s="152" t="s">
        <v>27</v>
      </c>
      <c r="AJ105" s="152" t="s">
        <v>27</v>
      </c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3">
        <f t="shared" si="53"/>
        <v>1</v>
      </c>
      <c r="AX105" s="153">
        <f t="shared" si="54"/>
        <v>4</v>
      </c>
      <c r="AY105" s="153">
        <f t="shared" si="55"/>
        <v>0</v>
      </c>
      <c r="AZ105" s="153">
        <f t="shared" si="56"/>
        <v>0</v>
      </c>
      <c r="BA105" s="153">
        <f t="shared" si="57"/>
        <v>0</v>
      </c>
      <c r="BB105" s="153">
        <f t="shared" si="58"/>
        <v>0</v>
      </c>
      <c r="BC105" s="153">
        <f t="shared" si="59"/>
        <v>0</v>
      </c>
      <c r="BD105" s="153">
        <f t="shared" si="60"/>
        <v>0</v>
      </c>
      <c r="BE105" s="153">
        <f t="shared" si="61"/>
        <v>0</v>
      </c>
      <c r="BF105" s="153">
        <f t="shared" si="62"/>
        <v>0</v>
      </c>
      <c r="BG105" s="153">
        <f t="shared" si="63"/>
        <v>0</v>
      </c>
      <c r="BH105" s="153">
        <f t="shared" si="64"/>
        <v>0</v>
      </c>
      <c r="BI105" s="153">
        <f t="shared" si="65"/>
        <v>0</v>
      </c>
      <c r="BJ105" s="153">
        <f t="shared" si="66"/>
        <v>0</v>
      </c>
      <c r="BK105" s="152"/>
      <c r="BL105" s="152"/>
      <c r="BM105" s="153">
        <f t="shared" si="67"/>
        <v>0</v>
      </c>
      <c r="BN105" s="153">
        <f t="shared" si="68"/>
        <v>25</v>
      </c>
      <c r="BO105" s="145">
        <f t="shared" si="69"/>
        <v>5</v>
      </c>
      <c r="BP105" s="147">
        <f t="shared" si="70"/>
        <v>30</v>
      </c>
      <c r="BQ105" s="146">
        <f t="shared" si="49"/>
        <v>0</v>
      </c>
      <c r="BR105" s="146">
        <f t="shared" si="71"/>
        <v>0</v>
      </c>
      <c r="BS105" s="175"/>
      <c r="BU105" s="165">
        <f t="shared" si="87"/>
        <v>1</v>
      </c>
      <c r="BV105" s="166">
        <f t="shared" si="87"/>
        <v>1</v>
      </c>
      <c r="BW105" s="166">
        <f t="shared" si="87"/>
        <v>1</v>
      </c>
      <c r="BX105" s="166">
        <f t="shared" si="87"/>
        <v>1</v>
      </c>
      <c r="BY105" s="166">
        <f t="shared" si="87"/>
        <v>1</v>
      </c>
      <c r="BZ105" s="166">
        <f t="shared" si="87"/>
        <v>1</v>
      </c>
      <c r="CA105" s="166">
        <f t="shared" si="87"/>
        <v>1</v>
      </c>
      <c r="CB105" s="166">
        <f t="shared" si="87"/>
        <v>1</v>
      </c>
      <c r="CC105" s="166">
        <f t="shared" si="87"/>
        <v>1</v>
      </c>
      <c r="CD105" s="166">
        <f t="shared" si="87"/>
        <v>1</v>
      </c>
      <c r="CE105" s="166">
        <f t="shared" si="87"/>
        <v>1</v>
      </c>
      <c r="CF105" s="166">
        <f t="shared" si="87"/>
        <v>1</v>
      </c>
      <c r="CG105" s="166">
        <f t="shared" si="87"/>
        <v>1</v>
      </c>
      <c r="CH105" s="166">
        <f t="shared" si="87"/>
        <v>1</v>
      </c>
      <c r="CI105" s="166">
        <f t="shared" si="87"/>
        <v>1</v>
      </c>
      <c r="CJ105" s="166">
        <f t="shared" si="87"/>
        <v>1</v>
      </c>
      <c r="CK105" s="166">
        <f t="shared" si="83"/>
        <v>1</v>
      </c>
      <c r="CL105" s="166">
        <f t="shared" si="83"/>
        <v>1</v>
      </c>
      <c r="CM105" s="166">
        <f t="shared" si="83"/>
        <v>1</v>
      </c>
      <c r="CN105" s="166">
        <f t="shared" si="83"/>
        <v>1</v>
      </c>
      <c r="CO105" s="166">
        <f t="shared" si="83"/>
        <v>1</v>
      </c>
      <c r="CP105" s="166">
        <f t="shared" si="83"/>
        <v>1</v>
      </c>
      <c r="CQ105" s="166">
        <f t="shared" si="83"/>
        <v>1</v>
      </c>
      <c r="CR105" s="166">
        <f t="shared" si="83"/>
        <v>1</v>
      </c>
      <c r="CS105" s="166">
        <f t="shared" si="83"/>
        <v>0</v>
      </c>
      <c r="CT105" s="166">
        <f t="shared" si="83"/>
        <v>0</v>
      </c>
      <c r="CU105" s="166">
        <f t="shared" si="83"/>
        <v>0</v>
      </c>
      <c r="CV105" s="166">
        <f t="shared" si="83"/>
        <v>0</v>
      </c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7"/>
      <c r="DK105" s="165">
        <f t="shared" si="88"/>
        <v>0</v>
      </c>
      <c r="DL105" s="166">
        <f t="shared" si="88"/>
        <v>0</v>
      </c>
      <c r="DM105" s="166">
        <f t="shared" si="88"/>
        <v>0</v>
      </c>
      <c r="DN105" s="166">
        <f t="shared" si="88"/>
        <v>0</v>
      </c>
      <c r="DO105" s="166">
        <f t="shared" si="88"/>
        <v>0</v>
      </c>
      <c r="DP105" s="166">
        <f t="shared" si="88"/>
        <v>0</v>
      </c>
      <c r="DQ105" s="166">
        <f t="shared" si="88"/>
        <v>0</v>
      </c>
      <c r="DR105" s="166">
        <f t="shared" si="88"/>
        <v>0</v>
      </c>
      <c r="DS105" s="166">
        <f t="shared" si="88"/>
        <v>0</v>
      </c>
      <c r="DT105" s="166">
        <f t="shared" si="88"/>
        <v>0</v>
      </c>
      <c r="DU105" s="166">
        <f t="shared" si="88"/>
        <v>0</v>
      </c>
      <c r="DV105" s="166">
        <f t="shared" si="88"/>
        <v>0</v>
      </c>
      <c r="DW105" s="166">
        <f t="shared" si="88"/>
        <v>0</v>
      </c>
      <c r="DX105" s="166">
        <f t="shared" si="88"/>
        <v>0</v>
      </c>
      <c r="DY105" s="166">
        <f t="shared" si="88"/>
        <v>0</v>
      </c>
      <c r="DZ105" s="166">
        <f t="shared" si="88"/>
        <v>0</v>
      </c>
      <c r="EA105" s="166">
        <f t="shared" si="84"/>
        <v>0</v>
      </c>
      <c r="EB105" s="166">
        <f t="shared" si="84"/>
        <v>0</v>
      </c>
      <c r="EC105" s="166">
        <f t="shared" si="84"/>
        <v>0</v>
      </c>
      <c r="ED105" s="166">
        <f t="shared" si="84"/>
        <v>0</v>
      </c>
      <c r="EE105" s="166">
        <f t="shared" si="84"/>
        <v>0</v>
      </c>
      <c r="EF105" s="166">
        <f t="shared" si="84"/>
        <v>0</v>
      </c>
      <c r="EG105" s="166">
        <f t="shared" si="84"/>
        <v>0</v>
      </c>
      <c r="EH105" s="166">
        <f t="shared" si="84"/>
        <v>0</v>
      </c>
      <c r="EI105" s="166">
        <f t="shared" si="84"/>
        <v>0</v>
      </c>
      <c r="EJ105" s="166">
        <f t="shared" si="84"/>
        <v>0</v>
      </c>
      <c r="EK105" s="166">
        <f t="shared" si="84"/>
        <v>0</v>
      </c>
      <c r="EL105" s="166">
        <f t="shared" si="84"/>
        <v>0</v>
      </c>
      <c r="EM105" s="166"/>
      <c r="EN105" s="166"/>
      <c r="EO105" s="166"/>
      <c r="EP105" s="166"/>
      <c r="EQ105" s="166"/>
      <c r="ER105" s="166"/>
      <c r="ES105" s="166"/>
      <c r="ET105" s="166"/>
      <c r="EU105" s="166"/>
      <c r="EV105" s="166"/>
      <c r="EW105" s="166"/>
      <c r="EX105" s="166"/>
      <c r="EY105" s="167"/>
      <c r="FA105" s="171" t="str">
        <f t="shared" si="52"/>
        <v>Non Compliance</v>
      </c>
      <c r="FB105" s="171" t="str">
        <f t="shared" si="76"/>
        <v>Compliance</v>
      </c>
      <c r="FC105" s="171" t="str">
        <f t="shared" si="77"/>
        <v>Compliance</v>
      </c>
      <c r="FD105" s="164">
        <f>VLOOKUP(C105,'[3]AS PER ATT '!$B$9:$H$121,7,0)</f>
        <v>5</v>
      </c>
      <c r="FE105" s="186">
        <f t="shared" si="80"/>
        <v>0</v>
      </c>
    </row>
    <row r="106" spans="2:161" s="164" customFormat="1" ht="20.100000000000001" customHeight="1" thickBot="1" x14ac:dyDescent="0.3">
      <c r="B106" s="159">
        <v>93</v>
      </c>
      <c r="C106" s="160">
        <v>6808</v>
      </c>
      <c r="D106" s="173" t="s">
        <v>141</v>
      </c>
      <c r="E106" s="162" t="s">
        <v>135</v>
      </c>
      <c r="F106" s="98"/>
      <c r="G106" s="157" t="s">
        <v>10</v>
      </c>
      <c r="H106" s="157" t="s">
        <v>27</v>
      </c>
      <c r="I106" s="151" t="s">
        <v>10</v>
      </c>
      <c r="J106" s="157" t="s">
        <v>10</v>
      </c>
      <c r="K106" s="157" t="s">
        <v>10</v>
      </c>
      <c r="L106" s="157" t="s">
        <v>10</v>
      </c>
      <c r="M106" s="157" t="s">
        <v>10</v>
      </c>
      <c r="N106" s="157" t="s">
        <v>10</v>
      </c>
      <c r="O106" s="157" t="s">
        <v>26</v>
      </c>
      <c r="P106" s="151" t="s">
        <v>27</v>
      </c>
      <c r="Q106" s="158" t="s">
        <v>10</v>
      </c>
      <c r="R106" s="158" t="s">
        <v>10</v>
      </c>
      <c r="S106" s="158" t="s">
        <v>10</v>
      </c>
      <c r="T106" s="152" t="s">
        <v>10</v>
      </c>
      <c r="U106" s="152" t="s">
        <v>26</v>
      </c>
      <c r="V106" s="158" t="s">
        <v>12</v>
      </c>
      <c r="W106" s="158" t="s">
        <v>12</v>
      </c>
      <c r="X106" s="158" t="s">
        <v>12</v>
      </c>
      <c r="Y106" s="152" t="s">
        <v>12</v>
      </c>
      <c r="Z106" s="158" t="s">
        <v>12</v>
      </c>
      <c r="AA106" s="158" t="s">
        <v>12</v>
      </c>
      <c r="AB106" s="158" t="s">
        <v>12</v>
      </c>
      <c r="AC106" s="158" t="s">
        <v>26</v>
      </c>
      <c r="AD106" s="152" t="s">
        <v>12</v>
      </c>
      <c r="AE106" s="158" t="s">
        <v>12</v>
      </c>
      <c r="AF106" s="158" t="s">
        <v>12</v>
      </c>
      <c r="AG106" s="158" t="s">
        <v>12</v>
      </c>
      <c r="AH106" s="158" t="s">
        <v>12</v>
      </c>
      <c r="AI106" s="158" t="s">
        <v>26</v>
      </c>
      <c r="AJ106" s="158" t="s">
        <v>27</v>
      </c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2"/>
      <c r="AV106" s="152"/>
      <c r="AW106" s="153">
        <f t="shared" si="53"/>
        <v>11</v>
      </c>
      <c r="AX106" s="153">
        <f t="shared" si="54"/>
        <v>0</v>
      </c>
      <c r="AY106" s="153">
        <f t="shared" si="55"/>
        <v>12</v>
      </c>
      <c r="AZ106" s="153">
        <f t="shared" si="56"/>
        <v>0</v>
      </c>
      <c r="BA106" s="153">
        <f t="shared" si="57"/>
        <v>0</v>
      </c>
      <c r="BB106" s="153">
        <f t="shared" si="58"/>
        <v>0</v>
      </c>
      <c r="BC106" s="153">
        <f t="shared" si="59"/>
        <v>0</v>
      </c>
      <c r="BD106" s="153">
        <f t="shared" si="60"/>
        <v>0</v>
      </c>
      <c r="BE106" s="153">
        <f t="shared" si="61"/>
        <v>0</v>
      </c>
      <c r="BF106" s="153">
        <f t="shared" si="62"/>
        <v>0</v>
      </c>
      <c r="BG106" s="153">
        <f t="shared" si="63"/>
        <v>0</v>
      </c>
      <c r="BH106" s="153">
        <f t="shared" si="64"/>
        <v>0</v>
      </c>
      <c r="BI106" s="153">
        <f t="shared" si="65"/>
        <v>0</v>
      </c>
      <c r="BJ106" s="153">
        <f t="shared" si="66"/>
        <v>0</v>
      </c>
      <c r="BK106" s="152"/>
      <c r="BL106" s="152"/>
      <c r="BM106" s="153">
        <f t="shared" si="67"/>
        <v>4</v>
      </c>
      <c r="BN106" s="153">
        <f t="shared" si="68"/>
        <v>3</v>
      </c>
      <c r="BO106" s="145">
        <f t="shared" si="69"/>
        <v>23</v>
      </c>
      <c r="BP106" s="147">
        <f t="shared" si="70"/>
        <v>30</v>
      </c>
      <c r="BQ106" s="146">
        <f t="shared" si="49"/>
        <v>0</v>
      </c>
      <c r="BR106" s="146">
        <f t="shared" si="71"/>
        <v>0</v>
      </c>
      <c r="BS106" s="163"/>
      <c r="BU106" s="165">
        <f t="shared" si="87"/>
        <v>1</v>
      </c>
      <c r="BV106" s="166">
        <f t="shared" si="87"/>
        <v>1</v>
      </c>
      <c r="BW106" s="166">
        <f t="shared" si="87"/>
        <v>0</v>
      </c>
      <c r="BX106" s="166">
        <f t="shared" si="87"/>
        <v>0</v>
      </c>
      <c r="BY106" s="166">
        <f t="shared" si="87"/>
        <v>0</v>
      </c>
      <c r="BZ106" s="166">
        <f t="shared" si="87"/>
        <v>0</v>
      </c>
      <c r="CA106" s="166">
        <f t="shared" si="87"/>
        <v>0</v>
      </c>
      <c r="CB106" s="166">
        <f t="shared" si="87"/>
        <v>0</v>
      </c>
      <c r="CC106" s="166">
        <f t="shared" si="87"/>
        <v>0</v>
      </c>
      <c r="CD106" s="166">
        <f t="shared" si="87"/>
        <v>0</v>
      </c>
      <c r="CE106" s="166">
        <f t="shared" si="87"/>
        <v>0</v>
      </c>
      <c r="CF106" s="166">
        <f t="shared" si="87"/>
        <v>0</v>
      </c>
      <c r="CG106" s="166">
        <f t="shared" si="87"/>
        <v>0</v>
      </c>
      <c r="CH106" s="166">
        <f t="shared" si="87"/>
        <v>0</v>
      </c>
      <c r="CI106" s="166">
        <f t="shared" si="87"/>
        <v>0</v>
      </c>
      <c r="CJ106" s="166">
        <f t="shared" si="87"/>
        <v>1</v>
      </c>
      <c r="CK106" s="166">
        <f t="shared" si="83"/>
        <v>0</v>
      </c>
      <c r="CL106" s="166">
        <f t="shared" si="83"/>
        <v>0</v>
      </c>
      <c r="CM106" s="166">
        <f t="shared" si="83"/>
        <v>0</v>
      </c>
      <c r="CN106" s="166">
        <f t="shared" si="83"/>
        <v>0</v>
      </c>
      <c r="CO106" s="166">
        <f t="shared" si="83"/>
        <v>0</v>
      </c>
      <c r="CP106" s="166">
        <f t="shared" si="83"/>
        <v>0</v>
      </c>
      <c r="CQ106" s="166">
        <f t="shared" si="83"/>
        <v>0</v>
      </c>
      <c r="CR106" s="166">
        <f t="shared" si="83"/>
        <v>0</v>
      </c>
      <c r="CS106" s="166">
        <f t="shared" si="83"/>
        <v>0</v>
      </c>
      <c r="CT106" s="166">
        <f t="shared" si="83"/>
        <v>0</v>
      </c>
      <c r="CU106" s="166">
        <f t="shared" si="83"/>
        <v>0</v>
      </c>
      <c r="CV106" s="166">
        <f t="shared" si="83"/>
        <v>0</v>
      </c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7"/>
      <c r="DK106" s="168">
        <f t="shared" si="88"/>
        <v>0</v>
      </c>
      <c r="DL106" s="169">
        <f t="shared" si="88"/>
        <v>0</v>
      </c>
      <c r="DM106" s="169">
        <f t="shared" si="88"/>
        <v>0</v>
      </c>
      <c r="DN106" s="169">
        <f t="shared" si="88"/>
        <v>0</v>
      </c>
      <c r="DO106" s="169">
        <f t="shared" si="88"/>
        <v>0</v>
      </c>
      <c r="DP106" s="169">
        <f t="shared" si="88"/>
        <v>0</v>
      </c>
      <c r="DQ106" s="169">
        <f t="shared" si="88"/>
        <v>0</v>
      </c>
      <c r="DR106" s="169">
        <f t="shared" si="88"/>
        <v>0</v>
      </c>
      <c r="DS106" s="169">
        <f t="shared" si="88"/>
        <v>0</v>
      </c>
      <c r="DT106" s="169">
        <f t="shared" si="88"/>
        <v>0</v>
      </c>
      <c r="DU106" s="169">
        <f t="shared" si="88"/>
        <v>0</v>
      </c>
      <c r="DV106" s="169">
        <f t="shared" si="88"/>
        <v>0</v>
      </c>
      <c r="DW106" s="169">
        <f t="shared" si="88"/>
        <v>0</v>
      </c>
      <c r="DX106" s="169">
        <f t="shared" si="88"/>
        <v>0</v>
      </c>
      <c r="DY106" s="169">
        <f t="shared" si="88"/>
        <v>0</v>
      </c>
      <c r="DZ106" s="169">
        <f t="shared" si="88"/>
        <v>0</v>
      </c>
      <c r="EA106" s="169">
        <f t="shared" si="84"/>
        <v>0</v>
      </c>
      <c r="EB106" s="169">
        <f t="shared" si="84"/>
        <v>0</v>
      </c>
      <c r="EC106" s="169">
        <f t="shared" si="84"/>
        <v>0</v>
      </c>
      <c r="ED106" s="169">
        <f t="shared" si="84"/>
        <v>0</v>
      </c>
      <c r="EE106" s="169">
        <f t="shared" si="84"/>
        <v>0</v>
      </c>
      <c r="EF106" s="169">
        <f t="shared" si="84"/>
        <v>0</v>
      </c>
      <c r="EG106" s="169">
        <f t="shared" si="84"/>
        <v>0</v>
      </c>
      <c r="EH106" s="169">
        <f t="shared" si="84"/>
        <v>0</v>
      </c>
      <c r="EI106" s="169">
        <f t="shared" si="84"/>
        <v>0</v>
      </c>
      <c r="EJ106" s="169">
        <f t="shared" si="84"/>
        <v>0</v>
      </c>
      <c r="EK106" s="169">
        <f t="shared" si="84"/>
        <v>0</v>
      </c>
      <c r="EL106" s="169">
        <f t="shared" si="84"/>
        <v>0</v>
      </c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70"/>
      <c r="FA106" s="171" t="str">
        <f t="shared" si="52"/>
        <v>Non Compliance</v>
      </c>
      <c r="FB106" s="171" t="str">
        <f t="shared" si="76"/>
        <v>Compliance</v>
      </c>
      <c r="FC106" s="171" t="str">
        <f t="shared" si="77"/>
        <v>Compliance</v>
      </c>
      <c r="FD106" s="164">
        <f>VLOOKUP(C106,'[3]AS PER ATT '!$B$9:$H$121,7,0)</f>
        <v>23</v>
      </c>
      <c r="FE106" s="186">
        <f t="shared" si="80"/>
        <v>0</v>
      </c>
    </row>
    <row r="107" spans="2:161" s="164" customFormat="1" ht="20.100000000000001" customHeight="1" thickBot="1" x14ac:dyDescent="0.3">
      <c r="B107" s="159">
        <v>94</v>
      </c>
      <c r="C107" s="160">
        <v>6820</v>
      </c>
      <c r="D107" s="173" t="s">
        <v>139</v>
      </c>
      <c r="E107" s="162" t="s">
        <v>135</v>
      </c>
      <c r="F107" s="98"/>
      <c r="G107" s="157" t="s">
        <v>12</v>
      </c>
      <c r="H107" s="157" t="s">
        <v>27</v>
      </c>
      <c r="I107" s="157" t="s">
        <v>12</v>
      </c>
      <c r="J107" s="157" t="s">
        <v>12</v>
      </c>
      <c r="K107" s="157" t="s">
        <v>12</v>
      </c>
      <c r="L107" s="157" t="s">
        <v>12</v>
      </c>
      <c r="M107" s="157" t="s">
        <v>26</v>
      </c>
      <c r="N107" s="157" t="s">
        <v>12</v>
      </c>
      <c r="O107" s="157" t="s">
        <v>27</v>
      </c>
      <c r="P107" s="157" t="s">
        <v>12</v>
      </c>
      <c r="Q107" s="158" t="s">
        <v>12</v>
      </c>
      <c r="R107" s="158" t="s">
        <v>26</v>
      </c>
      <c r="S107" s="158" t="s">
        <v>12</v>
      </c>
      <c r="T107" s="158" t="s">
        <v>12</v>
      </c>
      <c r="U107" s="158" t="s">
        <v>12</v>
      </c>
      <c r="V107" s="158" t="s">
        <v>12</v>
      </c>
      <c r="W107" s="158" t="s">
        <v>12</v>
      </c>
      <c r="X107" s="158" t="s">
        <v>26</v>
      </c>
      <c r="Y107" s="152" t="s">
        <v>12</v>
      </c>
      <c r="Z107" s="158" t="s">
        <v>12</v>
      </c>
      <c r="AA107" s="158" t="s">
        <v>12</v>
      </c>
      <c r="AB107" s="158" t="s">
        <v>12</v>
      </c>
      <c r="AC107" s="158" t="s">
        <v>27</v>
      </c>
      <c r="AD107" s="152" t="s">
        <v>26</v>
      </c>
      <c r="AE107" s="158" t="s">
        <v>12</v>
      </c>
      <c r="AF107" s="158" t="s">
        <v>12</v>
      </c>
      <c r="AG107" s="158" t="s">
        <v>12</v>
      </c>
      <c r="AH107" s="158" t="s">
        <v>12</v>
      </c>
      <c r="AI107" s="158" t="s">
        <v>26</v>
      </c>
      <c r="AJ107" s="158" t="s">
        <v>12</v>
      </c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2"/>
      <c r="AV107" s="152"/>
      <c r="AW107" s="153">
        <f t="shared" si="53"/>
        <v>0</v>
      </c>
      <c r="AX107" s="153">
        <f t="shared" si="54"/>
        <v>0</v>
      </c>
      <c r="AY107" s="153">
        <f t="shared" si="55"/>
        <v>22</v>
      </c>
      <c r="AZ107" s="153">
        <f t="shared" si="56"/>
        <v>0</v>
      </c>
      <c r="BA107" s="153">
        <f t="shared" si="57"/>
        <v>0</v>
      </c>
      <c r="BB107" s="153">
        <f t="shared" si="58"/>
        <v>0</v>
      </c>
      <c r="BC107" s="153">
        <f t="shared" si="59"/>
        <v>0</v>
      </c>
      <c r="BD107" s="153">
        <f t="shared" si="60"/>
        <v>0</v>
      </c>
      <c r="BE107" s="153">
        <f t="shared" si="61"/>
        <v>0</v>
      </c>
      <c r="BF107" s="153">
        <f t="shared" si="62"/>
        <v>0</v>
      </c>
      <c r="BG107" s="153">
        <f t="shared" si="63"/>
        <v>0</v>
      </c>
      <c r="BH107" s="153">
        <f t="shared" si="64"/>
        <v>0</v>
      </c>
      <c r="BI107" s="153">
        <f t="shared" si="65"/>
        <v>0</v>
      </c>
      <c r="BJ107" s="153">
        <f t="shared" si="66"/>
        <v>0</v>
      </c>
      <c r="BK107" s="152"/>
      <c r="BL107" s="152"/>
      <c r="BM107" s="153">
        <f t="shared" si="67"/>
        <v>5</v>
      </c>
      <c r="BN107" s="153">
        <f t="shared" si="68"/>
        <v>3</v>
      </c>
      <c r="BO107" s="145">
        <f t="shared" si="69"/>
        <v>22</v>
      </c>
      <c r="BP107" s="147">
        <f t="shared" si="70"/>
        <v>30</v>
      </c>
      <c r="BQ107" s="146">
        <f t="shared" si="49"/>
        <v>0</v>
      </c>
      <c r="BR107" s="146">
        <f t="shared" si="71"/>
        <v>0</v>
      </c>
      <c r="BS107" s="163"/>
      <c r="BU107" s="165">
        <f t="shared" si="87"/>
        <v>0</v>
      </c>
      <c r="BV107" s="166">
        <f t="shared" si="87"/>
        <v>0</v>
      </c>
      <c r="BW107" s="166">
        <f t="shared" si="87"/>
        <v>0</v>
      </c>
      <c r="BX107" s="166">
        <f t="shared" si="87"/>
        <v>0</v>
      </c>
      <c r="BY107" s="166">
        <f t="shared" si="87"/>
        <v>0</v>
      </c>
      <c r="BZ107" s="166">
        <f t="shared" si="87"/>
        <v>0</v>
      </c>
      <c r="CA107" s="166">
        <f t="shared" si="87"/>
        <v>0</v>
      </c>
      <c r="CB107" s="166">
        <f t="shared" si="87"/>
        <v>0</v>
      </c>
      <c r="CC107" s="166">
        <f t="shared" si="87"/>
        <v>0</v>
      </c>
      <c r="CD107" s="166">
        <f t="shared" si="87"/>
        <v>0</v>
      </c>
      <c r="CE107" s="166">
        <f t="shared" si="87"/>
        <v>0</v>
      </c>
      <c r="CF107" s="166">
        <f t="shared" si="87"/>
        <v>0</v>
      </c>
      <c r="CG107" s="166">
        <f t="shared" si="87"/>
        <v>0</v>
      </c>
      <c r="CH107" s="166">
        <f t="shared" si="87"/>
        <v>0</v>
      </c>
      <c r="CI107" s="166">
        <f t="shared" si="87"/>
        <v>0</v>
      </c>
      <c r="CJ107" s="166">
        <f t="shared" si="87"/>
        <v>0</v>
      </c>
      <c r="CK107" s="166">
        <f t="shared" si="83"/>
        <v>0</v>
      </c>
      <c r="CL107" s="166">
        <f t="shared" si="83"/>
        <v>0</v>
      </c>
      <c r="CM107" s="166">
        <f t="shared" si="83"/>
        <v>0</v>
      </c>
      <c r="CN107" s="166">
        <f t="shared" si="83"/>
        <v>0</v>
      </c>
      <c r="CO107" s="166">
        <f t="shared" si="83"/>
        <v>0</v>
      </c>
      <c r="CP107" s="166">
        <f t="shared" si="83"/>
        <v>0</v>
      </c>
      <c r="CQ107" s="166">
        <f t="shared" si="83"/>
        <v>0</v>
      </c>
      <c r="CR107" s="166">
        <f t="shared" si="83"/>
        <v>0</v>
      </c>
      <c r="CS107" s="166">
        <f t="shared" si="83"/>
        <v>0</v>
      </c>
      <c r="CT107" s="166">
        <f t="shared" si="83"/>
        <v>0</v>
      </c>
      <c r="CU107" s="166">
        <f t="shared" si="83"/>
        <v>0</v>
      </c>
      <c r="CV107" s="166">
        <f t="shared" si="83"/>
        <v>0</v>
      </c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7"/>
      <c r="DK107" s="168">
        <f t="shared" si="88"/>
        <v>0</v>
      </c>
      <c r="DL107" s="169">
        <f t="shared" si="88"/>
        <v>0</v>
      </c>
      <c r="DM107" s="169">
        <f t="shared" si="88"/>
        <v>0</v>
      </c>
      <c r="DN107" s="169">
        <f t="shared" si="88"/>
        <v>0</v>
      </c>
      <c r="DO107" s="169">
        <f t="shared" si="88"/>
        <v>0</v>
      </c>
      <c r="DP107" s="169">
        <f t="shared" si="88"/>
        <v>0</v>
      </c>
      <c r="DQ107" s="169">
        <f t="shared" si="88"/>
        <v>0</v>
      </c>
      <c r="DR107" s="169">
        <f t="shared" si="88"/>
        <v>0</v>
      </c>
      <c r="DS107" s="169">
        <f t="shared" si="88"/>
        <v>0</v>
      </c>
      <c r="DT107" s="169">
        <f t="shared" si="88"/>
        <v>0</v>
      </c>
      <c r="DU107" s="169">
        <f t="shared" si="88"/>
        <v>0</v>
      </c>
      <c r="DV107" s="169">
        <f t="shared" si="88"/>
        <v>0</v>
      </c>
      <c r="DW107" s="169">
        <f t="shared" si="88"/>
        <v>0</v>
      </c>
      <c r="DX107" s="169">
        <f t="shared" si="88"/>
        <v>0</v>
      </c>
      <c r="DY107" s="169">
        <f t="shared" si="88"/>
        <v>0</v>
      </c>
      <c r="DZ107" s="169">
        <f t="shared" si="88"/>
        <v>0</v>
      </c>
      <c r="EA107" s="169">
        <f t="shared" si="84"/>
        <v>0</v>
      </c>
      <c r="EB107" s="169">
        <f t="shared" si="84"/>
        <v>0</v>
      </c>
      <c r="EC107" s="169">
        <f t="shared" si="84"/>
        <v>0</v>
      </c>
      <c r="ED107" s="169">
        <f t="shared" si="84"/>
        <v>0</v>
      </c>
      <c r="EE107" s="169">
        <f t="shared" si="84"/>
        <v>0</v>
      </c>
      <c r="EF107" s="169">
        <f t="shared" si="84"/>
        <v>0</v>
      </c>
      <c r="EG107" s="169">
        <f t="shared" si="84"/>
        <v>0</v>
      </c>
      <c r="EH107" s="169">
        <f t="shared" si="84"/>
        <v>0</v>
      </c>
      <c r="EI107" s="169">
        <f t="shared" si="84"/>
        <v>0</v>
      </c>
      <c r="EJ107" s="169">
        <f t="shared" si="84"/>
        <v>0</v>
      </c>
      <c r="EK107" s="169">
        <f t="shared" si="84"/>
        <v>0</v>
      </c>
      <c r="EL107" s="169">
        <f t="shared" si="84"/>
        <v>0</v>
      </c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70"/>
      <c r="FA107" s="171" t="str">
        <f t="shared" si="52"/>
        <v>Compliance</v>
      </c>
      <c r="FB107" s="171" t="str">
        <f t="shared" si="76"/>
        <v>Compliance</v>
      </c>
      <c r="FC107" s="171" t="str">
        <f t="shared" si="77"/>
        <v>Compliance</v>
      </c>
      <c r="FD107" s="164">
        <f>VLOOKUP(C107,'[3]AS PER ATT '!$B$9:$H$121,7,0)</f>
        <v>22</v>
      </c>
      <c r="FE107" s="186">
        <f t="shared" si="80"/>
        <v>0</v>
      </c>
    </row>
    <row r="108" spans="2:161" s="164" customFormat="1" ht="20.100000000000001" customHeight="1" thickBot="1" x14ac:dyDescent="0.3">
      <c r="B108" s="159">
        <v>95</v>
      </c>
      <c r="C108" s="160">
        <v>6821</v>
      </c>
      <c r="D108" s="173" t="s">
        <v>140</v>
      </c>
      <c r="E108" s="162" t="s">
        <v>135</v>
      </c>
      <c r="F108" s="98"/>
      <c r="G108" s="157" t="s">
        <v>11</v>
      </c>
      <c r="H108" s="157" t="s">
        <v>11</v>
      </c>
      <c r="I108" s="157" t="s">
        <v>26</v>
      </c>
      <c r="J108" s="157" t="s">
        <v>11</v>
      </c>
      <c r="K108" s="157" t="s">
        <v>11</v>
      </c>
      <c r="L108" s="157" t="s">
        <v>27</v>
      </c>
      <c r="M108" s="157" t="s">
        <v>12</v>
      </c>
      <c r="N108" s="157" t="s">
        <v>12</v>
      </c>
      <c r="O108" s="157" t="s">
        <v>12</v>
      </c>
      <c r="P108" s="157" t="s">
        <v>26</v>
      </c>
      <c r="Q108" s="158" t="s">
        <v>12</v>
      </c>
      <c r="R108" s="158" t="s">
        <v>12</v>
      </c>
      <c r="S108" s="158" t="s">
        <v>27</v>
      </c>
      <c r="T108" s="158" t="s">
        <v>12</v>
      </c>
      <c r="U108" s="158" t="s">
        <v>11</v>
      </c>
      <c r="V108" s="158" t="s">
        <v>11</v>
      </c>
      <c r="W108" s="158" t="s">
        <v>26</v>
      </c>
      <c r="X108" s="158" t="s">
        <v>11</v>
      </c>
      <c r="Y108" s="158" t="s">
        <v>11</v>
      </c>
      <c r="Z108" s="158" t="s">
        <v>11</v>
      </c>
      <c r="AA108" s="158" t="s">
        <v>11</v>
      </c>
      <c r="AB108" s="158" t="s">
        <v>11</v>
      </c>
      <c r="AC108" s="158" t="s">
        <v>11</v>
      </c>
      <c r="AD108" s="152" t="s">
        <v>26</v>
      </c>
      <c r="AE108" s="158" t="s">
        <v>11</v>
      </c>
      <c r="AF108" s="158" t="s">
        <v>11</v>
      </c>
      <c r="AG108" s="158" t="s">
        <v>11</v>
      </c>
      <c r="AH108" s="158" t="s">
        <v>11</v>
      </c>
      <c r="AI108" s="158" t="s">
        <v>11</v>
      </c>
      <c r="AJ108" s="152" t="s">
        <v>26</v>
      </c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2"/>
      <c r="AV108" s="152"/>
      <c r="AW108" s="153">
        <f t="shared" si="53"/>
        <v>0</v>
      </c>
      <c r="AX108" s="153">
        <f t="shared" si="54"/>
        <v>17</v>
      </c>
      <c r="AY108" s="153">
        <f t="shared" si="55"/>
        <v>6</v>
      </c>
      <c r="AZ108" s="153">
        <f t="shared" si="56"/>
        <v>0</v>
      </c>
      <c r="BA108" s="153">
        <f t="shared" si="57"/>
        <v>0</v>
      </c>
      <c r="BB108" s="153">
        <f t="shared" si="58"/>
        <v>0</v>
      </c>
      <c r="BC108" s="153">
        <f t="shared" si="59"/>
        <v>0</v>
      </c>
      <c r="BD108" s="153">
        <f t="shared" si="60"/>
        <v>0</v>
      </c>
      <c r="BE108" s="153">
        <f t="shared" si="61"/>
        <v>0</v>
      </c>
      <c r="BF108" s="153">
        <f t="shared" si="62"/>
        <v>0</v>
      </c>
      <c r="BG108" s="153">
        <f t="shared" si="63"/>
        <v>0</v>
      </c>
      <c r="BH108" s="153">
        <f t="shared" si="64"/>
        <v>0</v>
      </c>
      <c r="BI108" s="153">
        <f t="shared" si="65"/>
        <v>0</v>
      </c>
      <c r="BJ108" s="153">
        <f t="shared" si="66"/>
        <v>0</v>
      </c>
      <c r="BK108" s="152"/>
      <c r="BL108" s="152"/>
      <c r="BM108" s="153">
        <f t="shared" si="67"/>
        <v>5</v>
      </c>
      <c r="BN108" s="153">
        <f t="shared" si="68"/>
        <v>2</v>
      </c>
      <c r="BO108" s="145">
        <f t="shared" si="69"/>
        <v>23</v>
      </c>
      <c r="BP108" s="147">
        <f t="shared" si="70"/>
        <v>30</v>
      </c>
      <c r="BQ108" s="146">
        <f t="shared" si="49"/>
        <v>0</v>
      </c>
      <c r="BR108" s="146">
        <f t="shared" si="71"/>
        <v>0</v>
      </c>
      <c r="BS108" s="163"/>
      <c r="BU108" s="165">
        <f t="shared" si="87"/>
        <v>0</v>
      </c>
      <c r="BV108" s="166">
        <f t="shared" si="87"/>
        <v>0</v>
      </c>
      <c r="BW108" s="166">
        <f t="shared" si="87"/>
        <v>0</v>
      </c>
      <c r="BX108" s="166">
        <f t="shared" si="87"/>
        <v>0</v>
      </c>
      <c r="BY108" s="166">
        <f t="shared" si="87"/>
        <v>0</v>
      </c>
      <c r="BZ108" s="166">
        <f t="shared" si="87"/>
        <v>0</v>
      </c>
      <c r="CA108" s="166">
        <f t="shared" si="87"/>
        <v>0</v>
      </c>
      <c r="CB108" s="166">
        <f t="shared" si="87"/>
        <v>0</v>
      </c>
      <c r="CC108" s="166">
        <f t="shared" si="87"/>
        <v>0</v>
      </c>
      <c r="CD108" s="166">
        <f t="shared" si="87"/>
        <v>0</v>
      </c>
      <c r="CE108" s="166">
        <f t="shared" si="87"/>
        <v>0</v>
      </c>
      <c r="CF108" s="166">
        <f t="shared" si="87"/>
        <v>0</v>
      </c>
      <c r="CG108" s="166">
        <f t="shared" si="87"/>
        <v>0</v>
      </c>
      <c r="CH108" s="166">
        <f t="shared" si="87"/>
        <v>0</v>
      </c>
      <c r="CI108" s="166">
        <f t="shared" si="87"/>
        <v>0</v>
      </c>
      <c r="CJ108" s="166">
        <f t="shared" si="87"/>
        <v>0</v>
      </c>
      <c r="CK108" s="166">
        <f t="shared" si="83"/>
        <v>0</v>
      </c>
      <c r="CL108" s="166">
        <f t="shared" si="83"/>
        <v>0</v>
      </c>
      <c r="CM108" s="166">
        <f t="shared" si="83"/>
        <v>0</v>
      </c>
      <c r="CN108" s="166">
        <f t="shared" si="83"/>
        <v>0</v>
      </c>
      <c r="CO108" s="166">
        <f t="shared" si="83"/>
        <v>0</v>
      </c>
      <c r="CP108" s="166">
        <f t="shared" si="83"/>
        <v>0</v>
      </c>
      <c r="CQ108" s="166">
        <f t="shared" si="83"/>
        <v>0</v>
      </c>
      <c r="CR108" s="166">
        <f t="shared" si="83"/>
        <v>0</v>
      </c>
      <c r="CS108" s="166">
        <f t="shared" si="83"/>
        <v>0</v>
      </c>
      <c r="CT108" s="166">
        <f t="shared" si="83"/>
        <v>0</v>
      </c>
      <c r="CU108" s="166">
        <f t="shared" si="83"/>
        <v>0</v>
      </c>
      <c r="CV108" s="166">
        <f t="shared" si="83"/>
        <v>0</v>
      </c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7"/>
      <c r="DK108" s="168">
        <f t="shared" si="88"/>
        <v>0</v>
      </c>
      <c r="DL108" s="169">
        <f t="shared" si="88"/>
        <v>0</v>
      </c>
      <c r="DM108" s="169">
        <f t="shared" si="88"/>
        <v>0</v>
      </c>
      <c r="DN108" s="169">
        <f t="shared" si="88"/>
        <v>0</v>
      </c>
      <c r="DO108" s="169">
        <f t="shared" si="88"/>
        <v>0</v>
      </c>
      <c r="DP108" s="169">
        <f t="shared" si="88"/>
        <v>0</v>
      </c>
      <c r="DQ108" s="169">
        <f t="shared" si="88"/>
        <v>0</v>
      </c>
      <c r="DR108" s="169">
        <f t="shared" si="88"/>
        <v>0</v>
      </c>
      <c r="DS108" s="169">
        <f t="shared" si="88"/>
        <v>0</v>
      </c>
      <c r="DT108" s="169">
        <f t="shared" si="88"/>
        <v>0</v>
      </c>
      <c r="DU108" s="169">
        <f t="shared" si="88"/>
        <v>0</v>
      </c>
      <c r="DV108" s="169">
        <f t="shared" si="88"/>
        <v>0</v>
      </c>
      <c r="DW108" s="169">
        <f t="shared" si="88"/>
        <v>0</v>
      </c>
      <c r="DX108" s="169">
        <f t="shared" si="88"/>
        <v>0</v>
      </c>
      <c r="DY108" s="169">
        <f t="shared" si="88"/>
        <v>0</v>
      </c>
      <c r="DZ108" s="169">
        <f t="shared" si="88"/>
        <v>0</v>
      </c>
      <c r="EA108" s="169">
        <f t="shared" si="84"/>
        <v>0</v>
      </c>
      <c r="EB108" s="169">
        <f t="shared" si="84"/>
        <v>0</v>
      </c>
      <c r="EC108" s="169">
        <f t="shared" si="84"/>
        <v>0</v>
      </c>
      <c r="ED108" s="169">
        <f t="shared" si="84"/>
        <v>0</v>
      </c>
      <c r="EE108" s="169">
        <f t="shared" si="84"/>
        <v>0</v>
      </c>
      <c r="EF108" s="169">
        <f t="shared" si="84"/>
        <v>0</v>
      </c>
      <c r="EG108" s="169">
        <f t="shared" si="84"/>
        <v>0</v>
      </c>
      <c r="EH108" s="169">
        <f t="shared" si="84"/>
        <v>0</v>
      </c>
      <c r="EI108" s="169">
        <f t="shared" si="84"/>
        <v>0</v>
      </c>
      <c r="EJ108" s="169">
        <f t="shared" si="84"/>
        <v>0</v>
      </c>
      <c r="EK108" s="169">
        <f t="shared" si="84"/>
        <v>0</v>
      </c>
      <c r="EL108" s="169">
        <f t="shared" si="84"/>
        <v>0</v>
      </c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70"/>
      <c r="FA108" s="171" t="str">
        <f t="shared" si="52"/>
        <v>Compliance</v>
      </c>
      <c r="FB108" s="171" t="str">
        <f t="shared" si="76"/>
        <v>Compliance</v>
      </c>
      <c r="FC108" s="171" t="str">
        <f t="shared" si="77"/>
        <v>Compliance</v>
      </c>
      <c r="FD108" s="164">
        <f>VLOOKUP(C108,'[3]AS PER ATT '!$B$9:$H$121,7,0)</f>
        <v>23</v>
      </c>
      <c r="FE108" s="186">
        <f t="shared" si="80"/>
        <v>0</v>
      </c>
    </row>
    <row r="109" spans="2:161" s="164" customFormat="1" ht="20.100000000000001" customHeight="1" thickBot="1" x14ac:dyDescent="0.3">
      <c r="B109" s="159">
        <v>96</v>
      </c>
      <c r="C109" s="160">
        <v>6812</v>
      </c>
      <c r="D109" s="173" t="s">
        <v>142</v>
      </c>
      <c r="E109" s="162" t="s">
        <v>135</v>
      </c>
      <c r="F109" s="98"/>
      <c r="G109" s="157" t="s">
        <v>10</v>
      </c>
      <c r="H109" s="157" t="s">
        <v>12</v>
      </c>
      <c r="I109" s="157" t="s">
        <v>26</v>
      </c>
      <c r="J109" s="157" t="s">
        <v>10</v>
      </c>
      <c r="K109" s="157" t="s">
        <v>10</v>
      </c>
      <c r="L109" s="157" t="s">
        <v>10</v>
      </c>
      <c r="M109" s="157" t="s">
        <v>10</v>
      </c>
      <c r="N109" s="157" t="s">
        <v>10</v>
      </c>
      <c r="O109" s="157" t="s">
        <v>27</v>
      </c>
      <c r="P109" s="157" t="s">
        <v>27</v>
      </c>
      <c r="Q109" s="158" t="s">
        <v>27</v>
      </c>
      <c r="R109" s="158" t="s">
        <v>27</v>
      </c>
      <c r="S109" s="158" t="s">
        <v>27</v>
      </c>
      <c r="T109" s="158" t="s">
        <v>27</v>
      </c>
      <c r="U109" s="158" t="s">
        <v>27</v>
      </c>
      <c r="V109" s="158" t="s">
        <v>27</v>
      </c>
      <c r="W109" s="158" t="s">
        <v>27</v>
      </c>
      <c r="X109" s="151" t="s">
        <v>27</v>
      </c>
      <c r="Y109" s="158" t="s">
        <v>27</v>
      </c>
      <c r="Z109" s="158" t="s">
        <v>10</v>
      </c>
      <c r="AA109" s="158" t="s">
        <v>11</v>
      </c>
      <c r="AB109" s="158" t="s">
        <v>11</v>
      </c>
      <c r="AC109" s="158" t="s">
        <v>10</v>
      </c>
      <c r="AD109" s="152" t="s">
        <v>11</v>
      </c>
      <c r="AE109" s="158" t="s">
        <v>11</v>
      </c>
      <c r="AF109" s="158" t="s">
        <v>10</v>
      </c>
      <c r="AG109" s="158" t="s">
        <v>26</v>
      </c>
      <c r="AH109" s="158" t="s">
        <v>10</v>
      </c>
      <c r="AI109" s="152" t="s">
        <v>10</v>
      </c>
      <c r="AJ109" s="158" t="s">
        <v>10</v>
      </c>
      <c r="AK109" s="151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2"/>
      <c r="AV109" s="152"/>
      <c r="AW109" s="153">
        <f t="shared" si="53"/>
        <v>12</v>
      </c>
      <c r="AX109" s="153">
        <f t="shared" si="54"/>
        <v>4</v>
      </c>
      <c r="AY109" s="153">
        <f t="shared" si="55"/>
        <v>1</v>
      </c>
      <c r="AZ109" s="153">
        <f t="shared" si="56"/>
        <v>0</v>
      </c>
      <c r="BA109" s="153">
        <f t="shared" si="57"/>
        <v>0</v>
      </c>
      <c r="BB109" s="153">
        <f t="shared" si="58"/>
        <v>0</v>
      </c>
      <c r="BC109" s="153">
        <f t="shared" si="59"/>
        <v>0</v>
      </c>
      <c r="BD109" s="153">
        <f t="shared" si="60"/>
        <v>0</v>
      </c>
      <c r="BE109" s="153">
        <f t="shared" si="61"/>
        <v>0</v>
      </c>
      <c r="BF109" s="153">
        <f t="shared" si="62"/>
        <v>0</v>
      </c>
      <c r="BG109" s="153">
        <f t="shared" si="63"/>
        <v>0</v>
      </c>
      <c r="BH109" s="153">
        <f t="shared" si="64"/>
        <v>0</v>
      </c>
      <c r="BI109" s="153">
        <f t="shared" si="65"/>
        <v>0</v>
      </c>
      <c r="BJ109" s="153">
        <f t="shared" si="66"/>
        <v>0</v>
      </c>
      <c r="BK109" s="152"/>
      <c r="BL109" s="152"/>
      <c r="BM109" s="153">
        <f t="shared" si="67"/>
        <v>2</v>
      </c>
      <c r="BN109" s="153">
        <f t="shared" si="68"/>
        <v>11</v>
      </c>
      <c r="BO109" s="145">
        <f t="shared" si="69"/>
        <v>17</v>
      </c>
      <c r="BP109" s="147">
        <f t="shared" si="70"/>
        <v>30</v>
      </c>
      <c r="BQ109" s="146">
        <f t="shared" si="49"/>
        <v>0</v>
      </c>
      <c r="BR109" s="146">
        <f t="shared" si="71"/>
        <v>0</v>
      </c>
      <c r="BS109" s="163"/>
      <c r="BU109" s="165">
        <f t="shared" si="87"/>
        <v>0</v>
      </c>
      <c r="BV109" s="166">
        <f t="shared" si="87"/>
        <v>0</v>
      </c>
      <c r="BW109" s="166">
        <f t="shared" si="87"/>
        <v>0</v>
      </c>
      <c r="BX109" s="166">
        <f t="shared" si="87"/>
        <v>1</v>
      </c>
      <c r="BY109" s="166">
        <f t="shared" si="87"/>
        <v>1</v>
      </c>
      <c r="BZ109" s="166">
        <f t="shared" si="87"/>
        <v>1</v>
      </c>
      <c r="CA109" s="166">
        <f t="shared" si="87"/>
        <v>1</v>
      </c>
      <c r="CB109" s="166">
        <f t="shared" si="87"/>
        <v>1</v>
      </c>
      <c r="CC109" s="166">
        <f t="shared" si="87"/>
        <v>1</v>
      </c>
      <c r="CD109" s="166">
        <f t="shared" si="87"/>
        <v>1</v>
      </c>
      <c r="CE109" s="166">
        <f t="shared" si="87"/>
        <v>1</v>
      </c>
      <c r="CF109" s="166">
        <f t="shared" si="87"/>
        <v>1</v>
      </c>
      <c r="CG109" s="166">
        <f t="shared" si="87"/>
        <v>1</v>
      </c>
      <c r="CH109" s="166">
        <f t="shared" si="87"/>
        <v>1</v>
      </c>
      <c r="CI109" s="166">
        <f t="shared" si="87"/>
        <v>1</v>
      </c>
      <c r="CJ109" s="166">
        <f t="shared" si="87"/>
        <v>1</v>
      </c>
      <c r="CK109" s="166">
        <f t="shared" si="83"/>
        <v>1</v>
      </c>
      <c r="CL109" s="166">
        <f t="shared" si="83"/>
        <v>1</v>
      </c>
      <c r="CM109" s="166">
        <f t="shared" si="83"/>
        <v>1</v>
      </c>
      <c r="CN109" s="166">
        <f t="shared" si="83"/>
        <v>1</v>
      </c>
      <c r="CO109" s="166">
        <f t="shared" si="83"/>
        <v>0</v>
      </c>
      <c r="CP109" s="166">
        <f t="shared" si="83"/>
        <v>0</v>
      </c>
      <c r="CQ109" s="166">
        <f t="shared" si="83"/>
        <v>0</v>
      </c>
      <c r="CR109" s="166">
        <f t="shared" ref="CK109:CU126" si="89">IF(OR(COUNTIFS(AD109:AJ109,"W/O")&gt;0,COUNTIFS(AD109:AJ109,"")&gt;0),0,1)</f>
        <v>0</v>
      </c>
      <c r="CS109" s="166">
        <f t="shared" si="89"/>
        <v>0</v>
      </c>
      <c r="CT109" s="166">
        <f t="shared" si="89"/>
        <v>0</v>
      </c>
      <c r="CU109" s="166">
        <f t="shared" si="89"/>
        <v>0</v>
      </c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7"/>
      <c r="DK109" s="168">
        <f t="shared" si="88"/>
        <v>0</v>
      </c>
      <c r="DL109" s="169">
        <f t="shared" si="88"/>
        <v>0</v>
      </c>
      <c r="DM109" s="169">
        <f t="shared" si="88"/>
        <v>0</v>
      </c>
      <c r="DN109" s="169">
        <f t="shared" si="88"/>
        <v>0</v>
      </c>
      <c r="DO109" s="169">
        <f t="shared" si="88"/>
        <v>0</v>
      </c>
      <c r="DP109" s="169">
        <f t="shared" si="88"/>
        <v>0</v>
      </c>
      <c r="DQ109" s="169">
        <f t="shared" si="88"/>
        <v>0</v>
      </c>
      <c r="DR109" s="169">
        <f t="shared" si="88"/>
        <v>0</v>
      </c>
      <c r="DS109" s="169">
        <f t="shared" si="88"/>
        <v>0</v>
      </c>
      <c r="DT109" s="169">
        <f t="shared" si="88"/>
        <v>0</v>
      </c>
      <c r="DU109" s="169">
        <f t="shared" si="88"/>
        <v>0</v>
      </c>
      <c r="DV109" s="169">
        <f t="shared" si="88"/>
        <v>0</v>
      </c>
      <c r="DW109" s="169">
        <f t="shared" si="88"/>
        <v>0</v>
      </c>
      <c r="DX109" s="169">
        <f t="shared" si="88"/>
        <v>0</v>
      </c>
      <c r="DY109" s="169">
        <f t="shared" si="88"/>
        <v>0</v>
      </c>
      <c r="DZ109" s="169">
        <f t="shared" si="88"/>
        <v>0</v>
      </c>
      <c r="EA109" s="169">
        <f t="shared" si="84"/>
        <v>0</v>
      </c>
      <c r="EB109" s="169">
        <f t="shared" si="84"/>
        <v>0</v>
      </c>
      <c r="EC109" s="169">
        <f t="shared" si="84"/>
        <v>0</v>
      </c>
      <c r="ED109" s="169">
        <f t="shared" si="84"/>
        <v>0</v>
      </c>
      <c r="EE109" s="169">
        <f t="shared" si="84"/>
        <v>0</v>
      </c>
      <c r="EF109" s="169">
        <f t="shared" si="84"/>
        <v>0</v>
      </c>
      <c r="EG109" s="169">
        <f t="shared" si="84"/>
        <v>0</v>
      </c>
      <c r="EH109" s="169">
        <f t="shared" ref="EA109:EK126" si="90">IF(OR(COUNTIFS(AD109:AM109,"W/O")&gt;0,COUNTIFS(AD109:AM109,"A")&gt;0,COUNTIFS(AD109:AM109,"")&gt;0,COUNTIF(AD109:AM109,"N/O")),0,1)</f>
        <v>0</v>
      </c>
      <c r="EI109" s="169">
        <f t="shared" si="90"/>
        <v>0</v>
      </c>
      <c r="EJ109" s="169">
        <f t="shared" si="90"/>
        <v>0</v>
      </c>
      <c r="EK109" s="169">
        <f t="shared" si="90"/>
        <v>0</v>
      </c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70"/>
      <c r="FA109" s="171" t="str">
        <f t="shared" si="52"/>
        <v>Non Compliance</v>
      </c>
      <c r="FB109" s="171" t="str">
        <f t="shared" si="76"/>
        <v>Compliance</v>
      </c>
      <c r="FC109" s="171" t="str">
        <f t="shared" si="77"/>
        <v>Compliance</v>
      </c>
      <c r="FD109" s="164">
        <f>VLOOKUP(C109,'[3]AS PER ATT '!$B$9:$H$121,7,0)</f>
        <v>17</v>
      </c>
      <c r="FE109" s="186">
        <f t="shared" si="80"/>
        <v>0</v>
      </c>
    </row>
    <row r="110" spans="2:161" s="164" customFormat="1" ht="40.5" customHeight="1" thickBot="1" x14ac:dyDescent="0.3">
      <c r="B110" s="159">
        <v>97</v>
      </c>
      <c r="C110" s="160">
        <v>6845</v>
      </c>
      <c r="D110" s="173" t="s">
        <v>151</v>
      </c>
      <c r="E110" s="162" t="s">
        <v>135</v>
      </c>
      <c r="F110" s="98"/>
      <c r="G110" s="157" t="s">
        <v>26</v>
      </c>
      <c r="H110" s="157" t="s">
        <v>10</v>
      </c>
      <c r="I110" s="157" t="s">
        <v>10</v>
      </c>
      <c r="J110" s="157" t="s">
        <v>10</v>
      </c>
      <c r="K110" s="157" t="s">
        <v>10</v>
      </c>
      <c r="L110" s="157" t="s">
        <v>10</v>
      </c>
      <c r="M110" s="157" t="s">
        <v>10</v>
      </c>
      <c r="N110" s="157" t="s">
        <v>26</v>
      </c>
      <c r="O110" s="157" t="s">
        <v>10</v>
      </c>
      <c r="P110" s="157" t="s">
        <v>10</v>
      </c>
      <c r="Q110" s="158" t="s">
        <v>10</v>
      </c>
      <c r="R110" s="158" t="s">
        <v>27</v>
      </c>
      <c r="S110" s="158" t="s">
        <v>10</v>
      </c>
      <c r="T110" s="158" t="s">
        <v>10</v>
      </c>
      <c r="U110" s="158" t="s">
        <v>27</v>
      </c>
      <c r="V110" s="158" t="s">
        <v>10</v>
      </c>
      <c r="W110" s="158" t="s">
        <v>26</v>
      </c>
      <c r="X110" s="157" t="s">
        <v>10</v>
      </c>
      <c r="Y110" s="158" t="s">
        <v>10</v>
      </c>
      <c r="Z110" s="158" t="s">
        <v>10</v>
      </c>
      <c r="AA110" s="158" t="s">
        <v>27</v>
      </c>
      <c r="AB110" s="158" t="s">
        <v>10</v>
      </c>
      <c r="AC110" s="158" t="s">
        <v>10</v>
      </c>
      <c r="AD110" s="152" t="s">
        <v>10</v>
      </c>
      <c r="AE110" s="158" t="s">
        <v>26</v>
      </c>
      <c r="AF110" s="158" t="s">
        <v>10</v>
      </c>
      <c r="AG110" s="158" t="s">
        <v>10</v>
      </c>
      <c r="AH110" s="158" t="s">
        <v>10</v>
      </c>
      <c r="AI110" s="158" t="s">
        <v>26</v>
      </c>
      <c r="AJ110" s="158" t="s">
        <v>10</v>
      </c>
      <c r="AK110" s="157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2"/>
      <c r="AV110" s="152"/>
      <c r="AW110" s="153">
        <f t="shared" si="53"/>
        <v>22</v>
      </c>
      <c r="AX110" s="153">
        <f t="shared" si="54"/>
        <v>0</v>
      </c>
      <c r="AY110" s="153">
        <f t="shared" si="55"/>
        <v>0</v>
      </c>
      <c r="AZ110" s="153">
        <f t="shared" si="56"/>
        <v>0</v>
      </c>
      <c r="BA110" s="153">
        <f t="shared" si="57"/>
        <v>0</v>
      </c>
      <c r="BB110" s="153">
        <f t="shared" si="58"/>
        <v>0</v>
      </c>
      <c r="BC110" s="153">
        <f t="shared" si="59"/>
        <v>0</v>
      </c>
      <c r="BD110" s="153">
        <f t="shared" si="60"/>
        <v>0</v>
      </c>
      <c r="BE110" s="153">
        <f t="shared" si="61"/>
        <v>0</v>
      </c>
      <c r="BF110" s="153">
        <f t="shared" si="62"/>
        <v>0</v>
      </c>
      <c r="BG110" s="153">
        <f t="shared" si="63"/>
        <v>0</v>
      </c>
      <c r="BH110" s="153">
        <f t="shared" si="64"/>
        <v>0</v>
      </c>
      <c r="BI110" s="153">
        <f t="shared" si="65"/>
        <v>0</v>
      </c>
      <c r="BJ110" s="153">
        <f t="shared" si="66"/>
        <v>0</v>
      </c>
      <c r="BK110" s="152"/>
      <c r="BL110" s="152"/>
      <c r="BM110" s="153">
        <f t="shared" si="67"/>
        <v>5</v>
      </c>
      <c r="BN110" s="153">
        <f t="shared" si="68"/>
        <v>3</v>
      </c>
      <c r="BO110" s="145">
        <f t="shared" si="69"/>
        <v>22</v>
      </c>
      <c r="BP110" s="147">
        <f t="shared" si="70"/>
        <v>30</v>
      </c>
      <c r="BQ110" s="146">
        <f t="shared" si="49"/>
        <v>0</v>
      </c>
      <c r="BR110" s="146">
        <f t="shared" si="71"/>
        <v>0</v>
      </c>
      <c r="BS110" s="163"/>
      <c r="BU110" s="165">
        <f t="shared" si="87"/>
        <v>0</v>
      </c>
      <c r="BV110" s="166">
        <f t="shared" si="87"/>
        <v>0</v>
      </c>
      <c r="BW110" s="166">
        <f t="shared" si="87"/>
        <v>0</v>
      </c>
      <c r="BX110" s="166">
        <f t="shared" si="87"/>
        <v>0</v>
      </c>
      <c r="BY110" s="166">
        <f t="shared" si="87"/>
        <v>0</v>
      </c>
      <c r="BZ110" s="166">
        <f t="shared" si="87"/>
        <v>0</v>
      </c>
      <c r="CA110" s="166">
        <f t="shared" si="87"/>
        <v>0</v>
      </c>
      <c r="CB110" s="166">
        <f t="shared" si="87"/>
        <v>0</v>
      </c>
      <c r="CC110" s="166">
        <f t="shared" si="87"/>
        <v>1</v>
      </c>
      <c r="CD110" s="166"/>
      <c r="CE110" s="166">
        <f t="shared" si="87"/>
        <v>0</v>
      </c>
      <c r="CF110" s="166">
        <f t="shared" si="87"/>
        <v>0</v>
      </c>
      <c r="CG110" s="166"/>
      <c r="CH110" s="166">
        <f t="shared" si="87"/>
        <v>0</v>
      </c>
      <c r="CI110" s="166">
        <f t="shared" si="87"/>
        <v>0</v>
      </c>
      <c r="CJ110" s="166">
        <f t="shared" si="87"/>
        <v>0</v>
      </c>
      <c r="CK110" s="166">
        <f t="shared" si="89"/>
        <v>0</v>
      </c>
      <c r="CL110" s="166">
        <f t="shared" si="89"/>
        <v>1</v>
      </c>
      <c r="CM110" s="166">
        <f t="shared" si="89"/>
        <v>0</v>
      </c>
      <c r="CN110" s="166">
        <f t="shared" si="89"/>
        <v>0</v>
      </c>
      <c r="CO110" s="166">
        <f t="shared" si="89"/>
        <v>0</v>
      </c>
      <c r="CP110" s="166">
        <f t="shared" si="89"/>
        <v>0</v>
      </c>
      <c r="CQ110" s="166">
        <f t="shared" si="89"/>
        <v>0</v>
      </c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7"/>
      <c r="DK110" s="168">
        <f t="shared" si="88"/>
        <v>0</v>
      </c>
      <c r="DL110" s="169">
        <f t="shared" si="88"/>
        <v>0</v>
      </c>
      <c r="DM110" s="169">
        <f t="shared" si="88"/>
        <v>0</v>
      </c>
      <c r="DN110" s="169">
        <f t="shared" si="88"/>
        <v>0</v>
      </c>
      <c r="DO110" s="169">
        <f t="shared" si="88"/>
        <v>0</v>
      </c>
      <c r="DP110" s="169">
        <f t="shared" si="88"/>
        <v>0</v>
      </c>
      <c r="DQ110" s="169">
        <f t="shared" si="88"/>
        <v>0</v>
      </c>
      <c r="DR110" s="169">
        <f t="shared" si="88"/>
        <v>0</v>
      </c>
      <c r="DS110" s="169">
        <f t="shared" si="88"/>
        <v>0</v>
      </c>
      <c r="DT110" s="169">
        <f t="shared" si="88"/>
        <v>0</v>
      </c>
      <c r="DU110" s="169">
        <f t="shared" si="88"/>
        <v>0</v>
      </c>
      <c r="DV110" s="169">
        <f t="shared" si="88"/>
        <v>0</v>
      </c>
      <c r="DW110" s="169">
        <f t="shared" si="88"/>
        <v>0</v>
      </c>
      <c r="DX110" s="169">
        <f t="shared" si="88"/>
        <v>0</v>
      </c>
      <c r="DY110" s="169">
        <f t="shared" si="88"/>
        <v>0</v>
      </c>
      <c r="DZ110" s="169">
        <f t="shared" si="88"/>
        <v>0</v>
      </c>
      <c r="EA110" s="169">
        <f t="shared" si="90"/>
        <v>0</v>
      </c>
      <c r="EB110" s="169">
        <f t="shared" si="90"/>
        <v>0</v>
      </c>
      <c r="EC110" s="169">
        <f t="shared" si="90"/>
        <v>0</v>
      </c>
      <c r="ED110" s="169">
        <f t="shared" si="90"/>
        <v>0</v>
      </c>
      <c r="EE110" s="169">
        <f t="shared" si="90"/>
        <v>0</v>
      </c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70"/>
      <c r="FA110" s="171" t="str">
        <f t="shared" si="52"/>
        <v>Non Compliance</v>
      </c>
      <c r="FB110" s="171" t="str">
        <f t="shared" si="76"/>
        <v>Compliance</v>
      </c>
      <c r="FC110" s="171" t="str">
        <f t="shared" si="77"/>
        <v>Compliance</v>
      </c>
      <c r="FD110" s="164">
        <f>VLOOKUP(C110,'[3]AS PER ATT '!$B$9:$H$121,7,0)</f>
        <v>22</v>
      </c>
      <c r="FE110" s="186">
        <f t="shared" si="80"/>
        <v>0</v>
      </c>
    </row>
    <row r="111" spans="2:161" s="164" customFormat="1" ht="20.100000000000001" customHeight="1" thickBot="1" x14ac:dyDescent="0.3">
      <c r="B111" s="159">
        <v>98</v>
      </c>
      <c r="C111" s="160">
        <v>6844</v>
      </c>
      <c r="D111" s="173" t="s">
        <v>152</v>
      </c>
      <c r="E111" s="162" t="s">
        <v>135</v>
      </c>
      <c r="F111" s="98"/>
      <c r="G111" s="157" t="s">
        <v>11</v>
      </c>
      <c r="H111" s="157" t="s">
        <v>11</v>
      </c>
      <c r="I111" s="157" t="s">
        <v>11</v>
      </c>
      <c r="J111" s="157" t="s">
        <v>11</v>
      </c>
      <c r="K111" s="157" t="s">
        <v>26</v>
      </c>
      <c r="L111" s="157" t="s">
        <v>11</v>
      </c>
      <c r="M111" s="157" t="s">
        <v>11</v>
      </c>
      <c r="N111" s="157" t="s">
        <v>11</v>
      </c>
      <c r="O111" s="157" t="s">
        <v>11</v>
      </c>
      <c r="P111" s="157" t="s">
        <v>11</v>
      </c>
      <c r="Q111" s="158" t="s">
        <v>11</v>
      </c>
      <c r="R111" s="158" t="s">
        <v>11</v>
      </c>
      <c r="S111" s="158" t="s">
        <v>26</v>
      </c>
      <c r="T111" s="158" t="s">
        <v>11</v>
      </c>
      <c r="U111" s="158" t="s">
        <v>11</v>
      </c>
      <c r="V111" s="158" t="s">
        <v>27</v>
      </c>
      <c r="W111" s="158" t="s">
        <v>11</v>
      </c>
      <c r="X111" s="157" t="s">
        <v>11</v>
      </c>
      <c r="Y111" s="158" t="s">
        <v>11</v>
      </c>
      <c r="Z111" s="158" t="s">
        <v>26</v>
      </c>
      <c r="AA111" s="158" t="s">
        <v>11</v>
      </c>
      <c r="AB111" s="158" t="s">
        <v>11</v>
      </c>
      <c r="AC111" s="158" t="s">
        <v>11</v>
      </c>
      <c r="AD111" s="152" t="s">
        <v>11</v>
      </c>
      <c r="AE111" s="158" t="s">
        <v>11</v>
      </c>
      <c r="AF111" s="158" t="s">
        <v>11</v>
      </c>
      <c r="AG111" s="158" t="s">
        <v>11</v>
      </c>
      <c r="AH111" s="158" t="s">
        <v>26</v>
      </c>
      <c r="AI111" s="158" t="s">
        <v>11</v>
      </c>
      <c r="AJ111" s="158" t="s">
        <v>27</v>
      </c>
      <c r="AK111" s="157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2"/>
      <c r="AV111" s="152"/>
      <c r="AW111" s="153">
        <f t="shared" si="53"/>
        <v>0</v>
      </c>
      <c r="AX111" s="153">
        <f t="shared" si="54"/>
        <v>24</v>
      </c>
      <c r="AY111" s="153">
        <f t="shared" si="55"/>
        <v>0</v>
      </c>
      <c r="AZ111" s="153">
        <f t="shared" si="56"/>
        <v>0</v>
      </c>
      <c r="BA111" s="153">
        <f t="shared" si="57"/>
        <v>0</v>
      </c>
      <c r="BB111" s="153">
        <f t="shared" si="58"/>
        <v>0</v>
      </c>
      <c r="BC111" s="153">
        <f t="shared" si="59"/>
        <v>0</v>
      </c>
      <c r="BD111" s="153">
        <f t="shared" si="60"/>
        <v>0</v>
      </c>
      <c r="BE111" s="153">
        <f t="shared" si="61"/>
        <v>0</v>
      </c>
      <c r="BF111" s="153">
        <f t="shared" si="62"/>
        <v>0</v>
      </c>
      <c r="BG111" s="153">
        <f t="shared" si="63"/>
        <v>0</v>
      </c>
      <c r="BH111" s="153">
        <f t="shared" si="64"/>
        <v>0</v>
      </c>
      <c r="BI111" s="153">
        <f t="shared" si="65"/>
        <v>0</v>
      </c>
      <c r="BJ111" s="153">
        <f t="shared" si="66"/>
        <v>0</v>
      </c>
      <c r="BK111" s="152"/>
      <c r="BL111" s="152"/>
      <c r="BM111" s="153">
        <f t="shared" si="67"/>
        <v>4</v>
      </c>
      <c r="BN111" s="153">
        <f t="shared" si="68"/>
        <v>2</v>
      </c>
      <c r="BO111" s="145">
        <f t="shared" si="69"/>
        <v>24</v>
      </c>
      <c r="BP111" s="147">
        <f t="shared" si="70"/>
        <v>30</v>
      </c>
      <c r="BQ111" s="146">
        <f t="shared" si="49"/>
        <v>0</v>
      </c>
      <c r="BR111" s="146">
        <f t="shared" si="71"/>
        <v>0</v>
      </c>
      <c r="BS111" s="163"/>
      <c r="BU111" s="165">
        <f t="shared" si="87"/>
        <v>0</v>
      </c>
      <c r="BV111" s="166">
        <f t="shared" si="87"/>
        <v>0</v>
      </c>
      <c r="BW111" s="166">
        <f t="shared" si="87"/>
        <v>0</v>
      </c>
      <c r="BX111" s="166">
        <f t="shared" si="87"/>
        <v>0</v>
      </c>
      <c r="BY111" s="166">
        <f t="shared" si="87"/>
        <v>0</v>
      </c>
      <c r="BZ111" s="166">
        <f t="shared" si="87"/>
        <v>1</v>
      </c>
      <c r="CA111" s="166">
        <f t="shared" si="87"/>
        <v>0</v>
      </c>
      <c r="CB111" s="166">
        <f t="shared" si="87"/>
        <v>0</v>
      </c>
      <c r="CC111" s="166">
        <f t="shared" si="87"/>
        <v>0</v>
      </c>
      <c r="CD111" s="166"/>
      <c r="CE111" s="166">
        <f t="shared" si="87"/>
        <v>0</v>
      </c>
      <c r="CF111" s="166">
        <f t="shared" si="87"/>
        <v>0</v>
      </c>
      <c r="CG111" s="166"/>
      <c r="CH111" s="166">
        <f t="shared" si="87"/>
        <v>0</v>
      </c>
      <c r="CI111" s="166">
        <f t="shared" si="87"/>
        <v>0</v>
      </c>
      <c r="CJ111" s="166">
        <f t="shared" si="87"/>
        <v>0</v>
      </c>
      <c r="CK111" s="166">
        <f t="shared" si="89"/>
        <v>0</v>
      </c>
      <c r="CL111" s="166">
        <f t="shared" si="89"/>
        <v>0</v>
      </c>
      <c r="CM111" s="166">
        <f t="shared" si="89"/>
        <v>0</v>
      </c>
      <c r="CN111" s="166">
        <f t="shared" si="89"/>
        <v>0</v>
      </c>
      <c r="CO111" s="166">
        <f t="shared" si="89"/>
        <v>1</v>
      </c>
      <c r="CP111" s="166">
        <f t="shared" si="89"/>
        <v>0</v>
      </c>
      <c r="CQ111" s="166">
        <f t="shared" si="89"/>
        <v>0</v>
      </c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6"/>
      <c r="DC111" s="166"/>
      <c r="DD111" s="166"/>
      <c r="DE111" s="166"/>
      <c r="DF111" s="166"/>
      <c r="DG111" s="166"/>
      <c r="DH111" s="166"/>
      <c r="DI111" s="167"/>
      <c r="DK111" s="168">
        <f t="shared" si="88"/>
        <v>0</v>
      </c>
      <c r="DL111" s="169">
        <f t="shared" si="88"/>
        <v>0</v>
      </c>
      <c r="DM111" s="169">
        <f t="shared" si="88"/>
        <v>0</v>
      </c>
      <c r="DN111" s="169">
        <f t="shared" si="88"/>
        <v>0</v>
      </c>
      <c r="DO111" s="169">
        <f t="shared" si="88"/>
        <v>0</v>
      </c>
      <c r="DP111" s="169">
        <f t="shared" si="88"/>
        <v>0</v>
      </c>
      <c r="DQ111" s="169">
        <f t="shared" si="88"/>
        <v>0</v>
      </c>
      <c r="DR111" s="169">
        <f t="shared" si="88"/>
        <v>0</v>
      </c>
      <c r="DS111" s="169">
        <f t="shared" si="88"/>
        <v>0</v>
      </c>
      <c r="DT111" s="169">
        <f t="shared" si="88"/>
        <v>0</v>
      </c>
      <c r="DU111" s="169">
        <f t="shared" si="88"/>
        <v>0</v>
      </c>
      <c r="DV111" s="169">
        <f t="shared" si="88"/>
        <v>0</v>
      </c>
      <c r="DW111" s="169">
        <f t="shared" si="88"/>
        <v>0</v>
      </c>
      <c r="DX111" s="169">
        <f t="shared" si="88"/>
        <v>0</v>
      </c>
      <c r="DY111" s="169">
        <f t="shared" si="88"/>
        <v>0</v>
      </c>
      <c r="DZ111" s="169">
        <f t="shared" si="88"/>
        <v>0</v>
      </c>
      <c r="EA111" s="169">
        <f t="shared" si="90"/>
        <v>0</v>
      </c>
      <c r="EB111" s="169">
        <f t="shared" si="90"/>
        <v>0</v>
      </c>
      <c r="EC111" s="169">
        <f t="shared" si="90"/>
        <v>0</v>
      </c>
      <c r="ED111" s="169">
        <f t="shared" si="90"/>
        <v>0</v>
      </c>
      <c r="EE111" s="169">
        <f t="shared" si="90"/>
        <v>0</v>
      </c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70"/>
      <c r="FA111" s="171" t="str">
        <f t="shared" si="52"/>
        <v>Non Compliance</v>
      </c>
      <c r="FB111" s="171" t="str">
        <f t="shared" si="76"/>
        <v>Compliance</v>
      </c>
      <c r="FC111" s="171" t="str">
        <f t="shared" si="77"/>
        <v>Compliance</v>
      </c>
      <c r="FD111" s="164">
        <f>VLOOKUP(C111,'[3]AS PER ATT '!$B$9:$H$121,7,0)</f>
        <v>24</v>
      </c>
      <c r="FE111" s="186">
        <f t="shared" si="80"/>
        <v>0</v>
      </c>
    </row>
    <row r="112" spans="2:161" s="164" customFormat="1" ht="20.100000000000001" customHeight="1" thickBot="1" x14ac:dyDescent="0.3">
      <c r="B112" s="159">
        <v>99</v>
      </c>
      <c r="C112" s="160">
        <v>6846</v>
      </c>
      <c r="D112" s="173" t="s">
        <v>149</v>
      </c>
      <c r="E112" s="162" t="s">
        <v>135</v>
      </c>
      <c r="F112" s="98"/>
      <c r="G112" s="157" t="s">
        <v>10</v>
      </c>
      <c r="H112" s="157" t="s">
        <v>10</v>
      </c>
      <c r="I112" s="157" t="s">
        <v>10</v>
      </c>
      <c r="J112" s="157" t="s">
        <v>26</v>
      </c>
      <c r="K112" s="157" t="s">
        <v>10</v>
      </c>
      <c r="L112" s="157" t="s">
        <v>27</v>
      </c>
      <c r="M112" s="157" t="s">
        <v>12</v>
      </c>
      <c r="N112" s="157" t="s">
        <v>12</v>
      </c>
      <c r="O112" s="157" t="s">
        <v>12</v>
      </c>
      <c r="P112" s="157" t="s">
        <v>12</v>
      </c>
      <c r="Q112" s="158" t="s">
        <v>26</v>
      </c>
      <c r="R112" s="158" t="s">
        <v>12</v>
      </c>
      <c r="S112" s="158" t="s">
        <v>27</v>
      </c>
      <c r="T112" s="158" t="s">
        <v>11</v>
      </c>
      <c r="U112" s="158" t="s">
        <v>11</v>
      </c>
      <c r="V112" s="158" t="s">
        <v>11</v>
      </c>
      <c r="W112" s="158" t="s">
        <v>11</v>
      </c>
      <c r="X112" s="157" t="s">
        <v>26</v>
      </c>
      <c r="Y112" s="158" t="s">
        <v>11</v>
      </c>
      <c r="Z112" s="158" t="s">
        <v>11</v>
      </c>
      <c r="AA112" s="158" t="s">
        <v>11</v>
      </c>
      <c r="AB112" s="158" t="s">
        <v>11</v>
      </c>
      <c r="AC112" s="158" t="s">
        <v>11</v>
      </c>
      <c r="AD112" s="152" t="s">
        <v>26</v>
      </c>
      <c r="AE112" s="158" t="s">
        <v>11</v>
      </c>
      <c r="AF112" s="158" t="s">
        <v>10</v>
      </c>
      <c r="AG112" s="158" t="s">
        <v>10</v>
      </c>
      <c r="AH112" s="158" t="s">
        <v>10</v>
      </c>
      <c r="AI112" s="158" t="s">
        <v>10</v>
      </c>
      <c r="AJ112" s="158" t="s">
        <v>10</v>
      </c>
      <c r="AK112" s="157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2"/>
      <c r="AV112" s="152"/>
      <c r="AW112" s="153">
        <f t="shared" si="53"/>
        <v>9</v>
      </c>
      <c r="AX112" s="153">
        <f t="shared" si="54"/>
        <v>10</v>
      </c>
      <c r="AY112" s="153">
        <f t="shared" si="55"/>
        <v>5</v>
      </c>
      <c r="AZ112" s="153">
        <f t="shared" si="56"/>
        <v>0</v>
      </c>
      <c r="BA112" s="153">
        <f t="shared" si="57"/>
        <v>0</v>
      </c>
      <c r="BB112" s="153">
        <f t="shared" si="58"/>
        <v>0</v>
      </c>
      <c r="BC112" s="153">
        <f t="shared" si="59"/>
        <v>0</v>
      </c>
      <c r="BD112" s="153">
        <f t="shared" si="60"/>
        <v>0</v>
      </c>
      <c r="BE112" s="153">
        <f t="shared" si="61"/>
        <v>0</v>
      </c>
      <c r="BF112" s="153">
        <f t="shared" si="62"/>
        <v>0</v>
      </c>
      <c r="BG112" s="153">
        <f t="shared" si="63"/>
        <v>0</v>
      </c>
      <c r="BH112" s="153">
        <f t="shared" si="64"/>
        <v>0</v>
      </c>
      <c r="BI112" s="153">
        <f t="shared" si="65"/>
        <v>0</v>
      </c>
      <c r="BJ112" s="153">
        <f t="shared" si="66"/>
        <v>0</v>
      </c>
      <c r="BK112" s="152"/>
      <c r="BL112" s="152"/>
      <c r="BM112" s="153">
        <f t="shared" si="67"/>
        <v>4</v>
      </c>
      <c r="BN112" s="153">
        <f t="shared" si="68"/>
        <v>2</v>
      </c>
      <c r="BO112" s="145">
        <f t="shared" si="69"/>
        <v>24</v>
      </c>
      <c r="BP112" s="147">
        <f t="shared" si="70"/>
        <v>30</v>
      </c>
      <c r="BQ112" s="146">
        <f t="shared" si="49"/>
        <v>0</v>
      </c>
      <c r="BR112" s="146">
        <f t="shared" si="71"/>
        <v>0</v>
      </c>
      <c r="BS112" s="163"/>
      <c r="BU112" s="165">
        <f t="shared" si="87"/>
        <v>0</v>
      </c>
      <c r="BV112" s="166">
        <f t="shared" si="87"/>
        <v>0</v>
      </c>
      <c r="BW112" s="166">
        <f t="shared" si="87"/>
        <v>0</v>
      </c>
      <c r="BX112" s="166">
        <f t="shared" si="87"/>
        <v>0</v>
      </c>
      <c r="BY112" s="166">
        <f t="shared" si="87"/>
        <v>0</v>
      </c>
      <c r="BZ112" s="166">
        <f t="shared" si="87"/>
        <v>0</v>
      </c>
      <c r="CA112" s="166">
        <f t="shared" si="87"/>
        <v>0</v>
      </c>
      <c r="CB112" s="166">
        <f t="shared" si="87"/>
        <v>0</v>
      </c>
      <c r="CC112" s="166">
        <f t="shared" si="87"/>
        <v>0</v>
      </c>
      <c r="CD112" s="166"/>
      <c r="CE112" s="166">
        <f t="shared" si="87"/>
        <v>0</v>
      </c>
      <c r="CF112" s="166">
        <f t="shared" si="87"/>
        <v>0</v>
      </c>
      <c r="CG112" s="166"/>
      <c r="CH112" s="166">
        <f t="shared" si="87"/>
        <v>0</v>
      </c>
      <c r="CI112" s="166">
        <f t="shared" si="87"/>
        <v>0</v>
      </c>
      <c r="CJ112" s="166">
        <f t="shared" si="87"/>
        <v>0</v>
      </c>
      <c r="CK112" s="166">
        <f t="shared" si="89"/>
        <v>0</v>
      </c>
      <c r="CL112" s="166">
        <f t="shared" si="89"/>
        <v>0</v>
      </c>
      <c r="CM112" s="166">
        <f t="shared" si="89"/>
        <v>0</v>
      </c>
      <c r="CN112" s="166">
        <f t="shared" si="89"/>
        <v>0</v>
      </c>
      <c r="CO112" s="166">
        <f t="shared" si="89"/>
        <v>0</v>
      </c>
      <c r="CP112" s="166">
        <f t="shared" si="89"/>
        <v>0</v>
      </c>
      <c r="CQ112" s="166">
        <f t="shared" si="89"/>
        <v>0</v>
      </c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7"/>
      <c r="DK112" s="168">
        <f t="shared" si="88"/>
        <v>0</v>
      </c>
      <c r="DL112" s="169">
        <f t="shared" si="88"/>
        <v>0</v>
      </c>
      <c r="DM112" s="169">
        <f t="shared" si="88"/>
        <v>0</v>
      </c>
      <c r="DN112" s="169">
        <f t="shared" si="88"/>
        <v>0</v>
      </c>
      <c r="DO112" s="169">
        <f t="shared" si="88"/>
        <v>0</v>
      </c>
      <c r="DP112" s="169">
        <f t="shared" si="88"/>
        <v>0</v>
      </c>
      <c r="DQ112" s="169">
        <f t="shared" si="88"/>
        <v>0</v>
      </c>
      <c r="DR112" s="169">
        <f t="shared" si="88"/>
        <v>0</v>
      </c>
      <c r="DS112" s="169">
        <f t="shared" si="88"/>
        <v>0</v>
      </c>
      <c r="DT112" s="169">
        <f t="shared" si="88"/>
        <v>0</v>
      </c>
      <c r="DU112" s="169">
        <f t="shared" si="88"/>
        <v>0</v>
      </c>
      <c r="DV112" s="169">
        <f t="shared" si="88"/>
        <v>0</v>
      </c>
      <c r="DW112" s="169">
        <f t="shared" si="88"/>
        <v>0</v>
      </c>
      <c r="DX112" s="169">
        <f t="shared" si="88"/>
        <v>0</v>
      </c>
      <c r="DY112" s="169">
        <f t="shared" si="88"/>
        <v>0</v>
      </c>
      <c r="DZ112" s="169">
        <f t="shared" si="88"/>
        <v>0</v>
      </c>
      <c r="EA112" s="169">
        <f t="shared" si="90"/>
        <v>0</v>
      </c>
      <c r="EB112" s="169">
        <f t="shared" si="90"/>
        <v>0</v>
      </c>
      <c r="EC112" s="169">
        <f t="shared" si="90"/>
        <v>0</v>
      </c>
      <c r="ED112" s="169">
        <f t="shared" si="90"/>
        <v>0</v>
      </c>
      <c r="EE112" s="169">
        <f t="shared" si="90"/>
        <v>0</v>
      </c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70"/>
      <c r="FA112" s="171" t="str">
        <f t="shared" si="52"/>
        <v>Compliance</v>
      </c>
      <c r="FB112" s="171" t="str">
        <f t="shared" si="76"/>
        <v>Compliance</v>
      </c>
      <c r="FC112" s="171" t="str">
        <f t="shared" si="77"/>
        <v>Compliance</v>
      </c>
      <c r="FD112" s="164">
        <f>VLOOKUP(C112,'[3]AS PER ATT '!$B$9:$H$121,7,0)</f>
        <v>24</v>
      </c>
      <c r="FE112" s="186">
        <f t="shared" si="80"/>
        <v>0</v>
      </c>
    </row>
    <row r="113" spans="2:161" s="164" customFormat="1" ht="20.100000000000001" customHeight="1" thickBot="1" x14ac:dyDescent="0.3">
      <c r="B113" s="159">
        <v>100</v>
      </c>
      <c r="C113" s="160">
        <v>6849</v>
      </c>
      <c r="D113" s="173" t="s">
        <v>153</v>
      </c>
      <c r="E113" s="162" t="s">
        <v>135</v>
      </c>
      <c r="F113" s="98"/>
      <c r="G113" s="157" t="s">
        <v>27</v>
      </c>
      <c r="H113" s="157" t="s">
        <v>27</v>
      </c>
      <c r="I113" s="157" t="s">
        <v>27</v>
      </c>
      <c r="J113" s="157" t="s">
        <v>10</v>
      </c>
      <c r="K113" s="157" t="s">
        <v>10</v>
      </c>
      <c r="L113" s="157" t="s">
        <v>10</v>
      </c>
      <c r="M113" s="157" t="s">
        <v>27</v>
      </c>
      <c r="N113" s="157" t="s">
        <v>27</v>
      </c>
      <c r="O113" s="157" t="s">
        <v>10</v>
      </c>
      <c r="P113" s="157" t="s">
        <v>27</v>
      </c>
      <c r="Q113" s="157" t="s">
        <v>27</v>
      </c>
      <c r="R113" s="157" t="s">
        <v>10</v>
      </c>
      <c r="S113" s="158" t="s">
        <v>27</v>
      </c>
      <c r="T113" s="158" t="s">
        <v>27</v>
      </c>
      <c r="U113" s="158" t="s">
        <v>27</v>
      </c>
      <c r="V113" s="158" t="s">
        <v>27</v>
      </c>
      <c r="W113" s="158" t="s">
        <v>27</v>
      </c>
      <c r="X113" s="157" t="s">
        <v>11</v>
      </c>
      <c r="Y113" s="158" t="s">
        <v>11</v>
      </c>
      <c r="Z113" s="158" t="s">
        <v>11</v>
      </c>
      <c r="AA113" s="158" t="s">
        <v>27</v>
      </c>
      <c r="AB113" s="158" t="s">
        <v>27</v>
      </c>
      <c r="AC113" s="158" t="s">
        <v>27</v>
      </c>
      <c r="AD113" s="152" t="s">
        <v>27</v>
      </c>
      <c r="AE113" s="158" t="s">
        <v>27</v>
      </c>
      <c r="AF113" s="158" t="s">
        <v>27</v>
      </c>
      <c r="AG113" s="158" t="s">
        <v>12</v>
      </c>
      <c r="AH113" s="158" t="s">
        <v>12</v>
      </c>
      <c r="AI113" s="158" t="s">
        <v>12</v>
      </c>
      <c r="AJ113" s="158" t="s">
        <v>12</v>
      </c>
      <c r="AK113" s="157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2"/>
      <c r="AV113" s="152"/>
      <c r="AW113" s="153">
        <f t="shared" si="53"/>
        <v>5</v>
      </c>
      <c r="AX113" s="153">
        <f t="shared" si="54"/>
        <v>3</v>
      </c>
      <c r="AY113" s="153">
        <f t="shared" si="55"/>
        <v>4</v>
      </c>
      <c r="AZ113" s="153">
        <f t="shared" si="56"/>
        <v>0</v>
      </c>
      <c r="BA113" s="153">
        <f t="shared" si="57"/>
        <v>0</v>
      </c>
      <c r="BB113" s="153">
        <f t="shared" si="58"/>
        <v>0</v>
      </c>
      <c r="BC113" s="153">
        <f t="shared" si="59"/>
        <v>0</v>
      </c>
      <c r="BD113" s="153">
        <f t="shared" si="60"/>
        <v>0</v>
      </c>
      <c r="BE113" s="153">
        <f t="shared" si="61"/>
        <v>0</v>
      </c>
      <c r="BF113" s="153">
        <f t="shared" si="62"/>
        <v>0</v>
      </c>
      <c r="BG113" s="153">
        <f t="shared" si="63"/>
        <v>0</v>
      </c>
      <c r="BH113" s="153">
        <f t="shared" si="64"/>
        <v>0</v>
      </c>
      <c r="BI113" s="153">
        <f t="shared" si="65"/>
        <v>0</v>
      </c>
      <c r="BJ113" s="153">
        <f t="shared" si="66"/>
        <v>0</v>
      </c>
      <c r="BK113" s="152"/>
      <c r="BL113" s="152"/>
      <c r="BM113" s="153">
        <f t="shared" si="67"/>
        <v>0</v>
      </c>
      <c r="BN113" s="153">
        <f t="shared" si="68"/>
        <v>18</v>
      </c>
      <c r="BO113" s="145">
        <f t="shared" si="69"/>
        <v>12</v>
      </c>
      <c r="BP113" s="147">
        <f t="shared" si="70"/>
        <v>30</v>
      </c>
      <c r="BQ113" s="146">
        <f t="shared" si="49"/>
        <v>0</v>
      </c>
      <c r="BR113" s="146">
        <f t="shared" si="71"/>
        <v>0</v>
      </c>
      <c r="BS113" s="163"/>
      <c r="BU113" s="165">
        <f t="shared" si="87"/>
        <v>1</v>
      </c>
      <c r="BV113" s="166">
        <f t="shared" si="87"/>
        <v>1</v>
      </c>
      <c r="BW113" s="166">
        <f t="shared" si="87"/>
        <v>1</v>
      </c>
      <c r="BX113" s="166">
        <f t="shared" si="87"/>
        <v>1</v>
      </c>
      <c r="BY113" s="166">
        <f t="shared" si="87"/>
        <v>1</v>
      </c>
      <c r="BZ113" s="166">
        <f t="shared" si="87"/>
        <v>1</v>
      </c>
      <c r="CA113" s="166">
        <f t="shared" si="87"/>
        <v>1</v>
      </c>
      <c r="CB113" s="166">
        <f t="shared" si="87"/>
        <v>1</v>
      </c>
      <c r="CC113" s="166">
        <f t="shared" si="87"/>
        <v>1</v>
      </c>
      <c r="CD113" s="166"/>
      <c r="CE113" s="166">
        <f t="shared" si="87"/>
        <v>1</v>
      </c>
      <c r="CF113" s="166">
        <f t="shared" si="87"/>
        <v>1</v>
      </c>
      <c r="CG113" s="166"/>
      <c r="CH113" s="166">
        <f t="shared" si="87"/>
        <v>1</v>
      </c>
      <c r="CI113" s="166">
        <f t="shared" si="87"/>
        <v>1</v>
      </c>
      <c r="CJ113" s="166">
        <f t="shared" si="87"/>
        <v>1</v>
      </c>
      <c r="CK113" s="166">
        <f t="shared" si="89"/>
        <v>1</v>
      </c>
      <c r="CL113" s="166">
        <f t="shared" si="89"/>
        <v>1</v>
      </c>
      <c r="CM113" s="166">
        <f t="shared" si="89"/>
        <v>1</v>
      </c>
      <c r="CN113" s="166">
        <f t="shared" si="89"/>
        <v>1</v>
      </c>
      <c r="CO113" s="166">
        <f t="shared" si="89"/>
        <v>1</v>
      </c>
      <c r="CP113" s="166">
        <f t="shared" si="89"/>
        <v>1</v>
      </c>
      <c r="CQ113" s="166">
        <f t="shared" si="89"/>
        <v>1</v>
      </c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7"/>
      <c r="DK113" s="168">
        <f t="shared" si="88"/>
        <v>0</v>
      </c>
      <c r="DL113" s="169">
        <f t="shared" si="88"/>
        <v>0</v>
      </c>
      <c r="DM113" s="169">
        <f t="shared" si="88"/>
        <v>0</v>
      </c>
      <c r="DN113" s="169">
        <f t="shared" si="88"/>
        <v>0</v>
      </c>
      <c r="DO113" s="169">
        <f t="shared" si="88"/>
        <v>0</v>
      </c>
      <c r="DP113" s="169">
        <f t="shared" si="88"/>
        <v>0</v>
      </c>
      <c r="DQ113" s="169">
        <f t="shared" si="88"/>
        <v>0</v>
      </c>
      <c r="DR113" s="169">
        <f t="shared" si="88"/>
        <v>0</v>
      </c>
      <c r="DS113" s="169">
        <f t="shared" si="88"/>
        <v>0</v>
      </c>
      <c r="DT113" s="169">
        <f t="shared" si="88"/>
        <v>0</v>
      </c>
      <c r="DU113" s="169">
        <f t="shared" si="88"/>
        <v>0</v>
      </c>
      <c r="DV113" s="169">
        <f t="shared" si="88"/>
        <v>0</v>
      </c>
      <c r="DW113" s="169">
        <f t="shared" si="88"/>
        <v>0</v>
      </c>
      <c r="DX113" s="169">
        <f t="shared" si="88"/>
        <v>0</v>
      </c>
      <c r="DY113" s="169">
        <f t="shared" si="88"/>
        <v>0</v>
      </c>
      <c r="DZ113" s="169">
        <f t="shared" si="88"/>
        <v>0</v>
      </c>
      <c r="EA113" s="169">
        <f t="shared" si="90"/>
        <v>0</v>
      </c>
      <c r="EB113" s="169">
        <f t="shared" si="90"/>
        <v>0</v>
      </c>
      <c r="EC113" s="169">
        <f t="shared" si="90"/>
        <v>0</v>
      </c>
      <c r="ED113" s="169">
        <f t="shared" si="90"/>
        <v>0</v>
      </c>
      <c r="EE113" s="169">
        <f t="shared" si="90"/>
        <v>0</v>
      </c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70"/>
      <c r="FA113" s="171" t="str">
        <f t="shared" ref="FA113:FA115" si="91">IF(SUM(BU113:DI113)&gt;0,"Non Compliance","Compliance")</f>
        <v>Non Compliance</v>
      </c>
      <c r="FB113" s="171" t="str">
        <f t="shared" si="76"/>
        <v>Compliance</v>
      </c>
      <c r="FC113" s="171" t="str">
        <f t="shared" si="77"/>
        <v>Compliance</v>
      </c>
      <c r="FD113" s="164">
        <f>VLOOKUP(C113,'[3]AS PER ATT '!$B$9:$H$121,7,0)</f>
        <v>12</v>
      </c>
      <c r="FE113" s="186">
        <f t="shared" si="80"/>
        <v>0</v>
      </c>
    </row>
    <row r="114" spans="2:161" s="164" customFormat="1" ht="20.100000000000001" customHeight="1" thickBot="1" x14ac:dyDescent="0.3">
      <c r="B114" s="159">
        <v>101</v>
      </c>
      <c r="C114" s="160">
        <v>6875</v>
      </c>
      <c r="D114" s="173" t="s">
        <v>150</v>
      </c>
      <c r="E114" s="162" t="s">
        <v>135</v>
      </c>
      <c r="F114" s="98"/>
      <c r="G114" s="157" t="s">
        <v>11</v>
      </c>
      <c r="H114" s="157" t="s">
        <v>26</v>
      </c>
      <c r="I114" s="157" t="s">
        <v>11</v>
      </c>
      <c r="J114" s="157" t="s">
        <v>27</v>
      </c>
      <c r="K114" s="157" t="s">
        <v>11</v>
      </c>
      <c r="L114" s="157" t="s">
        <v>27</v>
      </c>
      <c r="M114" s="157" t="s">
        <v>27</v>
      </c>
      <c r="N114" s="157" t="s">
        <v>27</v>
      </c>
      <c r="O114" s="157" t="s">
        <v>27</v>
      </c>
      <c r="P114" s="157" t="s">
        <v>27</v>
      </c>
      <c r="Q114" s="157" t="s">
        <v>12</v>
      </c>
      <c r="R114" s="157" t="s">
        <v>12</v>
      </c>
      <c r="S114" s="157" t="s">
        <v>12</v>
      </c>
      <c r="T114" s="157" t="s">
        <v>12</v>
      </c>
      <c r="U114" s="157" t="s">
        <v>12</v>
      </c>
      <c r="V114" s="157" t="s">
        <v>26</v>
      </c>
      <c r="W114" s="157" t="s">
        <v>12</v>
      </c>
      <c r="X114" s="157" t="s">
        <v>12</v>
      </c>
      <c r="Y114" s="157" t="s">
        <v>12</v>
      </c>
      <c r="Z114" s="157" t="s">
        <v>27</v>
      </c>
      <c r="AA114" s="157" t="s">
        <v>12</v>
      </c>
      <c r="AB114" s="157" t="s">
        <v>12</v>
      </c>
      <c r="AC114" s="158" t="s">
        <v>12</v>
      </c>
      <c r="AD114" s="152" t="s">
        <v>12</v>
      </c>
      <c r="AE114" s="158" t="s">
        <v>26</v>
      </c>
      <c r="AF114" s="158" t="s">
        <v>12</v>
      </c>
      <c r="AG114" s="158" t="s">
        <v>12</v>
      </c>
      <c r="AH114" s="158" t="s">
        <v>27</v>
      </c>
      <c r="AI114" s="158" t="s">
        <v>12</v>
      </c>
      <c r="AJ114" s="158" t="s">
        <v>12</v>
      </c>
      <c r="AK114" s="157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2"/>
      <c r="AV114" s="152"/>
      <c r="AW114" s="153">
        <f t="shared" si="53"/>
        <v>0</v>
      </c>
      <c r="AX114" s="153">
        <f t="shared" si="54"/>
        <v>3</v>
      </c>
      <c r="AY114" s="153">
        <f t="shared" si="55"/>
        <v>16</v>
      </c>
      <c r="AZ114" s="153">
        <f t="shared" si="56"/>
        <v>0</v>
      </c>
      <c r="BA114" s="153">
        <f t="shared" si="57"/>
        <v>0</v>
      </c>
      <c r="BB114" s="153">
        <f t="shared" si="58"/>
        <v>0</v>
      </c>
      <c r="BC114" s="153">
        <f t="shared" si="59"/>
        <v>0</v>
      </c>
      <c r="BD114" s="153">
        <f t="shared" si="60"/>
        <v>0</v>
      </c>
      <c r="BE114" s="153">
        <f t="shared" si="61"/>
        <v>0</v>
      </c>
      <c r="BF114" s="153">
        <f t="shared" si="62"/>
        <v>0</v>
      </c>
      <c r="BG114" s="153">
        <f t="shared" si="63"/>
        <v>0</v>
      </c>
      <c r="BH114" s="153">
        <f t="shared" si="64"/>
        <v>0</v>
      </c>
      <c r="BI114" s="153">
        <f t="shared" si="65"/>
        <v>0</v>
      </c>
      <c r="BJ114" s="153">
        <f t="shared" si="66"/>
        <v>0</v>
      </c>
      <c r="BK114" s="152"/>
      <c r="BL114" s="152"/>
      <c r="BM114" s="153">
        <f t="shared" si="67"/>
        <v>3</v>
      </c>
      <c r="BN114" s="153">
        <f t="shared" si="68"/>
        <v>8</v>
      </c>
      <c r="BO114" s="145">
        <f t="shared" si="69"/>
        <v>19</v>
      </c>
      <c r="BP114" s="147">
        <f t="shared" si="70"/>
        <v>30</v>
      </c>
      <c r="BQ114" s="146">
        <f t="shared" si="49"/>
        <v>0</v>
      </c>
      <c r="BR114" s="146">
        <f t="shared" si="71"/>
        <v>0</v>
      </c>
      <c r="BS114" s="163"/>
      <c r="BU114" s="165">
        <f t="shared" si="87"/>
        <v>0</v>
      </c>
      <c r="BV114" s="166">
        <f t="shared" si="87"/>
        <v>0</v>
      </c>
      <c r="BW114" s="166">
        <f t="shared" si="87"/>
        <v>1</v>
      </c>
      <c r="BX114" s="166">
        <f t="shared" si="87"/>
        <v>1</v>
      </c>
      <c r="BY114" s="166">
        <f t="shared" si="87"/>
        <v>1</v>
      </c>
      <c r="BZ114" s="166">
        <f t="shared" si="87"/>
        <v>1</v>
      </c>
      <c r="CA114" s="166">
        <f t="shared" si="87"/>
        <v>1</v>
      </c>
      <c r="CB114" s="166">
        <f t="shared" si="87"/>
        <v>1</v>
      </c>
      <c r="CC114" s="166">
        <f t="shared" si="87"/>
        <v>1</v>
      </c>
      <c r="CD114" s="166"/>
      <c r="CE114" s="166">
        <f t="shared" si="87"/>
        <v>0</v>
      </c>
      <c r="CF114" s="166">
        <f t="shared" si="87"/>
        <v>0</v>
      </c>
      <c r="CG114" s="166"/>
      <c r="CH114" s="166">
        <f t="shared" si="87"/>
        <v>0</v>
      </c>
      <c r="CI114" s="166">
        <f t="shared" si="87"/>
        <v>0</v>
      </c>
      <c r="CJ114" s="166">
        <f t="shared" si="87"/>
        <v>0</v>
      </c>
      <c r="CK114" s="166">
        <f t="shared" si="89"/>
        <v>1</v>
      </c>
      <c r="CL114" s="166">
        <f t="shared" si="89"/>
        <v>1</v>
      </c>
      <c r="CM114" s="166">
        <f t="shared" si="89"/>
        <v>0</v>
      </c>
      <c r="CN114" s="166">
        <f t="shared" si="89"/>
        <v>0</v>
      </c>
      <c r="CO114" s="166">
        <f t="shared" si="89"/>
        <v>0</v>
      </c>
      <c r="CP114" s="166">
        <f t="shared" si="89"/>
        <v>0</v>
      </c>
      <c r="CQ114" s="166">
        <f t="shared" si="89"/>
        <v>0</v>
      </c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166"/>
      <c r="DC114" s="166"/>
      <c r="DD114" s="166"/>
      <c r="DE114" s="166"/>
      <c r="DF114" s="166"/>
      <c r="DG114" s="166"/>
      <c r="DH114" s="166"/>
      <c r="DI114" s="167"/>
      <c r="DK114" s="168">
        <f t="shared" si="88"/>
        <v>0</v>
      </c>
      <c r="DL114" s="169">
        <f t="shared" si="88"/>
        <v>0</v>
      </c>
      <c r="DM114" s="169">
        <f t="shared" si="88"/>
        <v>0</v>
      </c>
      <c r="DN114" s="169">
        <f t="shared" si="88"/>
        <v>0</v>
      </c>
      <c r="DO114" s="169">
        <f t="shared" si="88"/>
        <v>0</v>
      </c>
      <c r="DP114" s="169">
        <f t="shared" si="88"/>
        <v>0</v>
      </c>
      <c r="DQ114" s="169">
        <f t="shared" si="88"/>
        <v>0</v>
      </c>
      <c r="DR114" s="169">
        <f t="shared" si="88"/>
        <v>0</v>
      </c>
      <c r="DS114" s="169">
        <f t="shared" si="88"/>
        <v>0</v>
      </c>
      <c r="DT114" s="169">
        <f t="shared" si="88"/>
        <v>0</v>
      </c>
      <c r="DU114" s="169">
        <f t="shared" si="88"/>
        <v>0</v>
      </c>
      <c r="DV114" s="169">
        <f t="shared" si="88"/>
        <v>0</v>
      </c>
      <c r="DW114" s="169">
        <f t="shared" si="88"/>
        <v>0</v>
      </c>
      <c r="DX114" s="169">
        <f t="shared" si="88"/>
        <v>0</v>
      </c>
      <c r="DY114" s="169">
        <f t="shared" si="88"/>
        <v>0</v>
      </c>
      <c r="DZ114" s="169">
        <f t="shared" si="88"/>
        <v>0</v>
      </c>
      <c r="EA114" s="169">
        <f t="shared" si="90"/>
        <v>0</v>
      </c>
      <c r="EB114" s="169">
        <f t="shared" si="90"/>
        <v>0</v>
      </c>
      <c r="EC114" s="169">
        <f t="shared" si="90"/>
        <v>0</v>
      </c>
      <c r="ED114" s="169">
        <f t="shared" si="90"/>
        <v>0</v>
      </c>
      <c r="EE114" s="169">
        <f t="shared" si="90"/>
        <v>0</v>
      </c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70"/>
      <c r="FA114" s="171" t="str">
        <f t="shared" si="91"/>
        <v>Non Compliance</v>
      </c>
      <c r="FB114" s="171" t="str">
        <f t="shared" si="76"/>
        <v>Compliance</v>
      </c>
      <c r="FC114" s="171" t="str">
        <f t="shared" si="77"/>
        <v>Compliance</v>
      </c>
      <c r="FD114" s="164">
        <f>VLOOKUP(C114,'[3]AS PER ATT '!$B$9:$H$121,7,0)</f>
        <v>19</v>
      </c>
      <c r="FE114" s="186">
        <f t="shared" si="80"/>
        <v>0</v>
      </c>
    </row>
    <row r="115" spans="2:161" s="164" customFormat="1" ht="20.100000000000001" customHeight="1" thickBot="1" x14ac:dyDescent="0.3">
      <c r="B115" s="159">
        <v>102</v>
      </c>
      <c r="C115" s="160">
        <v>6876</v>
      </c>
      <c r="D115" s="173" t="s">
        <v>154</v>
      </c>
      <c r="E115" s="162" t="s">
        <v>135</v>
      </c>
      <c r="F115" s="98"/>
      <c r="G115" s="157" t="s">
        <v>12</v>
      </c>
      <c r="H115" s="157" t="s">
        <v>12</v>
      </c>
      <c r="I115" s="157" t="s">
        <v>12</v>
      </c>
      <c r="J115" s="157" t="s">
        <v>26</v>
      </c>
      <c r="K115" s="157" t="s">
        <v>12</v>
      </c>
      <c r="L115" s="157" t="s">
        <v>12</v>
      </c>
      <c r="M115" s="157" t="s">
        <v>12</v>
      </c>
      <c r="N115" s="157" t="s">
        <v>27</v>
      </c>
      <c r="O115" s="157" t="s">
        <v>12</v>
      </c>
      <c r="P115" s="157" t="s">
        <v>12</v>
      </c>
      <c r="Q115" s="157" t="s">
        <v>27</v>
      </c>
      <c r="R115" s="157" t="s">
        <v>12</v>
      </c>
      <c r="S115" s="157" t="s">
        <v>26</v>
      </c>
      <c r="T115" s="157" t="s">
        <v>12</v>
      </c>
      <c r="U115" s="157" t="s">
        <v>12</v>
      </c>
      <c r="V115" s="157" t="s">
        <v>12</v>
      </c>
      <c r="W115" s="157" t="s">
        <v>12</v>
      </c>
      <c r="X115" s="157" t="s">
        <v>27</v>
      </c>
      <c r="Y115" s="157" t="s">
        <v>12</v>
      </c>
      <c r="Z115" s="157" t="s">
        <v>12</v>
      </c>
      <c r="AA115" s="157" t="s">
        <v>26</v>
      </c>
      <c r="AB115" s="157" t="s">
        <v>12</v>
      </c>
      <c r="AC115" s="158" t="s">
        <v>12</v>
      </c>
      <c r="AD115" s="152" t="s">
        <v>12</v>
      </c>
      <c r="AE115" s="158" t="s">
        <v>27</v>
      </c>
      <c r="AF115" s="158" t="s">
        <v>12</v>
      </c>
      <c r="AG115" s="158" t="s">
        <v>12</v>
      </c>
      <c r="AH115" s="158" t="s">
        <v>26</v>
      </c>
      <c r="AI115" s="158" t="s">
        <v>12</v>
      </c>
      <c r="AJ115" s="158" t="s">
        <v>12</v>
      </c>
      <c r="AK115" s="157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2"/>
      <c r="AV115" s="152"/>
      <c r="AW115" s="153">
        <f t="shared" si="53"/>
        <v>0</v>
      </c>
      <c r="AX115" s="153">
        <f t="shared" si="54"/>
        <v>0</v>
      </c>
      <c r="AY115" s="153">
        <f t="shared" si="55"/>
        <v>22</v>
      </c>
      <c r="AZ115" s="153">
        <f t="shared" si="56"/>
        <v>0</v>
      </c>
      <c r="BA115" s="153">
        <f t="shared" si="57"/>
        <v>0</v>
      </c>
      <c r="BB115" s="153">
        <f t="shared" si="58"/>
        <v>0</v>
      </c>
      <c r="BC115" s="153">
        <f t="shared" si="59"/>
        <v>0</v>
      </c>
      <c r="BD115" s="153">
        <f t="shared" si="60"/>
        <v>0</v>
      </c>
      <c r="BE115" s="153">
        <f t="shared" si="61"/>
        <v>0</v>
      </c>
      <c r="BF115" s="153">
        <f t="shared" si="62"/>
        <v>0</v>
      </c>
      <c r="BG115" s="153">
        <f t="shared" si="63"/>
        <v>0</v>
      </c>
      <c r="BH115" s="153">
        <f t="shared" si="64"/>
        <v>0</v>
      </c>
      <c r="BI115" s="153">
        <f t="shared" si="65"/>
        <v>0</v>
      </c>
      <c r="BJ115" s="153">
        <f t="shared" si="66"/>
        <v>0</v>
      </c>
      <c r="BK115" s="152"/>
      <c r="BL115" s="152"/>
      <c r="BM115" s="153">
        <f t="shared" si="67"/>
        <v>4</v>
      </c>
      <c r="BN115" s="153">
        <f t="shared" si="68"/>
        <v>4</v>
      </c>
      <c r="BO115" s="145">
        <f t="shared" si="69"/>
        <v>22</v>
      </c>
      <c r="BP115" s="147">
        <f t="shared" si="70"/>
        <v>30</v>
      </c>
      <c r="BQ115" s="146">
        <f t="shared" si="49"/>
        <v>0</v>
      </c>
      <c r="BR115" s="146">
        <f t="shared" si="71"/>
        <v>0</v>
      </c>
      <c r="BS115" s="163"/>
      <c r="BU115" s="165">
        <f t="shared" si="87"/>
        <v>0</v>
      </c>
      <c r="BV115" s="166">
        <f t="shared" si="87"/>
        <v>0</v>
      </c>
      <c r="BW115" s="166">
        <f t="shared" si="87"/>
        <v>0</v>
      </c>
      <c r="BX115" s="166">
        <f t="shared" si="87"/>
        <v>0</v>
      </c>
      <c r="BY115" s="166">
        <f t="shared" si="87"/>
        <v>1</v>
      </c>
      <c r="BZ115" s="166">
        <f t="shared" si="87"/>
        <v>1</v>
      </c>
      <c r="CA115" s="166">
        <f t="shared" si="87"/>
        <v>0</v>
      </c>
      <c r="CB115" s="166">
        <f t="shared" si="87"/>
        <v>0</v>
      </c>
      <c r="CC115" s="166">
        <f t="shared" si="87"/>
        <v>0</v>
      </c>
      <c r="CD115" s="166"/>
      <c r="CE115" s="166">
        <f t="shared" si="87"/>
        <v>0</v>
      </c>
      <c r="CF115" s="166">
        <f t="shared" si="87"/>
        <v>0</v>
      </c>
      <c r="CG115" s="166"/>
      <c r="CH115" s="166">
        <f t="shared" si="87"/>
        <v>1</v>
      </c>
      <c r="CI115" s="166">
        <f t="shared" si="87"/>
        <v>0</v>
      </c>
      <c r="CJ115" s="166">
        <f t="shared" si="87"/>
        <v>0</v>
      </c>
      <c r="CK115" s="166">
        <f t="shared" si="89"/>
        <v>0</v>
      </c>
      <c r="CL115" s="166">
        <f t="shared" si="89"/>
        <v>0</v>
      </c>
      <c r="CM115" s="166">
        <f t="shared" si="89"/>
        <v>0</v>
      </c>
      <c r="CN115" s="166">
        <f t="shared" si="89"/>
        <v>0</v>
      </c>
      <c r="CO115" s="166">
        <f t="shared" si="89"/>
        <v>0</v>
      </c>
      <c r="CP115" s="166">
        <f t="shared" si="89"/>
        <v>0</v>
      </c>
      <c r="CQ115" s="166">
        <f t="shared" si="89"/>
        <v>0</v>
      </c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7"/>
      <c r="DK115" s="168">
        <f t="shared" si="88"/>
        <v>0</v>
      </c>
      <c r="DL115" s="169">
        <f t="shared" si="88"/>
        <v>0</v>
      </c>
      <c r="DM115" s="169">
        <f t="shared" si="88"/>
        <v>0</v>
      </c>
      <c r="DN115" s="169">
        <f t="shared" si="88"/>
        <v>0</v>
      </c>
      <c r="DO115" s="169">
        <f t="shared" si="88"/>
        <v>0</v>
      </c>
      <c r="DP115" s="169">
        <f t="shared" si="88"/>
        <v>0</v>
      </c>
      <c r="DQ115" s="169">
        <f t="shared" si="88"/>
        <v>0</v>
      </c>
      <c r="DR115" s="169">
        <f t="shared" si="88"/>
        <v>0</v>
      </c>
      <c r="DS115" s="169">
        <f t="shared" si="88"/>
        <v>0</v>
      </c>
      <c r="DT115" s="169">
        <f t="shared" si="88"/>
        <v>0</v>
      </c>
      <c r="DU115" s="169">
        <f t="shared" si="88"/>
        <v>0</v>
      </c>
      <c r="DV115" s="169">
        <f t="shared" si="88"/>
        <v>0</v>
      </c>
      <c r="DW115" s="169">
        <f t="shared" si="88"/>
        <v>0</v>
      </c>
      <c r="DX115" s="169">
        <f t="shared" si="88"/>
        <v>0</v>
      </c>
      <c r="DY115" s="169">
        <f t="shared" si="88"/>
        <v>0</v>
      </c>
      <c r="DZ115" s="169">
        <f t="shared" si="88"/>
        <v>0</v>
      </c>
      <c r="EA115" s="169">
        <f t="shared" si="90"/>
        <v>0</v>
      </c>
      <c r="EB115" s="169">
        <f t="shared" si="90"/>
        <v>0</v>
      </c>
      <c r="EC115" s="169">
        <f t="shared" si="90"/>
        <v>0</v>
      </c>
      <c r="ED115" s="169">
        <f t="shared" si="90"/>
        <v>0</v>
      </c>
      <c r="EE115" s="169">
        <f t="shared" si="90"/>
        <v>0</v>
      </c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70"/>
      <c r="FA115" s="171" t="str">
        <f t="shared" si="91"/>
        <v>Non Compliance</v>
      </c>
      <c r="FB115" s="171" t="str">
        <f t="shared" si="76"/>
        <v>Compliance</v>
      </c>
      <c r="FC115" s="171" t="str">
        <f t="shared" si="77"/>
        <v>Compliance</v>
      </c>
      <c r="FD115" s="164">
        <f>VLOOKUP(C115,'[3]AS PER ATT '!$B$9:$H$121,7,0)</f>
        <v>22</v>
      </c>
      <c r="FE115" s="186">
        <f t="shared" si="80"/>
        <v>0</v>
      </c>
    </row>
    <row r="116" spans="2:161" s="164" customFormat="1" ht="20.100000000000001" customHeight="1" thickBot="1" x14ac:dyDescent="0.3">
      <c r="B116" s="159">
        <v>103</v>
      </c>
      <c r="C116" s="160">
        <v>6894</v>
      </c>
      <c r="D116" s="173" t="s">
        <v>157</v>
      </c>
      <c r="E116" s="162" t="s">
        <v>135</v>
      </c>
      <c r="F116" s="98"/>
      <c r="G116" s="157" t="s">
        <v>11</v>
      </c>
      <c r="H116" s="157" t="s">
        <v>11</v>
      </c>
      <c r="I116" s="157" t="s">
        <v>26</v>
      </c>
      <c r="J116" s="157" t="s">
        <v>12</v>
      </c>
      <c r="K116" s="157" t="s">
        <v>11</v>
      </c>
      <c r="L116" s="157" t="s">
        <v>12</v>
      </c>
      <c r="M116" s="157" t="s">
        <v>12</v>
      </c>
      <c r="N116" s="157" t="s">
        <v>27</v>
      </c>
      <c r="O116" s="157" t="s">
        <v>12</v>
      </c>
      <c r="P116" s="157" t="s">
        <v>12</v>
      </c>
      <c r="Q116" s="157" t="s">
        <v>12</v>
      </c>
      <c r="R116" s="157" t="s">
        <v>26</v>
      </c>
      <c r="S116" s="157" t="s">
        <v>27</v>
      </c>
      <c r="T116" s="157" t="s">
        <v>10</v>
      </c>
      <c r="U116" s="157" t="s">
        <v>12</v>
      </c>
      <c r="V116" s="157" t="s">
        <v>11</v>
      </c>
      <c r="W116" s="157" t="s">
        <v>26</v>
      </c>
      <c r="X116" s="157" t="s">
        <v>11</v>
      </c>
      <c r="Y116" s="157" t="s">
        <v>11</v>
      </c>
      <c r="Z116" s="157" t="s">
        <v>11</v>
      </c>
      <c r="AA116" s="157" t="s">
        <v>11</v>
      </c>
      <c r="AB116" s="157" t="s">
        <v>11</v>
      </c>
      <c r="AC116" s="157" t="s">
        <v>11</v>
      </c>
      <c r="AD116" s="152" t="s">
        <v>26</v>
      </c>
      <c r="AE116" s="158" t="s">
        <v>11</v>
      </c>
      <c r="AF116" s="158" t="s">
        <v>10</v>
      </c>
      <c r="AG116" s="158" t="s">
        <v>10</v>
      </c>
      <c r="AH116" s="158" t="s">
        <v>10</v>
      </c>
      <c r="AI116" s="158" t="s">
        <v>27</v>
      </c>
      <c r="AJ116" s="158" t="s">
        <v>27</v>
      </c>
      <c r="AK116" s="157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2"/>
      <c r="AV116" s="152"/>
      <c r="AW116" s="153">
        <f t="shared" si="53"/>
        <v>4</v>
      </c>
      <c r="AX116" s="153">
        <f t="shared" si="54"/>
        <v>11</v>
      </c>
      <c r="AY116" s="153">
        <f t="shared" si="55"/>
        <v>7</v>
      </c>
      <c r="AZ116" s="153">
        <f t="shared" si="56"/>
        <v>0</v>
      </c>
      <c r="BA116" s="153">
        <f t="shared" si="57"/>
        <v>0</v>
      </c>
      <c r="BB116" s="153">
        <f t="shared" si="58"/>
        <v>0</v>
      </c>
      <c r="BC116" s="153">
        <f t="shared" si="59"/>
        <v>0</v>
      </c>
      <c r="BD116" s="153">
        <f t="shared" si="60"/>
        <v>0</v>
      </c>
      <c r="BE116" s="153">
        <f t="shared" si="61"/>
        <v>0</v>
      </c>
      <c r="BF116" s="153">
        <f t="shared" si="62"/>
        <v>0</v>
      </c>
      <c r="BG116" s="153">
        <f t="shared" si="63"/>
        <v>0</v>
      </c>
      <c r="BH116" s="153">
        <f t="shared" si="64"/>
        <v>0</v>
      </c>
      <c r="BI116" s="153">
        <f t="shared" si="65"/>
        <v>0</v>
      </c>
      <c r="BJ116" s="153">
        <f t="shared" si="66"/>
        <v>0</v>
      </c>
      <c r="BK116" s="152"/>
      <c r="BL116" s="152"/>
      <c r="BM116" s="153">
        <f t="shared" si="67"/>
        <v>4</v>
      </c>
      <c r="BN116" s="153">
        <f t="shared" si="68"/>
        <v>4</v>
      </c>
      <c r="BO116" s="145">
        <f t="shared" si="69"/>
        <v>22</v>
      </c>
      <c r="BP116" s="147">
        <f t="shared" si="70"/>
        <v>30</v>
      </c>
      <c r="BQ116" s="146">
        <f t="shared" ref="BQ116:BQ117" si="92">SUM(BA116:BG116)+SUM(BH116/2)</f>
        <v>0</v>
      </c>
      <c r="BR116" s="146">
        <f t="shared" si="71"/>
        <v>0</v>
      </c>
      <c r="BS116" s="163"/>
      <c r="BU116" s="165">
        <f t="shared" si="87"/>
        <v>0</v>
      </c>
      <c r="BV116" s="166">
        <f t="shared" si="87"/>
        <v>0</v>
      </c>
      <c r="BW116" s="166">
        <f t="shared" si="87"/>
        <v>0</v>
      </c>
      <c r="BX116" s="166">
        <f t="shared" si="87"/>
        <v>1</v>
      </c>
      <c r="BY116" s="166">
        <f t="shared" si="87"/>
        <v>1</v>
      </c>
      <c r="BZ116" s="166">
        <f t="shared" si="87"/>
        <v>0</v>
      </c>
      <c r="CA116" s="166">
        <f t="shared" si="87"/>
        <v>0</v>
      </c>
      <c r="CB116" s="166">
        <f t="shared" si="87"/>
        <v>0</v>
      </c>
      <c r="CC116" s="166">
        <f t="shared" si="87"/>
        <v>0</v>
      </c>
      <c r="CD116" s="166"/>
      <c r="CE116" s="166">
        <f t="shared" si="87"/>
        <v>0</v>
      </c>
      <c r="CF116" s="166">
        <f t="shared" si="87"/>
        <v>0</v>
      </c>
      <c r="CG116" s="166"/>
      <c r="CH116" s="166">
        <f t="shared" si="87"/>
        <v>0</v>
      </c>
      <c r="CI116" s="166">
        <f t="shared" si="87"/>
        <v>0</v>
      </c>
      <c r="CJ116" s="166">
        <f t="shared" si="87"/>
        <v>0</v>
      </c>
      <c r="CK116" s="166">
        <f t="shared" si="89"/>
        <v>0</v>
      </c>
      <c r="CL116" s="166">
        <f t="shared" si="89"/>
        <v>0</v>
      </c>
      <c r="CM116" s="166">
        <f t="shared" si="89"/>
        <v>0</v>
      </c>
      <c r="CN116" s="166">
        <f t="shared" si="89"/>
        <v>0</v>
      </c>
      <c r="CO116" s="166">
        <f t="shared" si="89"/>
        <v>0</v>
      </c>
      <c r="CP116" s="166">
        <f t="shared" si="89"/>
        <v>0</v>
      </c>
      <c r="CQ116" s="166">
        <f t="shared" si="89"/>
        <v>0</v>
      </c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7"/>
      <c r="DK116" s="168">
        <f t="shared" si="88"/>
        <v>0</v>
      </c>
      <c r="DL116" s="169">
        <f t="shared" si="88"/>
        <v>0</v>
      </c>
      <c r="DM116" s="169">
        <f t="shared" si="88"/>
        <v>0</v>
      </c>
      <c r="DN116" s="169">
        <f t="shared" si="88"/>
        <v>0</v>
      </c>
      <c r="DO116" s="169">
        <f t="shared" si="88"/>
        <v>0</v>
      </c>
      <c r="DP116" s="169">
        <f t="shared" si="88"/>
        <v>0</v>
      </c>
      <c r="DQ116" s="169">
        <f t="shared" si="88"/>
        <v>0</v>
      </c>
      <c r="DR116" s="169">
        <f t="shared" si="88"/>
        <v>0</v>
      </c>
      <c r="DS116" s="169">
        <f t="shared" si="88"/>
        <v>0</v>
      </c>
      <c r="DT116" s="169">
        <f t="shared" si="88"/>
        <v>0</v>
      </c>
      <c r="DU116" s="169">
        <f t="shared" si="88"/>
        <v>0</v>
      </c>
      <c r="DV116" s="169">
        <f t="shared" si="88"/>
        <v>0</v>
      </c>
      <c r="DW116" s="169">
        <f t="shared" si="88"/>
        <v>0</v>
      </c>
      <c r="DX116" s="169">
        <f t="shared" si="88"/>
        <v>0</v>
      </c>
      <c r="DY116" s="169">
        <f t="shared" si="88"/>
        <v>0</v>
      </c>
      <c r="DZ116" s="169">
        <f t="shared" si="88"/>
        <v>0</v>
      </c>
      <c r="EA116" s="169">
        <f t="shared" si="90"/>
        <v>0</v>
      </c>
      <c r="EB116" s="169">
        <f t="shared" si="90"/>
        <v>0</v>
      </c>
      <c r="EC116" s="169">
        <f t="shared" si="90"/>
        <v>0</v>
      </c>
      <c r="ED116" s="169">
        <f t="shared" si="90"/>
        <v>0</v>
      </c>
      <c r="EE116" s="169">
        <f t="shared" si="90"/>
        <v>0</v>
      </c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70"/>
      <c r="FA116" s="171" t="str">
        <f t="shared" ref="FA116:FA117" si="93">IF(SUM(BU116:DI116)&gt;0,"Non Compliance","Compliance")</f>
        <v>Non Compliance</v>
      </c>
      <c r="FB116" s="171" t="str">
        <f t="shared" si="76"/>
        <v>Compliance</v>
      </c>
      <c r="FC116" s="171" t="str">
        <f t="shared" si="77"/>
        <v>Compliance</v>
      </c>
      <c r="FD116" s="164">
        <f>VLOOKUP(C116,'[3]AS PER ATT '!$B$9:$H$121,7,0)</f>
        <v>22</v>
      </c>
      <c r="FE116" s="186">
        <f t="shared" si="80"/>
        <v>0</v>
      </c>
    </row>
    <row r="117" spans="2:161" s="164" customFormat="1" ht="20.100000000000001" customHeight="1" thickBot="1" x14ac:dyDescent="0.3">
      <c r="B117" s="159">
        <v>104</v>
      </c>
      <c r="C117" s="160">
        <v>6895</v>
      </c>
      <c r="D117" s="173" t="s">
        <v>156</v>
      </c>
      <c r="E117" s="162" t="s">
        <v>135</v>
      </c>
      <c r="F117" s="98"/>
      <c r="G117" s="157" t="s">
        <v>11</v>
      </c>
      <c r="H117" s="157" t="s">
        <v>11</v>
      </c>
      <c r="I117" s="157" t="s">
        <v>11</v>
      </c>
      <c r="J117" s="157" t="s">
        <v>26</v>
      </c>
      <c r="K117" s="157" t="s">
        <v>11</v>
      </c>
      <c r="L117" s="157" t="s">
        <v>12</v>
      </c>
      <c r="M117" s="157" t="s">
        <v>12</v>
      </c>
      <c r="N117" s="157" t="s">
        <v>12</v>
      </c>
      <c r="O117" s="157" t="s">
        <v>27</v>
      </c>
      <c r="P117" s="157" t="s">
        <v>12</v>
      </c>
      <c r="Q117" s="157" t="s">
        <v>26</v>
      </c>
      <c r="R117" s="157" t="s">
        <v>12</v>
      </c>
      <c r="S117" s="157" t="s">
        <v>12</v>
      </c>
      <c r="T117" s="157" t="s">
        <v>11</v>
      </c>
      <c r="U117" s="157" t="s">
        <v>12</v>
      </c>
      <c r="V117" s="157" t="s">
        <v>11</v>
      </c>
      <c r="W117" s="157" t="s">
        <v>11</v>
      </c>
      <c r="X117" s="157" t="s">
        <v>26</v>
      </c>
      <c r="Y117" s="157" t="s">
        <v>11</v>
      </c>
      <c r="Z117" s="157" t="s">
        <v>11</v>
      </c>
      <c r="AA117" s="157" t="s">
        <v>11</v>
      </c>
      <c r="AB117" s="157" t="s">
        <v>11</v>
      </c>
      <c r="AC117" s="157" t="s">
        <v>11</v>
      </c>
      <c r="AD117" s="152" t="s">
        <v>11</v>
      </c>
      <c r="AE117" s="158" t="s">
        <v>11</v>
      </c>
      <c r="AF117" s="158" t="s">
        <v>26</v>
      </c>
      <c r="AG117" s="158" t="s">
        <v>10</v>
      </c>
      <c r="AH117" s="158" t="s">
        <v>10</v>
      </c>
      <c r="AI117" s="158" t="s">
        <v>27</v>
      </c>
      <c r="AJ117" s="158" t="s">
        <v>10</v>
      </c>
      <c r="AK117" s="157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2"/>
      <c r="AV117" s="152"/>
      <c r="AW117" s="153">
        <f t="shared" si="53"/>
        <v>3</v>
      </c>
      <c r="AX117" s="153">
        <f t="shared" si="54"/>
        <v>14</v>
      </c>
      <c r="AY117" s="153">
        <f t="shared" si="55"/>
        <v>7</v>
      </c>
      <c r="AZ117" s="153">
        <f t="shared" si="56"/>
        <v>0</v>
      </c>
      <c r="BA117" s="153">
        <f t="shared" si="57"/>
        <v>0</v>
      </c>
      <c r="BB117" s="153">
        <f t="shared" si="58"/>
        <v>0</v>
      </c>
      <c r="BC117" s="153">
        <f t="shared" si="59"/>
        <v>0</v>
      </c>
      <c r="BD117" s="153">
        <f t="shared" si="60"/>
        <v>0</v>
      </c>
      <c r="BE117" s="153">
        <f t="shared" si="61"/>
        <v>0</v>
      </c>
      <c r="BF117" s="153">
        <f t="shared" si="62"/>
        <v>0</v>
      </c>
      <c r="BG117" s="153">
        <f t="shared" si="63"/>
        <v>0</v>
      </c>
      <c r="BH117" s="153">
        <f t="shared" si="64"/>
        <v>0</v>
      </c>
      <c r="BI117" s="153">
        <f t="shared" si="65"/>
        <v>0</v>
      </c>
      <c r="BJ117" s="153">
        <f t="shared" si="66"/>
        <v>0</v>
      </c>
      <c r="BK117" s="152"/>
      <c r="BL117" s="152"/>
      <c r="BM117" s="153">
        <f t="shared" si="67"/>
        <v>4</v>
      </c>
      <c r="BN117" s="153">
        <f t="shared" si="68"/>
        <v>2</v>
      </c>
      <c r="BO117" s="145">
        <f t="shared" si="69"/>
        <v>24</v>
      </c>
      <c r="BP117" s="147">
        <f t="shared" si="70"/>
        <v>30</v>
      </c>
      <c r="BQ117" s="146">
        <f t="shared" si="92"/>
        <v>0</v>
      </c>
      <c r="BR117" s="146">
        <f t="shared" si="71"/>
        <v>0</v>
      </c>
      <c r="BS117" s="163"/>
      <c r="BU117" s="165">
        <f t="shared" si="87"/>
        <v>0</v>
      </c>
      <c r="BV117" s="166">
        <f t="shared" si="87"/>
        <v>0</v>
      </c>
      <c r="BW117" s="166">
        <f t="shared" si="87"/>
        <v>0</v>
      </c>
      <c r="BX117" s="166">
        <f t="shared" si="87"/>
        <v>0</v>
      </c>
      <c r="BY117" s="166">
        <f t="shared" si="87"/>
        <v>0</v>
      </c>
      <c r="BZ117" s="166">
        <f t="shared" si="87"/>
        <v>0</v>
      </c>
      <c r="CA117" s="166">
        <f t="shared" si="87"/>
        <v>0</v>
      </c>
      <c r="CB117" s="166">
        <f t="shared" si="87"/>
        <v>0</v>
      </c>
      <c r="CC117" s="166">
        <f t="shared" si="87"/>
        <v>0</v>
      </c>
      <c r="CD117" s="166"/>
      <c r="CE117" s="166">
        <f t="shared" si="87"/>
        <v>0</v>
      </c>
      <c r="CF117" s="166">
        <f t="shared" si="87"/>
        <v>0</v>
      </c>
      <c r="CG117" s="166"/>
      <c r="CH117" s="166">
        <f t="shared" si="87"/>
        <v>0</v>
      </c>
      <c r="CI117" s="166">
        <f t="shared" si="87"/>
        <v>0</v>
      </c>
      <c r="CJ117" s="166">
        <f t="shared" si="87"/>
        <v>0</v>
      </c>
      <c r="CK117" s="166">
        <f t="shared" si="89"/>
        <v>0</v>
      </c>
      <c r="CL117" s="166">
        <f t="shared" si="89"/>
        <v>0</v>
      </c>
      <c r="CM117" s="166">
        <f t="shared" si="89"/>
        <v>1</v>
      </c>
      <c r="CN117" s="166">
        <f t="shared" si="89"/>
        <v>0</v>
      </c>
      <c r="CO117" s="166">
        <f t="shared" si="89"/>
        <v>0</v>
      </c>
      <c r="CP117" s="166">
        <f t="shared" si="89"/>
        <v>0</v>
      </c>
      <c r="CQ117" s="166">
        <f t="shared" si="89"/>
        <v>0</v>
      </c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6"/>
      <c r="DC117" s="166"/>
      <c r="DD117" s="166"/>
      <c r="DE117" s="166"/>
      <c r="DF117" s="166"/>
      <c r="DG117" s="166"/>
      <c r="DH117" s="166"/>
      <c r="DI117" s="167"/>
      <c r="DK117" s="168">
        <f t="shared" si="88"/>
        <v>0</v>
      </c>
      <c r="DL117" s="169">
        <f t="shared" si="88"/>
        <v>0</v>
      </c>
      <c r="DM117" s="169">
        <f t="shared" si="88"/>
        <v>0</v>
      </c>
      <c r="DN117" s="169">
        <f t="shared" si="88"/>
        <v>0</v>
      </c>
      <c r="DO117" s="169">
        <f t="shared" si="88"/>
        <v>0</v>
      </c>
      <c r="DP117" s="169">
        <f t="shared" si="88"/>
        <v>0</v>
      </c>
      <c r="DQ117" s="169">
        <f t="shared" si="88"/>
        <v>0</v>
      </c>
      <c r="DR117" s="169">
        <f t="shared" si="88"/>
        <v>0</v>
      </c>
      <c r="DS117" s="169">
        <f t="shared" si="88"/>
        <v>0</v>
      </c>
      <c r="DT117" s="169">
        <f t="shared" si="88"/>
        <v>0</v>
      </c>
      <c r="DU117" s="169">
        <f t="shared" si="88"/>
        <v>0</v>
      </c>
      <c r="DV117" s="169">
        <f t="shared" si="88"/>
        <v>0</v>
      </c>
      <c r="DW117" s="169">
        <f t="shared" si="88"/>
        <v>0</v>
      </c>
      <c r="DX117" s="169">
        <f t="shared" si="88"/>
        <v>0</v>
      </c>
      <c r="DY117" s="169">
        <f t="shared" si="88"/>
        <v>0</v>
      </c>
      <c r="DZ117" s="169">
        <f t="shared" si="88"/>
        <v>0</v>
      </c>
      <c r="EA117" s="169">
        <f t="shared" si="90"/>
        <v>0</v>
      </c>
      <c r="EB117" s="169">
        <f t="shared" si="90"/>
        <v>0</v>
      </c>
      <c r="EC117" s="169">
        <f t="shared" si="90"/>
        <v>0</v>
      </c>
      <c r="ED117" s="169">
        <f t="shared" si="90"/>
        <v>0</v>
      </c>
      <c r="EE117" s="169">
        <f t="shared" si="90"/>
        <v>0</v>
      </c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70"/>
      <c r="FA117" s="171" t="str">
        <f t="shared" si="93"/>
        <v>Non Compliance</v>
      </c>
      <c r="FB117" s="171" t="str">
        <f t="shared" si="76"/>
        <v>Compliance</v>
      </c>
      <c r="FC117" s="171" t="str">
        <f t="shared" si="77"/>
        <v>Compliance</v>
      </c>
      <c r="FD117" s="164">
        <f>VLOOKUP(C117,'[3]AS PER ATT '!$B$9:$H$121,7,0)</f>
        <v>24</v>
      </c>
      <c r="FE117" s="186">
        <f t="shared" si="80"/>
        <v>0</v>
      </c>
    </row>
    <row r="118" spans="2:161" s="164" customFormat="1" ht="20.100000000000001" customHeight="1" thickBot="1" x14ac:dyDescent="0.3">
      <c r="B118" s="159">
        <v>105</v>
      </c>
      <c r="C118" s="160">
        <v>6919</v>
      </c>
      <c r="D118" s="173" t="s">
        <v>158</v>
      </c>
      <c r="E118" s="162" t="s">
        <v>135</v>
      </c>
      <c r="F118" s="98"/>
      <c r="G118" s="157" t="s">
        <v>27</v>
      </c>
      <c r="H118" s="157" t="s">
        <v>27</v>
      </c>
      <c r="I118" s="157" t="s">
        <v>27</v>
      </c>
      <c r="J118" s="157" t="s">
        <v>27</v>
      </c>
      <c r="K118" s="157" t="s">
        <v>27</v>
      </c>
      <c r="L118" s="157" t="s">
        <v>27</v>
      </c>
      <c r="M118" s="157" t="s">
        <v>27</v>
      </c>
      <c r="N118" s="157" t="s">
        <v>12</v>
      </c>
      <c r="O118" s="157" t="s">
        <v>12</v>
      </c>
      <c r="P118" s="157" t="s">
        <v>12</v>
      </c>
      <c r="Q118" s="157" t="s">
        <v>12</v>
      </c>
      <c r="R118" s="157" t="s">
        <v>12</v>
      </c>
      <c r="S118" s="157" t="s">
        <v>12</v>
      </c>
      <c r="T118" s="157" t="s">
        <v>12</v>
      </c>
      <c r="U118" s="157" t="s">
        <v>12</v>
      </c>
      <c r="V118" s="157" t="s">
        <v>26</v>
      </c>
      <c r="W118" s="157" t="s">
        <v>11</v>
      </c>
      <c r="X118" s="157" t="s">
        <v>11</v>
      </c>
      <c r="Y118" s="157" t="s">
        <v>11</v>
      </c>
      <c r="Z118" s="157" t="s">
        <v>11</v>
      </c>
      <c r="AA118" s="157" t="s">
        <v>11</v>
      </c>
      <c r="AB118" s="157" t="s">
        <v>11</v>
      </c>
      <c r="AC118" s="157" t="s">
        <v>26</v>
      </c>
      <c r="AD118" s="152" t="s">
        <v>11</v>
      </c>
      <c r="AE118" s="158" t="s">
        <v>11</v>
      </c>
      <c r="AF118" s="158" t="s">
        <v>10</v>
      </c>
      <c r="AG118" s="158" t="s">
        <v>27</v>
      </c>
      <c r="AH118" s="158" t="s">
        <v>10</v>
      </c>
      <c r="AI118" s="158" t="s">
        <v>10</v>
      </c>
      <c r="AJ118" s="158" t="s">
        <v>26</v>
      </c>
      <c r="AK118" s="157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2"/>
      <c r="AV118" s="152"/>
      <c r="AW118" s="153">
        <f t="shared" si="53"/>
        <v>3</v>
      </c>
      <c r="AX118" s="153">
        <f t="shared" si="54"/>
        <v>8</v>
      </c>
      <c r="AY118" s="153">
        <f t="shared" si="55"/>
        <v>8</v>
      </c>
      <c r="AZ118" s="153">
        <f t="shared" si="56"/>
        <v>0</v>
      </c>
      <c r="BA118" s="153">
        <f t="shared" si="57"/>
        <v>0</v>
      </c>
      <c r="BB118" s="153">
        <f t="shared" si="58"/>
        <v>0</v>
      </c>
      <c r="BC118" s="153">
        <f t="shared" si="59"/>
        <v>0</v>
      </c>
      <c r="BD118" s="153">
        <f t="shared" si="60"/>
        <v>0</v>
      </c>
      <c r="BE118" s="153">
        <f t="shared" si="61"/>
        <v>0</v>
      </c>
      <c r="BF118" s="153">
        <f t="shared" si="62"/>
        <v>0</v>
      </c>
      <c r="BG118" s="153">
        <f t="shared" si="63"/>
        <v>0</v>
      </c>
      <c r="BH118" s="153">
        <f t="shared" si="64"/>
        <v>0</v>
      </c>
      <c r="BI118" s="153">
        <f t="shared" si="65"/>
        <v>0</v>
      </c>
      <c r="BJ118" s="153">
        <f t="shared" si="66"/>
        <v>0</v>
      </c>
      <c r="BK118" s="152"/>
      <c r="BL118" s="152"/>
      <c r="BM118" s="153">
        <f t="shared" si="67"/>
        <v>3</v>
      </c>
      <c r="BN118" s="153">
        <f t="shared" si="68"/>
        <v>8</v>
      </c>
      <c r="BO118" s="145">
        <f t="shared" si="69"/>
        <v>19</v>
      </c>
      <c r="BP118" s="147">
        <f t="shared" si="70"/>
        <v>30</v>
      </c>
      <c r="BQ118" s="146">
        <f t="shared" ref="BQ118:BQ122" si="94">SUM(BA118:BG118)+SUM(BH118/2)</f>
        <v>0</v>
      </c>
      <c r="BR118" s="146">
        <f t="shared" si="71"/>
        <v>0</v>
      </c>
      <c r="BS118" s="163"/>
      <c r="BU118" s="165">
        <f t="shared" si="87"/>
        <v>1</v>
      </c>
      <c r="BV118" s="166">
        <f t="shared" si="87"/>
        <v>1</v>
      </c>
      <c r="BW118" s="166">
        <f t="shared" si="87"/>
        <v>1</v>
      </c>
      <c r="BX118" s="166">
        <f t="shared" si="87"/>
        <v>1</v>
      </c>
      <c r="BY118" s="166">
        <f t="shared" si="87"/>
        <v>1</v>
      </c>
      <c r="BZ118" s="166">
        <f t="shared" si="87"/>
        <v>1</v>
      </c>
      <c r="CA118" s="166">
        <f t="shared" si="87"/>
        <v>1</v>
      </c>
      <c r="CB118" s="166"/>
      <c r="CC118" s="166"/>
      <c r="CD118" s="166"/>
      <c r="CE118" s="166">
        <f t="shared" si="87"/>
        <v>0</v>
      </c>
      <c r="CF118" s="166">
        <f t="shared" si="87"/>
        <v>0</v>
      </c>
      <c r="CG118" s="166"/>
      <c r="CH118" s="166">
        <f t="shared" si="87"/>
        <v>0</v>
      </c>
      <c r="CI118" s="166">
        <f t="shared" si="87"/>
        <v>0</v>
      </c>
      <c r="CJ118" s="166">
        <f t="shared" si="87"/>
        <v>0</v>
      </c>
      <c r="CK118" s="166">
        <f t="shared" si="89"/>
        <v>0</v>
      </c>
      <c r="CL118" s="166">
        <f t="shared" si="89"/>
        <v>0</v>
      </c>
      <c r="CM118" s="166">
        <f t="shared" si="89"/>
        <v>0</v>
      </c>
      <c r="CN118" s="166">
        <f t="shared" si="89"/>
        <v>0</v>
      </c>
      <c r="CO118" s="166">
        <f t="shared" si="89"/>
        <v>0</v>
      </c>
      <c r="CP118" s="166">
        <f t="shared" si="89"/>
        <v>0</v>
      </c>
      <c r="CQ118" s="166">
        <f t="shared" si="89"/>
        <v>0</v>
      </c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  <c r="DI118" s="167"/>
      <c r="DK118" s="168">
        <f t="shared" si="88"/>
        <v>0</v>
      </c>
      <c r="DL118" s="169">
        <f t="shared" si="88"/>
        <v>0</v>
      </c>
      <c r="DM118" s="169">
        <f t="shared" si="88"/>
        <v>0</v>
      </c>
      <c r="DN118" s="169">
        <f t="shared" si="88"/>
        <v>0</v>
      </c>
      <c r="DO118" s="169">
        <f t="shared" si="88"/>
        <v>0</v>
      </c>
      <c r="DP118" s="169">
        <f t="shared" si="88"/>
        <v>0</v>
      </c>
      <c r="DQ118" s="169">
        <f t="shared" si="88"/>
        <v>0</v>
      </c>
      <c r="DR118" s="169">
        <f t="shared" si="88"/>
        <v>0</v>
      </c>
      <c r="DS118" s="169">
        <f t="shared" si="88"/>
        <v>0</v>
      </c>
      <c r="DT118" s="169">
        <f t="shared" si="88"/>
        <v>0</v>
      </c>
      <c r="DU118" s="169">
        <f t="shared" si="88"/>
        <v>0</v>
      </c>
      <c r="DV118" s="169">
        <f t="shared" si="88"/>
        <v>0</v>
      </c>
      <c r="DW118" s="169">
        <f t="shared" si="88"/>
        <v>0</v>
      </c>
      <c r="DX118" s="169">
        <f t="shared" si="88"/>
        <v>0</v>
      </c>
      <c r="DY118" s="169">
        <f t="shared" si="88"/>
        <v>0</v>
      </c>
      <c r="DZ118" s="169">
        <f t="shared" si="88"/>
        <v>0</v>
      </c>
      <c r="EA118" s="169">
        <f t="shared" si="90"/>
        <v>0</v>
      </c>
      <c r="EB118" s="169">
        <f t="shared" si="90"/>
        <v>0</v>
      </c>
      <c r="EC118" s="169">
        <f t="shared" si="90"/>
        <v>0</v>
      </c>
      <c r="ED118" s="169">
        <f t="shared" si="90"/>
        <v>0</v>
      </c>
      <c r="EE118" s="169">
        <f t="shared" si="90"/>
        <v>0</v>
      </c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70"/>
      <c r="FA118" s="171" t="str">
        <f t="shared" ref="FA118:FA119" si="95">IF(SUM(BU118:DI118)&gt;0,"Non Compliance","Compliance")</f>
        <v>Non Compliance</v>
      </c>
      <c r="FB118" s="171" t="str">
        <f t="shared" si="76"/>
        <v>Compliance</v>
      </c>
      <c r="FC118" s="171" t="str">
        <f t="shared" si="77"/>
        <v>Compliance</v>
      </c>
      <c r="FD118" s="164">
        <f>VLOOKUP(C118,'[3]AS PER ATT '!$B$9:$H$121,7,0)</f>
        <v>19</v>
      </c>
      <c r="FE118" s="186">
        <f t="shared" si="80"/>
        <v>0</v>
      </c>
    </row>
    <row r="119" spans="2:161" s="164" customFormat="1" ht="20.100000000000001" customHeight="1" thickBot="1" x14ac:dyDescent="0.3">
      <c r="B119" s="159">
        <v>106</v>
      </c>
      <c r="C119" s="160">
        <v>6920</v>
      </c>
      <c r="D119" s="173" t="s">
        <v>159</v>
      </c>
      <c r="E119" s="162" t="s">
        <v>135</v>
      </c>
      <c r="F119" s="98"/>
      <c r="G119" s="157" t="s">
        <v>10</v>
      </c>
      <c r="H119" s="157" t="s">
        <v>27</v>
      </c>
      <c r="I119" s="157" t="s">
        <v>10</v>
      </c>
      <c r="J119" s="157" t="s">
        <v>27</v>
      </c>
      <c r="K119" s="157" t="s">
        <v>10</v>
      </c>
      <c r="L119" s="157" t="s">
        <v>10</v>
      </c>
      <c r="M119" s="157" t="s">
        <v>26</v>
      </c>
      <c r="N119" s="157" t="s">
        <v>10</v>
      </c>
      <c r="O119" s="157" t="s">
        <v>10</v>
      </c>
      <c r="P119" s="157" t="s">
        <v>10</v>
      </c>
      <c r="Q119" s="157" t="s">
        <v>10</v>
      </c>
      <c r="R119" s="157" t="s">
        <v>10</v>
      </c>
      <c r="S119" s="157" t="s">
        <v>10</v>
      </c>
      <c r="T119" s="157" t="s">
        <v>26</v>
      </c>
      <c r="U119" s="157" t="s">
        <v>10</v>
      </c>
      <c r="V119" s="157" t="s">
        <v>10</v>
      </c>
      <c r="W119" s="157" t="s">
        <v>27</v>
      </c>
      <c r="X119" s="157" t="s">
        <v>10</v>
      </c>
      <c r="Y119" s="157" t="s">
        <v>10</v>
      </c>
      <c r="Z119" s="157" t="s">
        <v>27</v>
      </c>
      <c r="AA119" s="157" t="s">
        <v>27</v>
      </c>
      <c r="AB119" s="157" t="s">
        <v>27</v>
      </c>
      <c r="AC119" s="157" t="s">
        <v>27</v>
      </c>
      <c r="AD119" s="152" t="s">
        <v>11</v>
      </c>
      <c r="AE119" s="158" t="s">
        <v>11</v>
      </c>
      <c r="AF119" s="158" t="s">
        <v>27</v>
      </c>
      <c r="AG119" s="158" t="s">
        <v>27</v>
      </c>
      <c r="AH119" s="158" t="s">
        <v>27</v>
      </c>
      <c r="AI119" s="158" t="s">
        <v>27</v>
      </c>
      <c r="AJ119" s="158" t="s">
        <v>27</v>
      </c>
      <c r="AK119" s="157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2"/>
      <c r="AV119" s="152"/>
      <c r="AW119" s="153">
        <f t="shared" si="53"/>
        <v>14</v>
      </c>
      <c r="AX119" s="153">
        <f t="shared" si="54"/>
        <v>2</v>
      </c>
      <c r="AY119" s="153">
        <f t="shared" si="55"/>
        <v>0</v>
      </c>
      <c r="AZ119" s="153">
        <f t="shared" si="56"/>
        <v>0</v>
      </c>
      <c r="BA119" s="153">
        <f t="shared" si="57"/>
        <v>0</v>
      </c>
      <c r="BB119" s="153">
        <f t="shared" si="58"/>
        <v>0</v>
      </c>
      <c r="BC119" s="153">
        <f t="shared" si="59"/>
        <v>0</v>
      </c>
      <c r="BD119" s="153">
        <f t="shared" si="60"/>
        <v>0</v>
      </c>
      <c r="BE119" s="153">
        <f t="shared" si="61"/>
        <v>0</v>
      </c>
      <c r="BF119" s="153">
        <f t="shared" si="62"/>
        <v>0</v>
      </c>
      <c r="BG119" s="153">
        <f t="shared" si="63"/>
        <v>0</v>
      </c>
      <c r="BH119" s="153">
        <f t="shared" si="64"/>
        <v>0</v>
      </c>
      <c r="BI119" s="153">
        <f t="shared" si="65"/>
        <v>0</v>
      </c>
      <c r="BJ119" s="153">
        <f t="shared" si="66"/>
        <v>0</v>
      </c>
      <c r="BK119" s="152"/>
      <c r="BL119" s="152"/>
      <c r="BM119" s="153">
        <f t="shared" si="67"/>
        <v>2</v>
      </c>
      <c r="BN119" s="153">
        <f t="shared" si="68"/>
        <v>12</v>
      </c>
      <c r="BO119" s="145">
        <f t="shared" si="69"/>
        <v>16</v>
      </c>
      <c r="BP119" s="147">
        <f t="shared" si="70"/>
        <v>30</v>
      </c>
      <c r="BQ119" s="146">
        <f t="shared" si="94"/>
        <v>0</v>
      </c>
      <c r="BR119" s="146">
        <f t="shared" si="71"/>
        <v>0</v>
      </c>
      <c r="BS119" s="163"/>
      <c r="BU119" s="165">
        <f t="shared" si="87"/>
        <v>0</v>
      </c>
      <c r="BV119" s="166">
        <f t="shared" si="87"/>
        <v>0</v>
      </c>
      <c r="BW119" s="166">
        <f t="shared" si="87"/>
        <v>0</v>
      </c>
      <c r="BX119" s="166">
        <f t="shared" si="87"/>
        <v>0</v>
      </c>
      <c r="BY119" s="166">
        <f t="shared" si="87"/>
        <v>0</v>
      </c>
      <c r="BZ119" s="166">
        <f t="shared" si="87"/>
        <v>0</v>
      </c>
      <c r="CA119" s="166">
        <f t="shared" si="87"/>
        <v>0</v>
      </c>
      <c r="CB119" s="166"/>
      <c r="CC119" s="166"/>
      <c r="CD119" s="166"/>
      <c r="CE119" s="166">
        <f t="shared" si="87"/>
        <v>0</v>
      </c>
      <c r="CF119" s="166">
        <f t="shared" si="87"/>
        <v>0</v>
      </c>
      <c r="CG119" s="166"/>
      <c r="CH119" s="166">
        <f t="shared" si="87"/>
        <v>0</v>
      </c>
      <c r="CI119" s="166">
        <f t="shared" si="87"/>
        <v>1</v>
      </c>
      <c r="CJ119" s="166">
        <f t="shared" si="87"/>
        <v>1</v>
      </c>
      <c r="CK119" s="166"/>
      <c r="CL119" s="166"/>
      <c r="CM119" s="166"/>
      <c r="CN119" s="166">
        <f t="shared" si="89"/>
        <v>1</v>
      </c>
      <c r="CO119" s="166">
        <f t="shared" si="89"/>
        <v>1</v>
      </c>
      <c r="CP119" s="166">
        <f t="shared" si="89"/>
        <v>1</v>
      </c>
      <c r="CQ119" s="166">
        <f t="shared" si="89"/>
        <v>1</v>
      </c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  <c r="DI119" s="167"/>
      <c r="DK119" s="168">
        <f t="shared" si="88"/>
        <v>0</v>
      </c>
      <c r="DL119" s="169">
        <f t="shared" si="88"/>
        <v>0</v>
      </c>
      <c r="DM119" s="169">
        <f t="shared" si="88"/>
        <v>0</v>
      </c>
      <c r="DN119" s="169">
        <f t="shared" si="88"/>
        <v>0</v>
      </c>
      <c r="DO119" s="169">
        <f t="shared" si="88"/>
        <v>0</v>
      </c>
      <c r="DP119" s="169">
        <f t="shared" si="88"/>
        <v>0</v>
      </c>
      <c r="DQ119" s="169">
        <f t="shared" si="88"/>
        <v>0</v>
      </c>
      <c r="DR119" s="169">
        <f t="shared" si="88"/>
        <v>0</v>
      </c>
      <c r="DS119" s="169">
        <f t="shared" si="88"/>
        <v>0</v>
      </c>
      <c r="DT119" s="169">
        <f t="shared" si="88"/>
        <v>0</v>
      </c>
      <c r="DU119" s="169">
        <f t="shared" si="88"/>
        <v>0</v>
      </c>
      <c r="DV119" s="169">
        <f t="shared" si="88"/>
        <v>0</v>
      </c>
      <c r="DW119" s="169">
        <f t="shared" si="88"/>
        <v>0</v>
      </c>
      <c r="DX119" s="169"/>
      <c r="DY119" s="169"/>
      <c r="DZ119" s="169"/>
      <c r="EA119" s="169">
        <f t="shared" si="90"/>
        <v>0</v>
      </c>
      <c r="EB119" s="169">
        <f t="shared" si="90"/>
        <v>0</v>
      </c>
      <c r="EC119" s="169">
        <f t="shared" si="90"/>
        <v>0</v>
      </c>
      <c r="ED119" s="169">
        <f t="shared" si="90"/>
        <v>0</v>
      </c>
      <c r="EE119" s="169">
        <f t="shared" si="90"/>
        <v>0</v>
      </c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70"/>
      <c r="FA119" s="171" t="str">
        <f t="shared" si="95"/>
        <v>Non Compliance</v>
      </c>
      <c r="FB119" s="171" t="str">
        <f t="shared" si="76"/>
        <v>Compliance</v>
      </c>
      <c r="FC119" s="171" t="str">
        <f t="shared" si="77"/>
        <v>Compliance</v>
      </c>
      <c r="FD119" s="164">
        <f>VLOOKUP(C119,'[3]AS PER ATT '!$B$9:$H$121,7,0)</f>
        <v>16</v>
      </c>
      <c r="FE119" s="186">
        <f t="shared" si="80"/>
        <v>0</v>
      </c>
    </row>
    <row r="120" spans="2:161" s="164" customFormat="1" ht="20.100000000000001" customHeight="1" thickBot="1" x14ac:dyDescent="0.3">
      <c r="B120" s="159">
        <v>107</v>
      </c>
      <c r="C120" s="160">
        <v>6939</v>
      </c>
      <c r="D120" s="173" t="s">
        <v>166</v>
      </c>
      <c r="E120" s="162" t="s">
        <v>135</v>
      </c>
      <c r="F120" s="98"/>
      <c r="G120" s="157" t="s">
        <v>10</v>
      </c>
      <c r="H120" s="157" t="s">
        <v>27</v>
      </c>
      <c r="I120" s="157" t="s">
        <v>27</v>
      </c>
      <c r="J120" s="157" t="s">
        <v>10</v>
      </c>
      <c r="K120" s="157" t="s">
        <v>27</v>
      </c>
      <c r="L120" s="157" t="s">
        <v>27</v>
      </c>
      <c r="M120" s="157" t="s">
        <v>10</v>
      </c>
      <c r="N120" s="157" t="s">
        <v>10</v>
      </c>
      <c r="O120" s="157" t="s">
        <v>27</v>
      </c>
      <c r="P120" s="157" t="s">
        <v>10</v>
      </c>
      <c r="Q120" s="157" t="s">
        <v>10</v>
      </c>
      <c r="R120" s="157" t="s">
        <v>27</v>
      </c>
      <c r="S120" s="157" t="s">
        <v>10</v>
      </c>
      <c r="T120" s="157" t="s">
        <v>10</v>
      </c>
      <c r="U120" s="157" t="s">
        <v>10</v>
      </c>
      <c r="V120" s="157" t="s">
        <v>12</v>
      </c>
      <c r="W120" s="157" t="s">
        <v>12</v>
      </c>
      <c r="X120" s="157" t="s">
        <v>26</v>
      </c>
      <c r="Y120" s="157" t="s">
        <v>27</v>
      </c>
      <c r="Z120" s="157" t="s">
        <v>27</v>
      </c>
      <c r="AA120" s="157" t="s">
        <v>27</v>
      </c>
      <c r="AB120" s="157" t="s">
        <v>27</v>
      </c>
      <c r="AC120" s="157" t="s">
        <v>27</v>
      </c>
      <c r="AD120" s="152" t="s">
        <v>27</v>
      </c>
      <c r="AE120" s="158" t="s">
        <v>27</v>
      </c>
      <c r="AF120" s="158" t="s">
        <v>27</v>
      </c>
      <c r="AG120" s="158" t="s">
        <v>27</v>
      </c>
      <c r="AH120" s="158" t="s">
        <v>27</v>
      </c>
      <c r="AI120" s="158" t="s">
        <v>27</v>
      </c>
      <c r="AJ120" s="158" t="s">
        <v>27</v>
      </c>
      <c r="AK120" s="157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2"/>
      <c r="AV120" s="152"/>
      <c r="AW120" s="153">
        <f t="shared" si="53"/>
        <v>9</v>
      </c>
      <c r="AX120" s="153">
        <f t="shared" si="54"/>
        <v>0</v>
      </c>
      <c r="AY120" s="153">
        <f t="shared" si="55"/>
        <v>2</v>
      </c>
      <c r="AZ120" s="153">
        <f t="shared" si="56"/>
        <v>0</v>
      </c>
      <c r="BA120" s="153">
        <f t="shared" si="57"/>
        <v>0</v>
      </c>
      <c r="BB120" s="153">
        <f t="shared" si="58"/>
        <v>0</v>
      </c>
      <c r="BC120" s="153">
        <f t="shared" si="59"/>
        <v>0</v>
      </c>
      <c r="BD120" s="153">
        <f t="shared" si="60"/>
        <v>0</v>
      </c>
      <c r="BE120" s="153">
        <f t="shared" si="61"/>
        <v>0</v>
      </c>
      <c r="BF120" s="153">
        <f t="shared" si="62"/>
        <v>0</v>
      </c>
      <c r="BG120" s="153">
        <f t="shared" si="63"/>
        <v>0</v>
      </c>
      <c r="BH120" s="153">
        <f t="shared" si="64"/>
        <v>0</v>
      </c>
      <c r="BI120" s="153">
        <f t="shared" si="65"/>
        <v>0</v>
      </c>
      <c r="BJ120" s="153">
        <f t="shared" si="66"/>
        <v>0</v>
      </c>
      <c r="BK120" s="152"/>
      <c r="BL120" s="152"/>
      <c r="BM120" s="153">
        <f t="shared" si="67"/>
        <v>1</v>
      </c>
      <c r="BN120" s="153">
        <f t="shared" si="68"/>
        <v>18</v>
      </c>
      <c r="BO120" s="145">
        <f t="shared" si="69"/>
        <v>11</v>
      </c>
      <c r="BP120" s="147">
        <f t="shared" si="70"/>
        <v>30</v>
      </c>
      <c r="BQ120" s="146">
        <f t="shared" si="94"/>
        <v>0</v>
      </c>
      <c r="BR120" s="146"/>
      <c r="BS120" s="163"/>
      <c r="BU120" s="165">
        <f t="shared" si="87"/>
        <v>1</v>
      </c>
      <c r="BV120" s="166">
        <f t="shared" si="87"/>
        <v>1</v>
      </c>
      <c r="BW120" s="166">
        <f t="shared" si="87"/>
        <v>1</v>
      </c>
      <c r="BX120" s="166">
        <f t="shared" si="87"/>
        <v>1</v>
      </c>
      <c r="BY120" s="166">
        <f t="shared" si="87"/>
        <v>1</v>
      </c>
      <c r="BZ120" s="166">
        <f t="shared" si="87"/>
        <v>1</v>
      </c>
      <c r="CA120" s="166">
        <f t="shared" si="87"/>
        <v>1</v>
      </c>
      <c r="CB120" s="166"/>
      <c r="CC120" s="166"/>
      <c r="CD120" s="166"/>
      <c r="CE120" s="166">
        <f t="shared" si="87"/>
        <v>1</v>
      </c>
      <c r="CF120" s="166">
        <f t="shared" si="87"/>
        <v>0</v>
      </c>
      <c r="CG120" s="166"/>
      <c r="CH120" s="166">
        <f t="shared" si="87"/>
        <v>0</v>
      </c>
      <c r="CI120" s="166">
        <f t="shared" si="87"/>
        <v>0</v>
      </c>
      <c r="CJ120" s="166">
        <f t="shared" si="87"/>
        <v>0</v>
      </c>
      <c r="CK120" s="166"/>
      <c r="CL120" s="166"/>
      <c r="CM120" s="166"/>
      <c r="CN120" s="166">
        <f t="shared" si="89"/>
        <v>1</v>
      </c>
      <c r="CO120" s="166">
        <f t="shared" si="89"/>
        <v>1</v>
      </c>
      <c r="CP120" s="166">
        <f t="shared" si="89"/>
        <v>1</v>
      </c>
      <c r="CQ120" s="166">
        <f t="shared" si="89"/>
        <v>1</v>
      </c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7"/>
      <c r="DK120" s="168">
        <f t="shared" si="88"/>
        <v>0</v>
      </c>
      <c r="DL120" s="169">
        <f t="shared" ref="DK120:DW123" si="96">IF(OR(COUNTIFS(H120:Q120,"W/O")&gt;0,COUNTIFS(H120:Q120,"A")&gt;0,COUNTIFS(H120:Q120,"")&gt;0,COUNTIF(H120:Q120,"N/O")),0,1)</f>
        <v>0</v>
      </c>
      <c r="DM120" s="169">
        <f t="shared" si="96"/>
        <v>0</v>
      </c>
      <c r="DN120" s="169">
        <f t="shared" si="96"/>
        <v>0</v>
      </c>
      <c r="DO120" s="169">
        <f t="shared" si="96"/>
        <v>0</v>
      </c>
      <c r="DP120" s="169">
        <f t="shared" si="96"/>
        <v>0</v>
      </c>
      <c r="DQ120" s="169">
        <f t="shared" si="96"/>
        <v>0</v>
      </c>
      <c r="DR120" s="169">
        <f t="shared" si="96"/>
        <v>0</v>
      </c>
      <c r="DS120" s="169">
        <f t="shared" si="96"/>
        <v>0</v>
      </c>
      <c r="DT120" s="169">
        <f t="shared" si="96"/>
        <v>0</v>
      </c>
      <c r="DU120" s="169">
        <f t="shared" si="96"/>
        <v>0</v>
      </c>
      <c r="DV120" s="169">
        <f t="shared" si="96"/>
        <v>0</v>
      </c>
      <c r="DW120" s="169">
        <f t="shared" si="96"/>
        <v>0</v>
      </c>
      <c r="DX120" s="169"/>
      <c r="DY120" s="169"/>
      <c r="DZ120" s="169"/>
      <c r="EA120" s="169">
        <f t="shared" si="90"/>
        <v>0</v>
      </c>
      <c r="EB120" s="169">
        <f t="shared" si="90"/>
        <v>0</v>
      </c>
      <c r="EC120" s="169">
        <f t="shared" si="90"/>
        <v>0</v>
      </c>
      <c r="ED120" s="169">
        <f t="shared" si="90"/>
        <v>0</v>
      </c>
      <c r="EE120" s="169">
        <f t="shared" si="90"/>
        <v>0</v>
      </c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70"/>
      <c r="FA120" s="171" t="str">
        <f t="shared" ref="FA120:FA126" si="97">IF(SUM(BU120:DI120)&gt;0,"Non Compliance","Compliance")</f>
        <v>Non Compliance</v>
      </c>
      <c r="FB120" s="171" t="str">
        <f t="shared" ref="FB120:FB126" si="98">IF(SUM(DK120:EY120)&gt;0,"Non Compliance","Compliance")</f>
        <v>Compliance</v>
      </c>
      <c r="FC120" s="171" t="str">
        <f t="shared" ref="FC120:FC126" si="99">IF(BR120&gt;12.5,"Non-Compliance","Compliance")</f>
        <v>Compliance</v>
      </c>
      <c r="FD120" s="164">
        <f>VLOOKUP(C120,'[3]AS PER ATT '!$B$9:$H$121,7,0)</f>
        <v>11</v>
      </c>
      <c r="FE120" s="186">
        <f t="shared" si="80"/>
        <v>0</v>
      </c>
    </row>
    <row r="121" spans="2:161" s="164" customFormat="1" ht="20.100000000000001" customHeight="1" thickBot="1" x14ac:dyDescent="0.3">
      <c r="B121" s="159">
        <v>108</v>
      </c>
      <c r="C121" s="160">
        <v>6940</v>
      </c>
      <c r="D121" s="173" t="s">
        <v>165</v>
      </c>
      <c r="E121" s="162" t="s">
        <v>135</v>
      </c>
      <c r="F121" s="98"/>
      <c r="G121" s="157" t="s">
        <v>10</v>
      </c>
      <c r="H121" s="157" t="s">
        <v>27</v>
      </c>
      <c r="I121" s="157" t="s">
        <v>12</v>
      </c>
      <c r="J121" s="157" t="s">
        <v>27</v>
      </c>
      <c r="K121" s="157" t="s">
        <v>12</v>
      </c>
      <c r="L121" s="157" t="s">
        <v>12</v>
      </c>
      <c r="M121" s="157" t="s">
        <v>26</v>
      </c>
      <c r="N121" s="157" t="s">
        <v>12</v>
      </c>
      <c r="O121" s="157" t="s">
        <v>12</v>
      </c>
      <c r="P121" s="157" t="s">
        <v>12</v>
      </c>
      <c r="Q121" s="157" t="s">
        <v>12</v>
      </c>
      <c r="R121" s="157" t="s">
        <v>12</v>
      </c>
      <c r="S121" s="157" t="s">
        <v>12</v>
      </c>
      <c r="T121" s="157" t="s">
        <v>26</v>
      </c>
      <c r="U121" s="157" t="s">
        <v>27</v>
      </c>
      <c r="V121" s="157" t="s">
        <v>27</v>
      </c>
      <c r="W121" s="157" t="s">
        <v>27</v>
      </c>
      <c r="X121" s="157" t="s">
        <v>11</v>
      </c>
      <c r="Y121" s="157" t="s">
        <v>12</v>
      </c>
      <c r="Z121" s="157" t="s">
        <v>12</v>
      </c>
      <c r="AA121" s="157" t="s">
        <v>27</v>
      </c>
      <c r="AB121" s="157" t="s">
        <v>12</v>
      </c>
      <c r="AC121" s="157" t="s">
        <v>12</v>
      </c>
      <c r="AD121" s="152" t="s">
        <v>12</v>
      </c>
      <c r="AE121" s="158" t="s">
        <v>12</v>
      </c>
      <c r="AF121" s="158" t="s">
        <v>26</v>
      </c>
      <c r="AG121" s="158" t="s">
        <v>10</v>
      </c>
      <c r="AH121" s="158" t="s">
        <v>10</v>
      </c>
      <c r="AI121" s="158" t="s">
        <v>27</v>
      </c>
      <c r="AJ121" s="158" t="s">
        <v>10</v>
      </c>
      <c r="AK121" s="157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2"/>
      <c r="AV121" s="152"/>
      <c r="AW121" s="153">
        <f t="shared" si="53"/>
        <v>4</v>
      </c>
      <c r="AX121" s="153">
        <f t="shared" si="54"/>
        <v>1</v>
      </c>
      <c r="AY121" s="153">
        <f t="shared" si="55"/>
        <v>15</v>
      </c>
      <c r="AZ121" s="153">
        <f t="shared" si="56"/>
        <v>0</v>
      </c>
      <c r="BA121" s="153">
        <f t="shared" si="57"/>
        <v>0</v>
      </c>
      <c r="BB121" s="153">
        <f t="shared" si="58"/>
        <v>0</v>
      </c>
      <c r="BC121" s="153">
        <f t="shared" si="59"/>
        <v>0</v>
      </c>
      <c r="BD121" s="153">
        <f t="shared" si="60"/>
        <v>0</v>
      </c>
      <c r="BE121" s="153">
        <f t="shared" si="61"/>
        <v>0</v>
      </c>
      <c r="BF121" s="153">
        <f t="shared" si="62"/>
        <v>0</v>
      </c>
      <c r="BG121" s="153">
        <f t="shared" si="63"/>
        <v>0</v>
      </c>
      <c r="BH121" s="153">
        <f t="shared" si="64"/>
        <v>0</v>
      </c>
      <c r="BI121" s="153">
        <f t="shared" si="65"/>
        <v>0</v>
      </c>
      <c r="BJ121" s="153">
        <f t="shared" si="66"/>
        <v>0</v>
      </c>
      <c r="BK121" s="152"/>
      <c r="BL121" s="152"/>
      <c r="BM121" s="153">
        <f t="shared" si="67"/>
        <v>3</v>
      </c>
      <c r="BN121" s="153">
        <f t="shared" si="68"/>
        <v>7</v>
      </c>
      <c r="BO121" s="145">
        <f t="shared" si="69"/>
        <v>20</v>
      </c>
      <c r="BP121" s="147">
        <f t="shared" si="70"/>
        <v>30</v>
      </c>
      <c r="BQ121" s="146">
        <f t="shared" si="94"/>
        <v>0</v>
      </c>
      <c r="BR121" s="146"/>
      <c r="BS121" s="163"/>
      <c r="BU121" s="165">
        <f t="shared" si="87"/>
        <v>0</v>
      </c>
      <c r="BV121" s="166">
        <f t="shared" si="87"/>
        <v>0</v>
      </c>
      <c r="BW121" s="166">
        <f t="shared" si="87"/>
        <v>0</v>
      </c>
      <c r="BX121" s="166">
        <f t="shared" si="87"/>
        <v>0</v>
      </c>
      <c r="BY121" s="166">
        <f t="shared" si="87"/>
        <v>0</v>
      </c>
      <c r="BZ121" s="166">
        <f t="shared" si="87"/>
        <v>0</v>
      </c>
      <c r="CA121" s="166">
        <f t="shared" si="87"/>
        <v>0</v>
      </c>
      <c r="CB121" s="166"/>
      <c r="CC121" s="166"/>
      <c r="CD121" s="166"/>
      <c r="CE121" s="166">
        <f t="shared" si="87"/>
        <v>0</v>
      </c>
      <c r="CF121" s="166">
        <f t="shared" si="87"/>
        <v>0</v>
      </c>
      <c r="CG121" s="166"/>
      <c r="CH121" s="166">
        <f t="shared" si="87"/>
        <v>0</v>
      </c>
      <c r="CI121" s="166">
        <f t="shared" si="87"/>
        <v>1</v>
      </c>
      <c r="CJ121" s="166">
        <f t="shared" ref="CI121:CJ123" si="100">IF(OR(COUNTIFS(V121:AB121,"W/O")&gt;0,COUNTIFS(V121:AB121,"")&gt;0),0,1)</f>
        <v>1</v>
      </c>
      <c r="CK121" s="166"/>
      <c r="CL121" s="166"/>
      <c r="CM121" s="166"/>
      <c r="CN121" s="166">
        <f t="shared" si="89"/>
        <v>0</v>
      </c>
      <c r="CO121" s="166">
        <f t="shared" si="89"/>
        <v>0</v>
      </c>
      <c r="CP121" s="166">
        <f t="shared" si="89"/>
        <v>0</v>
      </c>
      <c r="CQ121" s="166">
        <f t="shared" si="89"/>
        <v>0</v>
      </c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7"/>
      <c r="DK121" s="168">
        <f t="shared" si="96"/>
        <v>0</v>
      </c>
      <c r="DL121" s="169">
        <f t="shared" si="96"/>
        <v>0</v>
      </c>
      <c r="DM121" s="169">
        <f t="shared" si="96"/>
        <v>0</v>
      </c>
      <c r="DN121" s="169">
        <f t="shared" si="96"/>
        <v>0</v>
      </c>
      <c r="DO121" s="169">
        <f t="shared" si="96"/>
        <v>0</v>
      </c>
      <c r="DP121" s="169">
        <f t="shared" si="96"/>
        <v>0</v>
      </c>
      <c r="DQ121" s="169">
        <f t="shared" si="96"/>
        <v>0</v>
      </c>
      <c r="DR121" s="169">
        <f t="shared" si="96"/>
        <v>0</v>
      </c>
      <c r="DS121" s="169">
        <f t="shared" si="96"/>
        <v>0</v>
      </c>
      <c r="DT121" s="169">
        <f t="shared" si="96"/>
        <v>0</v>
      </c>
      <c r="DU121" s="169">
        <f t="shared" si="96"/>
        <v>0</v>
      </c>
      <c r="DV121" s="169">
        <f t="shared" si="96"/>
        <v>0</v>
      </c>
      <c r="DW121" s="169">
        <f t="shared" si="96"/>
        <v>0</v>
      </c>
      <c r="DX121" s="169"/>
      <c r="DY121" s="169"/>
      <c r="DZ121" s="169"/>
      <c r="EA121" s="169">
        <f t="shared" si="90"/>
        <v>0</v>
      </c>
      <c r="EB121" s="169">
        <f t="shared" si="90"/>
        <v>0</v>
      </c>
      <c r="EC121" s="169">
        <f t="shared" si="90"/>
        <v>0</v>
      </c>
      <c r="ED121" s="169">
        <f t="shared" si="90"/>
        <v>0</v>
      </c>
      <c r="EE121" s="169">
        <f t="shared" si="90"/>
        <v>0</v>
      </c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70"/>
      <c r="FA121" s="171" t="str">
        <f t="shared" si="97"/>
        <v>Non Compliance</v>
      </c>
      <c r="FB121" s="171" t="str">
        <f t="shared" si="98"/>
        <v>Compliance</v>
      </c>
      <c r="FC121" s="171" t="str">
        <f t="shared" si="99"/>
        <v>Compliance</v>
      </c>
      <c r="FD121" s="164">
        <f>VLOOKUP(C121,'[3]AS PER ATT '!$B$9:$H$121,7,0)</f>
        <v>20</v>
      </c>
      <c r="FE121" s="186">
        <f t="shared" si="80"/>
        <v>0</v>
      </c>
    </row>
    <row r="122" spans="2:161" s="164" customFormat="1" ht="20.100000000000001" customHeight="1" thickBot="1" x14ac:dyDescent="0.3">
      <c r="B122" s="159">
        <v>109</v>
      </c>
      <c r="C122" s="160">
        <v>6965</v>
      </c>
      <c r="D122" s="173" t="s">
        <v>163</v>
      </c>
      <c r="E122" s="162" t="s">
        <v>135</v>
      </c>
      <c r="F122" s="98"/>
      <c r="G122" s="157" t="s">
        <v>27</v>
      </c>
      <c r="H122" s="157" t="s">
        <v>27</v>
      </c>
      <c r="I122" s="157" t="s">
        <v>27</v>
      </c>
      <c r="J122" s="157" t="s">
        <v>27</v>
      </c>
      <c r="K122" s="157" t="s">
        <v>27</v>
      </c>
      <c r="L122" s="157" t="s">
        <v>27</v>
      </c>
      <c r="M122" s="157" t="s">
        <v>27</v>
      </c>
      <c r="N122" s="157" t="s">
        <v>27</v>
      </c>
      <c r="O122" s="157" t="s">
        <v>27</v>
      </c>
      <c r="P122" s="157" t="s">
        <v>27</v>
      </c>
      <c r="Q122" s="157" t="s">
        <v>27</v>
      </c>
      <c r="R122" s="157" t="s">
        <v>10</v>
      </c>
      <c r="S122" s="157" t="s">
        <v>27</v>
      </c>
      <c r="T122" s="157" t="s">
        <v>10</v>
      </c>
      <c r="U122" s="157" t="s">
        <v>27</v>
      </c>
      <c r="V122" s="157" t="s">
        <v>27</v>
      </c>
      <c r="W122" s="157" t="s">
        <v>27</v>
      </c>
      <c r="X122" s="157" t="s">
        <v>27</v>
      </c>
      <c r="Y122" s="157" t="s">
        <v>27</v>
      </c>
      <c r="Z122" s="157" t="s">
        <v>27</v>
      </c>
      <c r="AA122" s="157" t="s">
        <v>27</v>
      </c>
      <c r="AB122" s="157" t="s">
        <v>27</v>
      </c>
      <c r="AC122" s="157" t="s">
        <v>27</v>
      </c>
      <c r="AD122" s="152" t="s">
        <v>27</v>
      </c>
      <c r="AE122" s="158" t="s">
        <v>27</v>
      </c>
      <c r="AF122" s="158" t="s">
        <v>27</v>
      </c>
      <c r="AG122" s="158" t="s">
        <v>27</v>
      </c>
      <c r="AH122" s="158" t="s">
        <v>27</v>
      </c>
      <c r="AI122" s="158" t="s">
        <v>27</v>
      </c>
      <c r="AJ122" s="158" t="s">
        <v>27</v>
      </c>
      <c r="AK122" s="157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2"/>
      <c r="AV122" s="152"/>
      <c r="AW122" s="153">
        <f t="shared" si="53"/>
        <v>2</v>
      </c>
      <c r="AX122" s="153">
        <f t="shared" si="54"/>
        <v>0</v>
      </c>
      <c r="AY122" s="153">
        <f t="shared" si="55"/>
        <v>0</v>
      </c>
      <c r="AZ122" s="153">
        <f t="shared" si="56"/>
        <v>0</v>
      </c>
      <c r="BA122" s="153">
        <f t="shared" si="57"/>
        <v>0</v>
      </c>
      <c r="BB122" s="153">
        <f t="shared" si="58"/>
        <v>0</v>
      </c>
      <c r="BC122" s="153">
        <f t="shared" si="59"/>
        <v>0</v>
      </c>
      <c r="BD122" s="153">
        <f t="shared" si="60"/>
        <v>0</v>
      </c>
      <c r="BE122" s="153">
        <f t="shared" si="61"/>
        <v>0</v>
      </c>
      <c r="BF122" s="153">
        <f t="shared" si="62"/>
        <v>0</v>
      </c>
      <c r="BG122" s="153">
        <f t="shared" si="63"/>
        <v>0</v>
      </c>
      <c r="BH122" s="153">
        <f t="shared" si="64"/>
        <v>0</v>
      </c>
      <c r="BI122" s="153">
        <f t="shared" si="65"/>
        <v>0</v>
      </c>
      <c r="BJ122" s="153">
        <f t="shared" si="66"/>
        <v>0</v>
      </c>
      <c r="BK122" s="152"/>
      <c r="BL122" s="152"/>
      <c r="BM122" s="153">
        <f t="shared" si="67"/>
        <v>0</v>
      </c>
      <c r="BN122" s="153">
        <f t="shared" si="68"/>
        <v>28</v>
      </c>
      <c r="BO122" s="145">
        <f t="shared" si="69"/>
        <v>2</v>
      </c>
      <c r="BP122" s="147">
        <f t="shared" si="70"/>
        <v>30</v>
      </c>
      <c r="BQ122" s="146">
        <f t="shared" si="94"/>
        <v>0</v>
      </c>
      <c r="BR122" s="146"/>
      <c r="BS122" s="163"/>
      <c r="BU122" s="165">
        <f t="shared" ref="BU122:CA122" si="101">IF(OR(COUNTIFS(G122:M122,"W/O")&gt;0,COUNTIFS(G122:M122,"")&gt;0),0,1)</f>
        <v>1</v>
      </c>
      <c r="BV122" s="166">
        <f t="shared" si="101"/>
        <v>1</v>
      </c>
      <c r="BW122" s="166">
        <f t="shared" si="101"/>
        <v>1</v>
      </c>
      <c r="BX122" s="166">
        <f t="shared" si="101"/>
        <v>1</v>
      </c>
      <c r="BY122" s="166">
        <f t="shared" si="101"/>
        <v>1</v>
      </c>
      <c r="BZ122" s="166">
        <f t="shared" si="101"/>
        <v>1</v>
      </c>
      <c r="CA122" s="166">
        <f t="shared" si="101"/>
        <v>1</v>
      </c>
      <c r="CB122" s="166"/>
      <c r="CC122" s="166"/>
      <c r="CD122" s="166"/>
      <c r="CE122" s="166">
        <f t="shared" ref="CE122:CF122" si="102">IF(OR(COUNTIFS(Q122:W122,"W/O")&gt;0,COUNTIFS(Q122:W122,"")&gt;0),0,1)</f>
        <v>1</v>
      </c>
      <c r="CF122" s="166">
        <f t="shared" si="102"/>
        <v>1</v>
      </c>
      <c r="CG122" s="166"/>
      <c r="CH122" s="166">
        <f t="shared" ref="CH122:CH123" si="103">IF(OR(COUNTIFS(T122:Z122,"W/O")&gt;0,COUNTIFS(T122:Z122,"")&gt;0),0,1)</f>
        <v>1</v>
      </c>
      <c r="CI122" s="166">
        <f t="shared" si="100"/>
        <v>1</v>
      </c>
      <c r="CJ122" s="166">
        <f t="shared" si="100"/>
        <v>1</v>
      </c>
      <c r="CK122" s="166"/>
      <c r="CL122" s="166"/>
      <c r="CM122" s="166"/>
      <c r="CN122" s="166">
        <f t="shared" si="89"/>
        <v>1</v>
      </c>
      <c r="CO122" s="166">
        <f t="shared" si="89"/>
        <v>1</v>
      </c>
      <c r="CP122" s="166">
        <f t="shared" si="89"/>
        <v>1</v>
      </c>
      <c r="CQ122" s="166">
        <f t="shared" si="89"/>
        <v>1</v>
      </c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6"/>
      <c r="DD122" s="166"/>
      <c r="DE122" s="166"/>
      <c r="DF122" s="166"/>
      <c r="DG122" s="166"/>
      <c r="DH122" s="166"/>
      <c r="DI122" s="167"/>
      <c r="DK122" s="168">
        <f t="shared" si="96"/>
        <v>0</v>
      </c>
      <c r="DL122" s="169">
        <f t="shared" si="96"/>
        <v>0</v>
      </c>
      <c r="DM122" s="169">
        <f t="shared" si="96"/>
        <v>0</v>
      </c>
      <c r="DN122" s="169">
        <f t="shared" si="96"/>
        <v>0</v>
      </c>
      <c r="DO122" s="169">
        <f t="shared" si="96"/>
        <v>0</v>
      </c>
      <c r="DP122" s="169">
        <f t="shared" si="96"/>
        <v>0</v>
      </c>
      <c r="DQ122" s="169">
        <f t="shared" si="96"/>
        <v>0</v>
      </c>
      <c r="DR122" s="169">
        <f t="shared" si="96"/>
        <v>0</v>
      </c>
      <c r="DS122" s="169">
        <f t="shared" si="96"/>
        <v>0</v>
      </c>
      <c r="DT122" s="169">
        <f t="shared" si="96"/>
        <v>0</v>
      </c>
      <c r="DU122" s="169">
        <f t="shared" si="96"/>
        <v>0</v>
      </c>
      <c r="DV122" s="169">
        <f t="shared" si="96"/>
        <v>0</v>
      </c>
      <c r="DW122" s="169">
        <f t="shared" si="96"/>
        <v>0</v>
      </c>
      <c r="DX122" s="169"/>
      <c r="DY122" s="169"/>
      <c r="DZ122" s="169"/>
      <c r="EA122" s="169">
        <f t="shared" si="90"/>
        <v>0</v>
      </c>
      <c r="EB122" s="169">
        <f t="shared" si="90"/>
        <v>0</v>
      </c>
      <c r="EC122" s="169">
        <f t="shared" si="90"/>
        <v>0</v>
      </c>
      <c r="ED122" s="169">
        <f t="shared" si="90"/>
        <v>0</v>
      </c>
      <c r="EE122" s="169">
        <f t="shared" si="90"/>
        <v>0</v>
      </c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70"/>
      <c r="FA122" s="171" t="str">
        <f t="shared" si="97"/>
        <v>Non Compliance</v>
      </c>
      <c r="FB122" s="171" t="str">
        <f t="shared" si="98"/>
        <v>Compliance</v>
      </c>
      <c r="FC122" s="171" t="str">
        <f t="shared" si="99"/>
        <v>Compliance</v>
      </c>
      <c r="FD122" s="164">
        <f>VLOOKUP(C122,'[3]AS PER ATT '!$B$9:$H$121,7,0)</f>
        <v>2</v>
      </c>
      <c r="FE122" s="186">
        <f t="shared" si="80"/>
        <v>0</v>
      </c>
    </row>
    <row r="123" spans="2:161" s="164" customFormat="1" ht="20.100000000000001" customHeight="1" thickBot="1" x14ac:dyDescent="0.3">
      <c r="B123" s="159">
        <v>110</v>
      </c>
      <c r="C123" s="160">
        <v>5284</v>
      </c>
      <c r="D123" s="173" t="s">
        <v>164</v>
      </c>
      <c r="E123" s="162" t="s">
        <v>135</v>
      </c>
      <c r="F123" s="98"/>
      <c r="G123" s="157" t="s">
        <v>27</v>
      </c>
      <c r="H123" s="157" t="s">
        <v>27</v>
      </c>
      <c r="I123" s="157" t="s">
        <v>27</v>
      </c>
      <c r="J123" s="157" t="s">
        <v>27</v>
      </c>
      <c r="K123" s="157" t="s">
        <v>27</v>
      </c>
      <c r="L123" s="157" t="s">
        <v>27</v>
      </c>
      <c r="M123" s="157" t="s">
        <v>27</v>
      </c>
      <c r="N123" s="157" t="s">
        <v>27</v>
      </c>
      <c r="O123" s="157" t="s">
        <v>27</v>
      </c>
      <c r="P123" s="157" t="s">
        <v>27</v>
      </c>
      <c r="Q123" s="157" t="s">
        <v>27</v>
      </c>
      <c r="R123" s="157" t="s">
        <v>27</v>
      </c>
      <c r="S123" s="157" t="s">
        <v>11</v>
      </c>
      <c r="T123" s="157" t="s">
        <v>11</v>
      </c>
      <c r="U123" s="157" t="s">
        <v>11</v>
      </c>
      <c r="V123" s="157" t="s">
        <v>10</v>
      </c>
      <c r="W123" s="157" t="s">
        <v>10</v>
      </c>
      <c r="X123" s="157" t="s">
        <v>10</v>
      </c>
      <c r="Y123" s="157" t="s">
        <v>12</v>
      </c>
      <c r="Z123" s="157" t="s">
        <v>26</v>
      </c>
      <c r="AA123" s="157" t="s">
        <v>10</v>
      </c>
      <c r="AB123" s="157" t="s">
        <v>10</v>
      </c>
      <c r="AC123" s="157" t="s">
        <v>10</v>
      </c>
      <c r="AD123" s="152" t="s">
        <v>10</v>
      </c>
      <c r="AE123" s="158" t="s">
        <v>10</v>
      </c>
      <c r="AF123" s="158" t="s">
        <v>10</v>
      </c>
      <c r="AG123" s="158" t="s">
        <v>11</v>
      </c>
      <c r="AH123" s="158" t="s">
        <v>10</v>
      </c>
      <c r="AI123" s="158" t="s">
        <v>26</v>
      </c>
      <c r="AJ123" s="158" t="s">
        <v>12</v>
      </c>
      <c r="AK123" s="157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2"/>
      <c r="AV123" s="152"/>
      <c r="AW123" s="153">
        <f t="shared" si="53"/>
        <v>10</v>
      </c>
      <c r="AX123" s="153">
        <f t="shared" si="54"/>
        <v>4</v>
      </c>
      <c r="AY123" s="153">
        <f t="shared" si="55"/>
        <v>2</v>
      </c>
      <c r="AZ123" s="153">
        <f t="shared" si="56"/>
        <v>0</v>
      </c>
      <c r="BA123" s="153">
        <f t="shared" si="57"/>
        <v>0</v>
      </c>
      <c r="BB123" s="153">
        <f t="shared" si="58"/>
        <v>0</v>
      </c>
      <c r="BC123" s="153">
        <f t="shared" si="59"/>
        <v>0</v>
      </c>
      <c r="BD123" s="153">
        <f t="shared" si="60"/>
        <v>0</v>
      </c>
      <c r="BE123" s="153">
        <f t="shared" si="61"/>
        <v>0</v>
      </c>
      <c r="BF123" s="153">
        <f t="shared" si="62"/>
        <v>0</v>
      </c>
      <c r="BG123" s="153">
        <f t="shared" si="63"/>
        <v>0</v>
      </c>
      <c r="BH123" s="153">
        <f t="shared" si="64"/>
        <v>0</v>
      </c>
      <c r="BI123" s="153">
        <f t="shared" si="65"/>
        <v>0</v>
      </c>
      <c r="BJ123" s="153">
        <f t="shared" si="66"/>
        <v>0</v>
      </c>
      <c r="BK123" s="152"/>
      <c r="BL123" s="152"/>
      <c r="BM123" s="153">
        <f t="shared" si="67"/>
        <v>2</v>
      </c>
      <c r="BN123" s="153">
        <f t="shared" si="68"/>
        <v>12</v>
      </c>
      <c r="BO123" s="145">
        <f t="shared" si="69"/>
        <v>16</v>
      </c>
      <c r="BP123" s="147">
        <f t="shared" si="70"/>
        <v>30</v>
      </c>
      <c r="BQ123" s="146">
        <f t="shared" ref="BQ123:BQ126" si="104">SUM(BA123:BG123)+SUM(BH123/2)</f>
        <v>0</v>
      </c>
      <c r="BR123" s="146"/>
      <c r="BS123" s="163"/>
      <c r="BU123" s="165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>
        <f t="shared" si="103"/>
        <v>0</v>
      </c>
      <c r="CI123" s="166">
        <f t="shared" si="100"/>
        <v>0</v>
      </c>
      <c r="CJ123" s="166">
        <f t="shared" si="100"/>
        <v>0</v>
      </c>
      <c r="CK123" s="166"/>
      <c r="CL123" s="166"/>
      <c r="CM123" s="166"/>
      <c r="CN123" s="166">
        <f t="shared" si="89"/>
        <v>0</v>
      </c>
      <c r="CO123" s="166"/>
      <c r="CP123" s="166"/>
      <c r="CQ123" s="166">
        <f t="shared" si="89"/>
        <v>0</v>
      </c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6"/>
      <c r="DD123" s="166"/>
      <c r="DE123" s="166"/>
      <c r="DF123" s="166"/>
      <c r="DG123" s="166"/>
      <c r="DH123" s="166"/>
      <c r="DI123" s="167"/>
      <c r="DK123" s="168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>
        <f t="shared" si="96"/>
        <v>0</v>
      </c>
      <c r="DV123" s="169">
        <f t="shared" si="96"/>
        <v>0</v>
      </c>
      <c r="DW123" s="169">
        <f t="shared" si="96"/>
        <v>0</v>
      </c>
      <c r="DX123" s="169"/>
      <c r="DY123" s="169"/>
      <c r="DZ123" s="169"/>
      <c r="EA123" s="169">
        <f t="shared" si="90"/>
        <v>0</v>
      </c>
      <c r="EB123" s="169">
        <f t="shared" si="90"/>
        <v>0</v>
      </c>
      <c r="EC123" s="169">
        <f t="shared" si="90"/>
        <v>0</v>
      </c>
      <c r="ED123" s="169">
        <f t="shared" si="90"/>
        <v>0</v>
      </c>
      <c r="EE123" s="169">
        <f t="shared" si="90"/>
        <v>0</v>
      </c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70"/>
      <c r="FA123" s="171" t="str">
        <f t="shared" si="97"/>
        <v>Compliance</v>
      </c>
      <c r="FB123" s="171" t="str">
        <f t="shared" si="98"/>
        <v>Compliance</v>
      </c>
      <c r="FC123" s="171" t="str">
        <f t="shared" si="99"/>
        <v>Compliance</v>
      </c>
      <c r="FD123" s="164">
        <f>VLOOKUP(C123,'[3]AS PER ATT '!$B$9:$H$121,7,0)</f>
        <v>16</v>
      </c>
      <c r="FE123" s="186">
        <f t="shared" si="80"/>
        <v>0</v>
      </c>
    </row>
    <row r="124" spans="2:161" s="164" customFormat="1" ht="20.100000000000001" customHeight="1" thickBot="1" x14ac:dyDescent="0.3">
      <c r="B124" s="159">
        <v>111</v>
      </c>
      <c r="C124" s="160">
        <v>6949</v>
      </c>
      <c r="D124" s="173" t="s">
        <v>168</v>
      </c>
      <c r="E124" s="162" t="s">
        <v>135</v>
      </c>
      <c r="F124" s="98"/>
      <c r="G124" s="157" t="s">
        <v>27</v>
      </c>
      <c r="H124" s="157" t="s">
        <v>27</v>
      </c>
      <c r="I124" s="157" t="s">
        <v>27</v>
      </c>
      <c r="J124" s="157" t="s">
        <v>27</v>
      </c>
      <c r="K124" s="157" t="s">
        <v>27</v>
      </c>
      <c r="L124" s="157" t="s">
        <v>27</v>
      </c>
      <c r="M124" s="157" t="s">
        <v>27</v>
      </c>
      <c r="N124" s="157" t="s">
        <v>27</v>
      </c>
      <c r="O124" s="157" t="s">
        <v>27</v>
      </c>
      <c r="P124" s="157" t="s">
        <v>27</v>
      </c>
      <c r="Q124" s="157" t="s">
        <v>27</v>
      </c>
      <c r="R124" s="157" t="s">
        <v>27</v>
      </c>
      <c r="S124" s="157" t="s">
        <v>27</v>
      </c>
      <c r="T124" s="157" t="s">
        <v>27</v>
      </c>
      <c r="U124" s="157" t="s">
        <v>27</v>
      </c>
      <c r="V124" s="157" t="s">
        <v>27</v>
      </c>
      <c r="W124" s="157" t="s">
        <v>27</v>
      </c>
      <c r="X124" s="157" t="s">
        <v>27</v>
      </c>
      <c r="Y124" s="157" t="s">
        <v>27</v>
      </c>
      <c r="Z124" s="157" t="s">
        <v>27</v>
      </c>
      <c r="AA124" s="157" t="s">
        <v>27</v>
      </c>
      <c r="AB124" s="157" t="s">
        <v>27</v>
      </c>
      <c r="AC124" s="157" t="s">
        <v>27</v>
      </c>
      <c r="AD124" s="152" t="s">
        <v>27</v>
      </c>
      <c r="AE124" s="158" t="s">
        <v>27</v>
      </c>
      <c r="AF124" s="158" t="s">
        <v>27</v>
      </c>
      <c r="AG124" s="158" t="s">
        <v>12</v>
      </c>
      <c r="AH124" s="158" t="s">
        <v>12</v>
      </c>
      <c r="AI124" s="158" t="s">
        <v>12</v>
      </c>
      <c r="AJ124" s="158" t="s">
        <v>12</v>
      </c>
      <c r="AK124" s="157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2"/>
      <c r="AV124" s="152"/>
      <c r="AW124" s="153">
        <f t="shared" si="53"/>
        <v>0</v>
      </c>
      <c r="AX124" s="153">
        <f t="shared" si="54"/>
        <v>0</v>
      </c>
      <c r="AY124" s="153">
        <f t="shared" si="55"/>
        <v>4</v>
      </c>
      <c r="AZ124" s="153">
        <f t="shared" si="56"/>
        <v>0</v>
      </c>
      <c r="BA124" s="153">
        <f t="shared" si="57"/>
        <v>0</v>
      </c>
      <c r="BB124" s="153">
        <f t="shared" si="58"/>
        <v>0</v>
      </c>
      <c r="BC124" s="153">
        <f t="shared" si="59"/>
        <v>0</v>
      </c>
      <c r="BD124" s="153">
        <f t="shared" si="60"/>
        <v>0</v>
      </c>
      <c r="BE124" s="153">
        <f t="shared" si="61"/>
        <v>0</v>
      </c>
      <c r="BF124" s="153">
        <f t="shared" si="62"/>
        <v>0</v>
      </c>
      <c r="BG124" s="153">
        <f t="shared" si="63"/>
        <v>0</v>
      </c>
      <c r="BH124" s="153">
        <f t="shared" si="64"/>
        <v>0</v>
      </c>
      <c r="BI124" s="153">
        <f t="shared" si="65"/>
        <v>0</v>
      </c>
      <c r="BJ124" s="153">
        <f t="shared" si="66"/>
        <v>0</v>
      </c>
      <c r="BK124" s="152"/>
      <c r="BL124" s="152"/>
      <c r="BM124" s="153">
        <f t="shared" si="67"/>
        <v>0</v>
      </c>
      <c r="BN124" s="153">
        <f t="shared" si="68"/>
        <v>26</v>
      </c>
      <c r="BO124" s="145">
        <f t="shared" si="69"/>
        <v>4</v>
      </c>
      <c r="BP124" s="147">
        <f t="shared" si="70"/>
        <v>30</v>
      </c>
      <c r="BQ124" s="146">
        <f t="shared" si="104"/>
        <v>0</v>
      </c>
      <c r="BR124" s="146"/>
      <c r="BS124" s="163"/>
      <c r="BU124" s="165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>
        <f t="shared" si="89"/>
        <v>1</v>
      </c>
      <c r="CO124" s="166"/>
      <c r="CP124" s="166"/>
      <c r="CQ124" s="166">
        <f t="shared" si="89"/>
        <v>1</v>
      </c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7"/>
      <c r="DK124" s="168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>
        <f t="shared" si="90"/>
        <v>0</v>
      </c>
      <c r="EB124" s="169">
        <f t="shared" si="90"/>
        <v>0</v>
      </c>
      <c r="EC124" s="169">
        <f t="shared" si="90"/>
        <v>0</v>
      </c>
      <c r="ED124" s="169">
        <f t="shared" si="90"/>
        <v>0</v>
      </c>
      <c r="EE124" s="169">
        <f t="shared" si="90"/>
        <v>0</v>
      </c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70"/>
      <c r="FA124" s="171" t="str">
        <f t="shared" si="97"/>
        <v>Non Compliance</v>
      </c>
      <c r="FB124" s="171" t="str">
        <f t="shared" si="98"/>
        <v>Compliance</v>
      </c>
      <c r="FC124" s="171" t="str">
        <f t="shared" si="99"/>
        <v>Compliance</v>
      </c>
      <c r="FD124" s="164">
        <f>VLOOKUP(C124,'[3]AS PER ATT '!$B$9:$H$121,7,0)</f>
        <v>4</v>
      </c>
      <c r="FE124" s="186">
        <f t="shared" si="80"/>
        <v>0</v>
      </c>
    </row>
    <row r="125" spans="2:161" s="164" customFormat="1" ht="20.100000000000001" customHeight="1" thickBot="1" x14ac:dyDescent="0.3">
      <c r="B125" s="159">
        <v>112</v>
      </c>
      <c r="C125" s="160">
        <v>6950</v>
      </c>
      <c r="D125" s="173" t="s">
        <v>167</v>
      </c>
      <c r="E125" s="162" t="s">
        <v>135</v>
      </c>
      <c r="F125" s="98"/>
      <c r="G125" s="157" t="s">
        <v>27</v>
      </c>
      <c r="H125" s="157" t="s">
        <v>27</v>
      </c>
      <c r="I125" s="157" t="s">
        <v>27</v>
      </c>
      <c r="J125" s="157" t="s">
        <v>27</v>
      </c>
      <c r="K125" s="157" t="s">
        <v>27</v>
      </c>
      <c r="L125" s="157" t="s">
        <v>27</v>
      </c>
      <c r="M125" s="157" t="s">
        <v>27</v>
      </c>
      <c r="N125" s="157" t="s">
        <v>27</v>
      </c>
      <c r="O125" s="157" t="s">
        <v>27</v>
      </c>
      <c r="P125" s="157" t="s">
        <v>27</v>
      </c>
      <c r="Q125" s="157" t="s">
        <v>27</v>
      </c>
      <c r="R125" s="157" t="s">
        <v>27</v>
      </c>
      <c r="S125" s="157" t="s">
        <v>27</v>
      </c>
      <c r="T125" s="157" t="s">
        <v>27</v>
      </c>
      <c r="U125" s="157" t="s">
        <v>27</v>
      </c>
      <c r="V125" s="157" t="s">
        <v>27</v>
      </c>
      <c r="W125" s="157" t="s">
        <v>27</v>
      </c>
      <c r="X125" s="157" t="s">
        <v>27</v>
      </c>
      <c r="Y125" s="157" t="s">
        <v>27</v>
      </c>
      <c r="Z125" s="157" t="s">
        <v>27</v>
      </c>
      <c r="AA125" s="157" t="s">
        <v>27</v>
      </c>
      <c r="AB125" s="157" t="s">
        <v>27</v>
      </c>
      <c r="AC125" s="157" t="s">
        <v>27</v>
      </c>
      <c r="AD125" s="152" t="s">
        <v>11</v>
      </c>
      <c r="AE125" s="158" t="s">
        <v>12</v>
      </c>
      <c r="AF125" s="158" t="s">
        <v>12</v>
      </c>
      <c r="AG125" s="158" t="s">
        <v>12</v>
      </c>
      <c r="AH125" s="158" t="s">
        <v>12</v>
      </c>
      <c r="AI125" s="158" t="s">
        <v>12</v>
      </c>
      <c r="AJ125" s="158" t="s">
        <v>12</v>
      </c>
      <c r="AK125" s="157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2"/>
      <c r="AV125" s="152"/>
      <c r="AW125" s="153">
        <f t="shared" si="53"/>
        <v>0</v>
      </c>
      <c r="AX125" s="153">
        <f t="shared" si="54"/>
        <v>1</v>
      </c>
      <c r="AY125" s="153">
        <f t="shared" si="55"/>
        <v>6</v>
      </c>
      <c r="AZ125" s="153">
        <f t="shared" si="56"/>
        <v>0</v>
      </c>
      <c r="BA125" s="153">
        <f t="shared" si="57"/>
        <v>0</v>
      </c>
      <c r="BB125" s="153">
        <f t="shared" si="58"/>
        <v>0</v>
      </c>
      <c r="BC125" s="153">
        <f t="shared" si="59"/>
        <v>0</v>
      </c>
      <c r="BD125" s="153">
        <f t="shared" si="60"/>
        <v>0</v>
      </c>
      <c r="BE125" s="153">
        <f t="shared" si="61"/>
        <v>0</v>
      </c>
      <c r="BF125" s="153">
        <f t="shared" si="62"/>
        <v>0</v>
      </c>
      <c r="BG125" s="153">
        <f t="shared" si="63"/>
        <v>0</v>
      </c>
      <c r="BH125" s="153">
        <f t="shared" si="64"/>
        <v>0</v>
      </c>
      <c r="BI125" s="153">
        <f t="shared" si="65"/>
        <v>0</v>
      </c>
      <c r="BJ125" s="153">
        <f t="shared" si="66"/>
        <v>0</v>
      </c>
      <c r="BK125" s="152"/>
      <c r="BL125" s="152"/>
      <c r="BM125" s="153">
        <f t="shared" si="67"/>
        <v>0</v>
      </c>
      <c r="BN125" s="153">
        <f t="shared" si="68"/>
        <v>23</v>
      </c>
      <c r="BO125" s="145">
        <f t="shared" si="69"/>
        <v>7</v>
      </c>
      <c r="BP125" s="147">
        <f t="shared" si="70"/>
        <v>30</v>
      </c>
      <c r="BQ125" s="146">
        <f t="shared" si="104"/>
        <v>0</v>
      </c>
      <c r="BR125" s="146"/>
      <c r="BS125" s="163"/>
      <c r="BU125" s="165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>
        <f t="shared" si="89"/>
        <v>1</v>
      </c>
      <c r="CO125" s="166"/>
      <c r="CP125" s="166"/>
      <c r="CQ125" s="166">
        <f t="shared" si="89"/>
        <v>1</v>
      </c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7"/>
      <c r="DK125" s="168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>
        <f t="shared" si="90"/>
        <v>0</v>
      </c>
      <c r="EB125" s="169">
        <f t="shared" si="90"/>
        <v>0</v>
      </c>
      <c r="EC125" s="169">
        <f t="shared" si="90"/>
        <v>0</v>
      </c>
      <c r="ED125" s="169">
        <f t="shared" si="90"/>
        <v>0</v>
      </c>
      <c r="EE125" s="169">
        <f t="shared" si="90"/>
        <v>0</v>
      </c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70"/>
      <c r="FA125" s="171" t="str">
        <f t="shared" si="97"/>
        <v>Non Compliance</v>
      </c>
      <c r="FB125" s="171" t="str">
        <f t="shared" si="98"/>
        <v>Compliance</v>
      </c>
      <c r="FC125" s="171" t="str">
        <f t="shared" si="99"/>
        <v>Compliance</v>
      </c>
      <c r="FD125" s="164">
        <f>VLOOKUP(C125,'[3]AS PER ATT '!$B$9:$H$121,7,0)</f>
        <v>7</v>
      </c>
      <c r="FE125" s="186">
        <f t="shared" si="80"/>
        <v>0</v>
      </c>
    </row>
    <row r="126" spans="2:161" s="164" customFormat="1" ht="20.100000000000001" customHeight="1" thickBot="1" x14ac:dyDescent="0.3">
      <c r="B126" s="159">
        <v>113</v>
      </c>
      <c r="C126" s="160">
        <v>6988</v>
      </c>
      <c r="D126" s="173" t="s">
        <v>161</v>
      </c>
      <c r="E126" s="162" t="s">
        <v>135</v>
      </c>
      <c r="F126" s="98"/>
      <c r="G126" s="157" t="s">
        <v>27</v>
      </c>
      <c r="H126" s="157" t="s">
        <v>27</v>
      </c>
      <c r="I126" s="157" t="s">
        <v>27</v>
      </c>
      <c r="J126" s="157" t="s">
        <v>27</v>
      </c>
      <c r="K126" s="157" t="s">
        <v>27</v>
      </c>
      <c r="L126" s="157" t="s">
        <v>27</v>
      </c>
      <c r="M126" s="157" t="s">
        <v>27</v>
      </c>
      <c r="N126" s="157" t="s">
        <v>27</v>
      </c>
      <c r="O126" s="157" t="s">
        <v>27</v>
      </c>
      <c r="P126" s="157" t="s">
        <v>27</v>
      </c>
      <c r="Q126" s="157" t="s">
        <v>27</v>
      </c>
      <c r="R126" s="157" t="s">
        <v>27</v>
      </c>
      <c r="S126" s="157" t="s">
        <v>27</v>
      </c>
      <c r="T126" s="157" t="s">
        <v>27</v>
      </c>
      <c r="U126" s="157" t="s">
        <v>27</v>
      </c>
      <c r="V126" s="157" t="s">
        <v>27</v>
      </c>
      <c r="W126" s="157" t="s">
        <v>27</v>
      </c>
      <c r="X126" s="157" t="s">
        <v>27</v>
      </c>
      <c r="Y126" s="157" t="s">
        <v>27</v>
      </c>
      <c r="Z126" s="157" t="s">
        <v>27</v>
      </c>
      <c r="AA126" s="157" t="s">
        <v>27</v>
      </c>
      <c r="AB126" s="157" t="s">
        <v>27</v>
      </c>
      <c r="AC126" s="157" t="s">
        <v>27</v>
      </c>
      <c r="AD126" s="152" t="s">
        <v>27</v>
      </c>
      <c r="AE126" s="158" t="s">
        <v>27</v>
      </c>
      <c r="AF126" s="158" t="s">
        <v>27</v>
      </c>
      <c r="AG126" s="158" t="s">
        <v>27</v>
      </c>
      <c r="AH126" s="158" t="s">
        <v>27</v>
      </c>
      <c r="AI126" s="158" t="s">
        <v>27</v>
      </c>
      <c r="AJ126" s="158" t="s">
        <v>10</v>
      </c>
      <c r="AK126" s="157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2"/>
      <c r="AV126" s="152"/>
      <c r="AW126" s="153">
        <f t="shared" si="53"/>
        <v>1</v>
      </c>
      <c r="AX126" s="153">
        <f t="shared" si="54"/>
        <v>0</v>
      </c>
      <c r="AY126" s="153">
        <f t="shared" si="55"/>
        <v>0</v>
      </c>
      <c r="AZ126" s="153">
        <f t="shared" si="56"/>
        <v>0</v>
      </c>
      <c r="BA126" s="153">
        <f t="shared" si="57"/>
        <v>0</v>
      </c>
      <c r="BB126" s="153">
        <f t="shared" si="58"/>
        <v>0</v>
      </c>
      <c r="BC126" s="153">
        <f t="shared" si="59"/>
        <v>0</v>
      </c>
      <c r="BD126" s="153">
        <f t="shared" si="60"/>
        <v>0</v>
      </c>
      <c r="BE126" s="153">
        <f t="shared" si="61"/>
        <v>0</v>
      </c>
      <c r="BF126" s="153">
        <f t="shared" si="62"/>
        <v>0</v>
      </c>
      <c r="BG126" s="153">
        <f t="shared" si="63"/>
        <v>0</v>
      </c>
      <c r="BH126" s="153">
        <f t="shared" si="64"/>
        <v>0</v>
      </c>
      <c r="BI126" s="153">
        <f t="shared" si="65"/>
        <v>0</v>
      </c>
      <c r="BJ126" s="153">
        <f t="shared" si="66"/>
        <v>0</v>
      </c>
      <c r="BK126" s="152"/>
      <c r="BL126" s="152"/>
      <c r="BM126" s="153">
        <f t="shared" si="67"/>
        <v>0</v>
      </c>
      <c r="BN126" s="153">
        <f t="shared" si="68"/>
        <v>29</v>
      </c>
      <c r="BO126" s="145">
        <f t="shared" si="69"/>
        <v>1</v>
      </c>
      <c r="BP126" s="147">
        <f t="shared" si="70"/>
        <v>30</v>
      </c>
      <c r="BQ126" s="146">
        <f t="shared" si="104"/>
        <v>0</v>
      </c>
      <c r="BR126" s="146"/>
      <c r="BS126" s="163"/>
      <c r="BU126" s="165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>
        <f t="shared" si="89"/>
        <v>1</v>
      </c>
      <c r="CO126" s="166"/>
      <c r="CP126" s="166"/>
      <c r="CQ126" s="166">
        <f t="shared" si="89"/>
        <v>1</v>
      </c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7"/>
      <c r="DK126" s="168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>
        <f t="shared" si="90"/>
        <v>0</v>
      </c>
      <c r="EB126" s="169">
        <f t="shared" si="90"/>
        <v>0</v>
      </c>
      <c r="EC126" s="169">
        <f t="shared" si="90"/>
        <v>0</v>
      </c>
      <c r="ED126" s="169">
        <f t="shared" si="90"/>
        <v>0</v>
      </c>
      <c r="EE126" s="169">
        <f t="shared" si="90"/>
        <v>0</v>
      </c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70"/>
      <c r="FA126" s="171" t="str">
        <f t="shared" si="97"/>
        <v>Non Compliance</v>
      </c>
      <c r="FB126" s="171" t="str">
        <f t="shared" si="98"/>
        <v>Compliance</v>
      </c>
      <c r="FC126" s="171" t="str">
        <f t="shared" si="99"/>
        <v>Compliance</v>
      </c>
      <c r="FD126" s="164">
        <f>VLOOKUP(C126,'[3]AS PER ATT '!$B$9:$H$121,7,0)</f>
        <v>1</v>
      </c>
      <c r="FE126" s="186">
        <f t="shared" si="80"/>
        <v>0</v>
      </c>
    </row>
    <row r="127" spans="2:161" ht="15" thickBot="1" x14ac:dyDescent="0.3">
      <c r="B127" s="62"/>
      <c r="C127" s="13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AF127" s="62"/>
      <c r="AG127" s="62"/>
      <c r="AH127" s="62"/>
      <c r="AI127" s="62"/>
      <c r="AJ127" s="62"/>
      <c r="AW127" s="63">
        <f t="shared" ref="AW127:BR127" si="105">SUM(AW14:AW126)</f>
        <v>864</v>
      </c>
      <c r="AX127" s="63">
        <f t="shared" si="105"/>
        <v>794</v>
      </c>
      <c r="AY127" s="63">
        <f t="shared" si="105"/>
        <v>659</v>
      </c>
      <c r="AZ127" s="63">
        <f t="shared" si="105"/>
        <v>0</v>
      </c>
      <c r="BA127" s="63">
        <f t="shared" si="105"/>
        <v>0</v>
      </c>
      <c r="BB127" s="63">
        <f t="shared" si="105"/>
        <v>0</v>
      </c>
      <c r="BC127" s="63">
        <f t="shared" si="105"/>
        <v>0</v>
      </c>
      <c r="BD127" s="63">
        <f t="shared" si="105"/>
        <v>0</v>
      </c>
      <c r="BE127" s="63">
        <f t="shared" si="105"/>
        <v>0</v>
      </c>
      <c r="BF127" s="63">
        <f t="shared" si="105"/>
        <v>0</v>
      </c>
      <c r="BG127" s="63">
        <f t="shared" si="105"/>
        <v>0</v>
      </c>
      <c r="BH127" s="63">
        <f t="shared" si="105"/>
        <v>0</v>
      </c>
      <c r="BI127" s="63">
        <f t="shared" si="105"/>
        <v>0</v>
      </c>
      <c r="BJ127" s="63">
        <f t="shared" si="105"/>
        <v>0</v>
      </c>
      <c r="BK127" s="63">
        <f t="shared" si="105"/>
        <v>0</v>
      </c>
      <c r="BL127" s="63">
        <f t="shared" si="105"/>
        <v>0</v>
      </c>
      <c r="BM127" s="63">
        <f t="shared" si="105"/>
        <v>371</v>
      </c>
      <c r="BN127" s="63">
        <f t="shared" si="105"/>
        <v>701</v>
      </c>
      <c r="BO127" s="112">
        <f>SUM(BO14:BO126)</f>
        <v>2317</v>
      </c>
      <c r="BP127" s="150">
        <f t="shared" si="105"/>
        <v>3389</v>
      </c>
      <c r="BQ127" s="63">
        <f t="shared" si="105"/>
        <v>0</v>
      </c>
      <c r="BR127" s="63">
        <f t="shared" si="105"/>
        <v>0</v>
      </c>
    </row>
    <row r="128" spans="2:161" s="62" customFormat="1" x14ac:dyDescent="0.25">
      <c r="B128" s="64"/>
      <c r="C128" s="133"/>
      <c r="D128" s="64"/>
      <c r="E128" s="65"/>
      <c r="F128" s="64" t="s">
        <v>10</v>
      </c>
      <c r="G128" s="53">
        <f t="shared" ref="G128:AU128" si="106">COUNTIF(G$14:G$126,"M")</f>
        <v>29</v>
      </c>
      <c r="H128" s="53">
        <f t="shared" si="106"/>
        <v>28</v>
      </c>
      <c r="I128" s="53">
        <f t="shared" si="106"/>
        <v>29</v>
      </c>
      <c r="J128" s="53">
        <f t="shared" si="106"/>
        <v>29</v>
      </c>
      <c r="K128" s="53">
        <f t="shared" si="106"/>
        <v>29</v>
      </c>
      <c r="L128" s="53">
        <f t="shared" si="106"/>
        <v>29</v>
      </c>
      <c r="M128" s="53">
        <f t="shared" si="106"/>
        <v>29</v>
      </c>
      <c r="N128" s="53">
        <f t="shared" si="106"/>
        <v>29</v>
      </c>
      <c r="O128" s="53">
        <f t="shared" si="106"/>
        <v>28</v>
      </c>
      <c r="P128" s="53">
        <f t="shared" si="106"/>
        <v>29</v>
      </c>
      <c r="Q128" s="53">
        <f t="shared" si="106"/>
        <v>29</v>
      </c>
      <c r="R128" s="53">
        <f t="shared" si="106"/>
        <v>29</v>
      </c>
      <c r="S128" s="53">
        <f t="shared" si="106"/>
        <v>29</v>
      </c>
      <c r="T128" s="53">
        <f t="shared" si="106"/>
        <v>29</v>
      </c>
      <c r="U128" s="53">
        <f t="shared" si="106"/>
        <v>28</v>
      </c>
      <c r="V128" s="53">
        <f t="shared" si="106"/>
        <v>28</v>
      </c>
      <c r="W128" s="53">
        <f t="shared" si="106"/>
        <v>29</v>
      </c>
      <c r="X128" s="53">
        <f t="shared" si="106"/>
        <v>29</v>
      </c>
      <c r="Y128" s="53">
        <f t="shared" si="106"/>
        <v>29</v>
      </c>
      <c r="Z128" s="53">
        <f t="shared" si="106"/>
        <v>29</v>
      </c>
      <c r="AA128" s="53">
        <f t="shared" si="106"/>
        <v>29</v>
      </c>
      <c r="AB128" s="53">
        <f t="shared" si="106"/>
        <v>29</v>
      </c>
      <c r="AC128" s="53">
        <f t="shared" si="106"/>
        <v>28</v>
      </c>
      <c r="AD128" s="53">
        <f t="shared" si="106"/>
        <v>29</v>
      </c>
      <c r="AE128" s="53">
        <f t="shared" si="106"/>
        <v>29</v>
      </c>
      <c r="AF128" s="53">
        <f t="shared" si="106"/>
        <v>29</v>
      </c>
      <c r="AG128" s="53">
        <f t="shared" si="106"/>
        <v>29</v>
      </c>
      <c r="AH128" s="53">
        <f t="shared" si="106"/>
        <v>29</v>
      </c>
      <c r="AI128" s="53">
        <f t="shared" si="106"/>
        <v>29</v>
      </c>
      <c r="AJ128" s="53">
        <f t="shared" si="106"/>
        <v>28</v>
      </c>
      <c r="AK128" s="53">
        <f t="shared" si="106"/>
        <v>0</v>
      </c>
      <c r="AL128" s="66">
        <f t="shared" si="106"/>
        <v>0</v>
      </c>
      <c r="AM128" s="66">
        <f t="shared" si="106"/>
        <v>0</v>
      </c>
      <c r="AN128" s="66">
        <f t="shared" si="106"/>
        <v>0</v>
      </c>
      <c r="AO128" s="66">
        <f t="shared" si="106"/>
        <v>0</v>
      </c>
      <c r="AP128" s="66">
        <f t="shared" si="106"/>
        <v>0</v>
      </c>
      <c r="AQ128" s="66">
        <f t="shared" si="106"/>
        <v>0</v>
      </c>
      <c r="AR128" s="66">
        <f t="shared" si="106"/>
        <v>0</v>
      </c>
      <c r="AS128" s="66">
        <f t="shared" si="106"/>
        <v>0</v>
      </c>
      <c r="AT128" s="66">
        <f t="shared" si="106"/>
        <v>0</v>
      </c>
      <c r="AU128" s="67">
        <f t="shared" si="106"/>
        <v>0</v>
      </c>
      <c r="AV128" s="68">
        <f>SUBTOTAL(9,G128:AU128)</f>
        <v>864</v>
      </c>
      <c r="AW128" s="69" t="b">
        <f>AV128=AW127</f>
        <v>1</v>
      </c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</row>
    <row r="129" spans="2:71" s="62" customFormat="1" x14ac:dyDescent="0.25">
      <c r="B129" s="64"/>
      <c r="C129" s="133"/>
      <c r="D129" s="64"/>
      <c r="E129" s="65"/>
      <c r="F129" s="64" t="s">
        <v>11</v>
      </c>
      <c r="G129" s="53">
        <f t="shared" ref="G129:AU129" si="107">COUNTIF(G$14:G$126,"E")</f>
        <v>27</v>
      </c>
      <c r="H129" s="53">
        <f t="shared" si="107"/>
        <v>27</v>
      </c>
      <c r="I129" s="53">
        <f t="shared" si="107"/>
        <v>27</v>
      </c>
      <c r="J129" s="53">
        <f t="shared" si="107"/>
        <v>27</v>
      </c>
      <c r="K129" s="53">
        <f t="shared" si="107"/>
        <v>27</v>
      </c>
      <c r="L129" s="53">
        <f t="shared" si="107"/>
        <v>27</v>
      </c>
      <c r="M129" s="53">
        <f t="shared" si="107"/>
        <v>27</v>
      </c>
      <c r="N129" s="53">
        <f t="shared" si="107"/>
        <v>27</v>
      </c>
      <c r="O129" s="53">
        <f t="shared" si="107"/>
        <v>27</v>
      </c>
      <c r="P129" s="53">
        <f t="shared" si="107"/>
        <v>27</v>
      </c>
      <c r="Q129" s="53">
        <f t="shared" si="107"/>
        <v>27</v>
      </c>
      <c r="R129" s="53">
        <f t="shared" si="107"/>
        <v>27</v>
      </c>
      <c r="S129" s="53">
        <f t="shared" si="107"/>
        <v>27</v>
      </c>
      <c r="T129" s="53">
        <f t="shared" si="107"/>
        <v>27</v>
      </c>
      <c r="U129" s="53">
        <f t="shared" si="107"/>
        <v>27</v>
      </c>
      <c r="V129" s="53">
        <f t="shared" si="107"/>
        <v>26</v>
      </c>
      <c r="W129" s="53">
        <f t="shared" si="107"/>
        <v>26</v>
      </c>
      <c r="X129" s="53">
        <f t="shared" si="107"/>
        <v>26</v>
      </c>
      <c r="Y129" s="53">
        <f t="shared" si="107"/>
        <v>25</v>
      </c>
      <c r="Z129" s="53">
        <f t="shared" si="107"/>
        <v>26</v>
      </c>
      <c r="AA129" s="53">
        <f t="shared" si="107"/>
        <v>26</v>
      </c>
      <c r="AB129" s="53">
        <f t="shared" si="107"/>
        <v>26</v>
      </c>
      <c r="AC129" s="53">
        <f t="shared" si="107"/>
        <v>26</v>
      </c>
      <c r="AD129" s="53">
        <f t="shared" si="107"/>
        <v>26</v>
      </c>
      <c r="AE129" s="53">
        <f t="shared" si="107"/>
        <v>26</v>
      </c>
      <c r="AF129" s="53">
        <f t="shared" si="107"/>
        <v>26</v>
      </c>
      <c r="AG129" s="53">
        <f t="shared" si="107"/>
        <v>26</v>
      </c>
      <c r="AH129" s="53">
        <f t="shared" si="107"/>
        <v>26</v>
      </c>
      <c r="AI129" s="53">
        <f t="shared" si="107"/>
        <v>26</v>
      </c>
      <c r="AJ129" s="53">
        <f t="shared" si="107"/>
        <v>26</v>
      </c>
      <c r="AK129" s="53">
        <f t="shared" si="107"/>
        <v>0</v>
      </c>
      <c r="AL129" s="44">
        <f t="shared" si="107"/>
        <v>0</v>
      </c>
      <c r="AM129" s="44">
        <f t="shared" si="107"/>
        <v>0</v>
      </c>
      <c r="AN129" s="44">
        <f t="shared" si="107"/>
        <v>0</v>
      </c>
      <c r="AO129" s="44">
        <f t="shared" si="107"/>
        <v>0</v>
      </c>
      <c r="AP129" s="44">
        <f t="shared" si="107"/>
        <v>0</v>
      </c>
      <c r="AQ129" s="44">
        <f t="shared" si="107"/>
        <v>0</v>
      </c>
      <c r="AR129" s="44">
        <f t="shared" si="107"/>
        <v>0</v>
      </c>
      <c r="AS129" s="44">
        <f t="shared" si="107"/>
        <v>0</v>
      </c>
      <c r="AT129" s="44">
        <f t="shared" si="107"/>
        <v>0</v>
      </c>
      <c r="AU129" s="71">
        <f t="shared" si="107"/>
        <v>0</v>
      </c>
      <c r="AV129" s="68">
        <f>SUBTOTAL(9,G129:AU129)</f>
        <v>794</v>
      </c>
      <c r="AW129" s="69" t="b">
        <f>AV129=AX127</f>
        <v>1</v>
      </c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</row>
    <row r="130" spans="2:71" s="62" customFormat="1" x14ac:dyDescent="0.25">
      <c r="C130" s="132"/>
      <c r="D130" s="64"/>
      <c r="E130" s="65"/>
      <c r="F130" s="64" t="s">
        <v>12</v>
      </c>
      <c r="G130" s="53">
        <f t="shared" ref="G130:AU130" si="108">COUNTIF(G$14:G$126,"N")</f>
        <v>22</v>
      </c>
      <c r="H130" s="53">
        <f t="shared" si="108"/>
        <v>22</v>
      </c>
      <c r="I130" s="53">
        <f t="shared" si="108"/>
        <v>22</v>
      </c>
      <c r="J130" s="53">
        <f t="shared" si="108"/>
        <v>22</v>
      </c>
      <c r="K130" s="53">
        <f t="shared" si="108"/>
        <v>22</v>
      </c>
      <c r="L130" s="53">
        <f t="shared" si="108"/>
        <v>22</v>
      </c>
      <c r="M130" s="53">
        <f t="shared" si="108"/>
        <v>22</v>
      </c>
      <c r="N130" s="53">
        <f t="shared" si="108"/>
        <v>22</v>
      </c>
      <c r="O130" s="53">
        <f t="shared" si="108"/>
        <v>22</v>
      </c>
      <c r="P130" s="53">
        <f t="shared" si="108"/>
        <v>22</v>
      </c>
      <c r="Q130" s="53">
        <f t="shared" si="108"/>
        <v>22</v>
      </c>
      <c r="R130" s="53">
        <f t="shared" si="108"/>
        <v>22</v>
      </c>
      <c r="S130" s="53">
        <f t="shared" si="108"/>
        <v>22</v>
      </c>
      <c r="T130" s="53">
        <f t="shared" si="108"/>
        <v>22</v>
      </c>
      <c r="U130" s="53">
        <f t="shared" si="108"/>
        <v>22</v>
      </c>
      <c r="V130" s="53">
        <f t="shared" si="108"/>
        <v>22</v>
      </c>
      <c r="W130" s="53">
        <f t="shared" si="108"/>
        <v>22</v>
      </c>
      <c r="X130" s="53">
        <f t="shared" si="108"/>
        <v>22</v>
      </c>
      <c r="Y130" s="53">
        <f t="shared" si="108"/>
        <v>21</v>
      </c>
      <c r="Z130" s="53">
        <f t="shared" si="108"/>
        <v>22</v>
      </c>
      <c r="AA130" s="53">
        <f t="shared" si="108"/>
        <v>22</v>
      </c>
      <c r="AB130" s="53">
        <f t="shared" si="108"/>
        <v>22</v>
      </c>
      <c r="AC130" s="53">
        <f t="shared" si="108"/>
        <v>22</v>
      </c>
      <c r="AD130" s="53">
        <f t="shared" si="108"/>
        <v>22</v>
      </c>
      <c r="AE130" s="53">
        <f t="shared" si="108"/>
        <v>22</v>
      </c>
      <c r="AF130" s="53">
        <f t="shared" si="108"/>
        <v>22</v>
      </c>
      <c r="AG130" s="53">
        <f t="shared" si="108"/>
        <v>22</v>
      </c>
      <c r="AH130" s="53">
        <f t="shared" si="108"/>
        <v>22</v>
      </c>
      <c r="AI130" s="53">
        <f t="shared" si="108"/>
        <v>22</v>
      </c>
      <c r="AJ130" s="53">
        <f t="shared" si="108"/>
        <v>22</v>
      </c>
      <c r="AK130" s="53">
        <f t="shared" si="108"/>
        <v>0</v>
      </c>
      <c r="AL130" s="44">
        <f t="shared" si="108"/>
        <v>0</v>
      </c>
      <c r="AM130" s="44">
        <f t="shared" si="108"/>
        <v>0</v>
      </c>
      <c r="AN130" s="44">
        <f t="shared" si="108"/>
        <v>0</v>
      </c>
      <c r="AO130" s="44">
        <f t="shared" si="108"/>
        <v>0</v>
      </c>
      <c r="AP130" s="44">
        <f t="shared" si="108"/>
        <v>0</v>
      </c>
      <c r="AQ130" s="44">
        <f t="shared" si="108"/>
        <v>0</v>
      </c>
      <c r="AR130" s="44">
        <f t="shared" si="108"/>
        <v>0</v>
      </c>
      <c r="AS130" s="44">
        <f t="shared" si="108"/>
        <v>0</v>
      </c>
      <c r="AT130" s="44">
        <f t="shared" si="108"/>
        <v>0</v>
      </c>
      <c r="AU130" s="71">
        <f t="shared" si="108"/>
        <v>0</v>
      </c>
      <c r="AV130" s="68">
        <f>SUBTOTAL(9,G130:AU130)</f>
        <v>659</v>
      </c>
      <c r="AW130" s="69" t="b">
        <f>AV130=AY127</f>
        <v>1</v>
      </c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</row>
    <row r="131" spans="2:71" x14ac:dyDescent="0.25">
      <c r="B131" s="62"/>
      <c r="C131" s="132"/>
      <c r="D131" s="62"/>
      <c r="E131" s="62"/>
      <c r="F131" s="64" t="s">
        <v>13</v>
      </c>
      <c r="G131" s="53">
        <f t="shared" ref="G131:AU131" si="109">COUNTIF(G$14:G$126,"G")</f>
        <v>0</v>
      </c>
      <c r="H131" s="44">
        <f t="shared" si="109"/>
        <v>0</v>
      </c>
      <c r="I131" s="44">
        <f t="shared" si="109"/>
        <v>0</v>
      </c>
      <c r="J131" s="44">
        <f t="shared" si="109"/>
        <v>0</v>
      </c>
      <c r="K131" s="53">
        <f t="shared" si="109"/>
        <v>0</v>
      </c>
      <c r="L131" s="44">
        <f t="shared" si="109"/>
        <v>0</v>
      </c>
      <c r="M131" s="44">
        <f t="shared" si="109"/>
        <v>0</v>
      </c>
      <c r="N131" s="44">
        <f t="shared" si="109"/>
        <v>0</v>
      </c>
      <c r="O131" s="44">
        <f t="shared" si="109"/>
        <v>0</v>
      </c>
      <c r="P131" s="44">
        <f t="shared" si="109"/>
        <v>0</v>
      </c>
      <c r="Q131" s="53">
        <f t="shared" si="109"/>
        <v>0</v>
      </c>
      <c r="R131" s="44">
        <f t="shared" si="109"/>
        <v>0</v>
      </c>
      <c r="S131" s="44">
        <f t="shared" si="109"/>
        <v>0</v>
      </c>
      <c r="T131" s="44">
        <f t="shared" si="109"/>
        <v>0</v>
      </c>
      <c r="U131" s="44">
        <f t="shared" si="109"/>
        <v>0</v>
      </c>
      <c r="V131" s="44">
        <f t="shared" si="109"/>
        <v>0</v>
      </c>
      <c r="W131" s="44">
        <f t="shared" si="109"/>
        <v>0</v>
      </c>
      <c r="X131" s="44">
        <f t="shared" si="109"/>
        <v>0</v>
      </c>
      <c r="Y131" s="44">
        <f t="shared" si="109"/>
        <v>0</v>
      </c>
      <c r="Z131" s="44">
        <f t="shared" si="109"/>
        <v>0</v>
      </c>
      <c r="AA131" s="44">
        <f t="shared" si="109"/>
        <v>0</v>
      </c>
      <c r="AB131" s="44">
        <f t="shared" si="109"/>
        <v>0</v>
      </c>
      <c r="AC131" s="44">
        <f t="shared" si="109"/>
        <v>0</v>
      </c>
      <c r="AD131" s="44">
        <f t="shared" si="109"/>
        <v>0</v>
      </c>
      <c r="AE131" s="44">
        <f t="shared" si="109"/>
        <v>0</v>
      </c>
      <c r="AF131" s="44">
        <f t="shared" si="109"/>
        <v>0</v>
      </c>
      <c r="AG131" s="44">
        <f t="shared" si="109"/>
        <v>0</v>
      </c>
      <c r="AH131" s="44">
        <f t="shared" si="109"/>
        <v>0</v>
      </c>
      <c r="AI131" s="44">
        <f t="shared" si="109"/>
        <v>0</v>
      </c>
      <c r="AJ131" s="44">
        <f t="shared" si="109"/>
        <v>0</v>
      </c>
      <c r="AK131" s="44">
        <f t="shared" si="109"/>
        <v>0</v>
      </c>
      <c r="AL131" s="44">
        <f t="shared" si="109"/>
        <v>0</v>
      </c>
      <c r="AM131" s="44">
        <f t="shared" si="109"/>
        <v>0</v>
      </c>
      <c r="AN131" s="44">
        <f t="shared" si="109"/>
        <v>0</v>
      </c>
      <c r="AO131" s="44">
        <f t="shared" si="109"/>
        <v>0</v>
      </c>
      <c r="AP131" s="44">
        <f t="shared" si="109"/>
        <v>0</v>
      </c>
      <c r="AQ131" s="44">
        <f t="shared" si="109"/>
        <v>0</v>
      </c>
      <c r="AR131" s="44">
        <f t="shared" si="109"/>
        <v>0</v>
      </c>
      <c r="AS131" s="44">
        <f t="shared" si="109"/>
        <v>0</v>
      </c>
      <c r="AT131" s="44">
        <f t="shared" si="109"/>
        <v>0</v>
      </c>
      <c r="AU131" s="71">
        <f t="shared" si="109"/>
        <v>0</v>
      </c>
      <c r="AV131" s="68">
        <f>SUBTOTAL(9,G131:AU131)</f>
        <v>0</v>
      </c>
      <c r="AW131" s="68" t="b">
        <f>AV131=AZ127</f>
        <v>1</v>
      </c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</row>
    <row r="132" spans="2:71" x14ac:dyDescent="0.25">
      <c r="B132" s="62"/>
      <c r="C132" s="132"/>
      <c r="D132" s="62"/>
      <c r="E132" s="62"/>
      <c r="F132" s="64" t="s">
        <v>14</v>
      </c>
      <c r="G132" s="53">
        <f t="shared" ref="G132:AU132" si="110">COUNTIF(G$14:G$126,"M+E")</f>
        <v>0</v>
      </c>
      <c r="H132" s="44">
        <f t="shared" si="110"/>
        <v>0</v>
      </c>
      <c r="I132" s="44">
        <f t="shared" si="110"/>
        <v>0</v>
      </c>
      <c r="J132" s="44">
        <f t="shared" si="110"/>
        <v>0</v>
      </c>
      <c r="K132" s="53">
        <f t="shared" si="110"/>
        <v>0</v>
      </c>
      <c r="L132" s="44">
        <f t="shared" si="110"/>
        <v>0</v>
      </c>
      <c r="M132" s="44">
        <f t="shared" si="110"/>
        <v>0</v>
      </c>
      <c r="N132" s="44">
        <f t="shared" si="110"/>
        <v>0</v>
      </c>
      <c r="O132" s="44">
        <f t="shared" si="110"/>
        <v>0</v>
      </c>
      <c r="P132" s="44">
        <f t="shared" si="110"/>
        <v>0</v>
      </c>
      <c r="Q132" s="53">
        <f t="shared" si="110"/>
        <v>0</v>
      </c>
      <c r="R132" s="44">
        <f t="shared" si="110"/>
        <v>0</v>
      </c>
      <c r="S132" s="44">
        <f t="shared" si="110"/>
        <v>0</v>
      </c>
      <c r="T132" s="44">
        <f t="shared" si="110"/>
        <v>0</v>
      </c>
      <c r="U132" s="44">
        <f t="shared" si="110"/>
        <v>0</v>
      </c>
      <c r="V132" s="44">
        <f t="shared" si="110"/>
        <v>0</v>
      </c>
      <c r="W132" s="44">
        <f t="shared" si="110"/>
        <v>0</v>
      </c>
      <c r="X132" s="44">
        <f t="shared" si="110"/>
        <v>0</v>
      </c>
      <c r="Y132" s="44">
        <f t="shared" si="110"/>
        <v>0</v>
      </c>
      <c r="Z132" s="44">
        <f t="shared" si="110"/>
        <v>0</v>
      </c>
      <c r="AA132" s="44">
        <f t="shared" si="110"/>
        <v>0</v>
      </c>
      <c r="AB132" s="44">
        <f t="shared" si="110"/>
        <v>0</v>
      </c>
      <c r="AC132" s="44">
        <f t="shared" si="110"/>
        <v>0</v>
      </c>
      <c r="AD132" s="44">
        <f t="shared" si="110"/>
        <v>0</v>
      </c>
      <c r="AE132" s="44">
        <f t="shared" si="110"/>
        <v>0</v>
      </c>
      <c r="AF132" s="44">
        <f t="shared" si="110"/>
        <v>0</v>
      </c>
      <c r="AG132" s="44">
        <f t="shared" si="110"/>
        <v>0</v>
      </c>
      <c r="AH132" s="44">
        <f t="shared" si="110"/>
        <v>0</v>
      </c>
      <c r="AI132" s="44">
        <f t="shared" si="110"/>
        <v>0</v>
      </c>
      <c r="AJ132" s="44">
        <f t="shared" si="110"/>
        <v>0</v>
      </c>
      <c r="AK132" s="44">
        <f t="shared" si="110"/>
        <v>0</v>
      </c>
      <c r="AL132" s="44">
        <f t="shared" si="110"/>
        <v>0</v>
      </c>
      <c r="AM132" s="44">
        <f t="shared" si="110"/>
        <v>0</v>
      </c>
      <c r="AN132" s="44">
        <f t="shared" si="110"/>
        <v>0</v>
      </c>
      <c r="AO132" s="44">
        <f t="shared" si="110"/>
        <v>0</v>
      </c>
      <c r="AP132" s="44">
        <f t="shared" si="110"/>
        <v>0</v>
      </c>
      <c r="AQ132" s="44">
        <f t="shared" si="110"/>
        <v>0</v>
      </c>
      <c r="AR132" s="44">
        <f t="shared" si="110"/>
        <v>0</v>
      </c>
      <c r="AS132" s="44">
        <f t="shared" si="110"/>
        <v>0</v>
      </c>
      <c r="AT132" s="44">
        <f t="shared" si="110"/>
        <v>0</v>
      </c>
      <c r="AU132" s="71">
        <f t="shared" si="110"/>
        <v>0</v>
      </c>
      <c r="AV132" s="68">
        <f t="shared" ref="AV132:AV143" si="111">SUBTOTAL(9,Q132:AU132)</f>
        <v>0</v>
      </c>
      <c r="AW132" s="68" t="b">
        <f>AV132=BA127</f>
        <v>1</v>
      </c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</row>
    <row r="133" spans="2:71" x14ac:dyDescent="0.25">
      <c r="B133" s="62"/>
      <c r="C133" s="132"/>
      <c r="D133" s="62"/>
      <c r="E133" s="62"/>
      <c r="F133" s="64" t="s">
        <v>15</v>
      </c>
      <c r="G133" s="53">
        <f t="shared" ref="G133:AU133" si="112">COUNTIF(G$14:G$126,"E+n")</f>
        <v>0</v>
      </c>
      <c r="H133" s="44">
        <f t="shared" si="112"/>
        <v>0</v>
      </c>
      <c r="I133" s="44">
        <f t="shared" si="112"/>
        <v>0</v>
      </c>
      <c r="J133" s="44">
        <f t="shared" si="112"/>
        <v>0</v>
      </c>
      <c r="K133" s="53">
        <f t="shared" si="112"/>
        <v>0</v>
      </c>
      <c r="L133" s="44">
        <f t="shared" si="112"/>
        <v>0</v>
      </c>
      <c r="M133" s="44">
        <f t="shared" si="112"/>
        <v>0</v>
      </c>
      <c r="N133" s="44">
        <f t="shared" si="112"/>
        <v>0</v>
      </c>
      <c r="O133" s="44">
        <f t="shared" si="112"/>
        <v>0</v>
      </c>
      <c r="P133" s="44">
        <f t="shared" si="112"/>
        <v>0</v>
      </c>
      <c r="Q133" s="53">
        <f t="shared" si="112"/>
        <v>0</v>
      </c>
      <c r="R133" s="44">
        <f t="shared" si="112"/>
        <v>0</v>
      </c>
      <c r="S133" s="44">
        <f t="shared" si="112"/>
        <v>0</v>
      </c>
      <c r="T133" s="44">
        <f t="shared" si="112"/>
        <v>0</v>
      </c>
      <c r="U133" s="44">
        <f t="shared" si="112"/>
        <v>0</v>
      </c>
      <c r="V133" s="44">
        <f t="shared" si="112"/>
        <v>0</v>
      </c>
      <c r="W133" s="44">
        <f t="shared" si="112"/>
        <v>0</v>
      </c>
      <c r="X133" s="44">
        <f t="shared" si="112"/>
        <v>0</v>
      </c>
      <c r="Y133" s="44">
        <f t="shared" si="112"/>
        <v>0</v>
      </c>
      <c r="Z133" s="44">
        <f t="shared" si="112"/>
        <v>0</v>
      </c>
      <c r="AA133" s="44">
        <f t="shared" si="112"/>
        <v>0</v>
      </c>
      <c r="AB133" s="44">
        <f t="shared" si="112"/>
        <v>0</v>
      </c>
      <c r="AC133" s="44">
        <f t="shared" si="112"/>
        <v>0</v>
      </c>
      <c r="AD133" s="44">
        <f t="shared" si="112"/>
        <v>0</v>
      </c>
      <c r="AE133" s="44">
        <f t="shared" si="112"/>
        <v>0</v>
      </c>
      <c r="AF133" s="44">
        <f t="shared" si="112"/>
        <v>0</v>
      </c>
      <c r="AG133" s="44">
        <f t="shared" si="112"/>
        <v>0</v>
      </c>
      <c r="AH133" s="44">
        <f t="shared" si="112"/>
        <v>0</v>
      </c>
      <c r="AI133" s="44">
        <f t="shared" si="112"/>
        <v>0</v>
      </c>
      <c r="AJ133" s="44">
        <f t="shared" si="112"/>
        <v>0</v>
      </c>
      <c r="AK133" s="44">
        <f t="shared" si="112"/>
        <v>0</v>
      </c>
      <c r="AL133" s="44">
        <f t="shared" si="112"/>
        <v>0</v>
      </c>
      <c r="AM133" s="44">
        <f t="shared" si="112"/>
        <v>0</v>
      </c>
      <c r="AN133" s="44">
        <f t="shared" si="112"/>
        <v>0</v>
      </c>
      <c r="AO133" s="44">
        <f t="shared" si="112"/>
        <v>0</v>
      </c>
      <c r="AP133" s="44">
        <f t="shared" si="112"/>
        <v>0</v>
      </c>
      <c r="AQ133" s="44">
        <f t="shared" si="112"/>
        <v>0</v>
      </c>
      <c r="AR133" s="44">
        <f t="shared" si="112"/>
        <v>0</v>
      </c>
      <c r="AS133" s="44">
        <f t="shared" si="112"/>
        <v>0</v>
      </c>
      <c r="AT133" s="44">
        <f t="shared" si="112"/>
        <v>0</v>
      </c>
      <c r="AU133" s="71">
        <f t="shared" si="112"/>
        <v>0</v>
      </c>
      <c r="AV133" s="68">
        <f t="shared" si="111"/>
        <v>0</v>
      </c>
      <c r="AW133" s="72" t="b">
        <f>AV133=BB127</f>
        <v>1</v>
      </c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</row>
    <row r="134" spans="2:71" x14ac:dyDescent="0.25">
      <c r="B134" s="62"/>
      <c r="C134" s="132"/>
      <c r="D134" s="62"/>
      <c r="E134" s="62"/>
      <c r="F134" s="64" t="s">
        <v>16</v>
      </c>
      <c r="G134" s="53">
        <f t="shared" ref="G134:AU134" si="113">COUNTIF(G$14:G$126,"N+M")</f>
        <v>0</v>
      </c>
      <c r="H134" s="44">
        <f t="shared" si="113"/>
        <v>0</v>
      </c>
      <c r="I134" s="44">
        <f t="shared" si="113"/>
        <v>0</v>
      </c>
      <c r="J134" s="44">
        <f t="shared" si="113"/>
        <v>0</v>
      </c>
      <c r="K134" s="53">
        <f t="shared" si="113"/>
        <v>0</v>
      </c>
      <c r="L134" s="44">
        <f t="shared" si="113"/>
        <v>0</v>
      </c>
      <c r="M134" s="44">
        <f t="shared" si="113"/>
        <v>0</v>
      </c>
      <c r="N134" s="44">
        <f t="shared" si="113"/>
        <v>0</v>
      </c>
      <c r="O134" s="44">
        <f t="shared" si="113"/>
        <v>0</v>
      </c>
      <c r="P134" s="44">
        <f t="shared" si="113"/>
        <v>0</v>
      </c>
      <c r="Q134" s="53">
        <f t="shared" si="113"/>
        <v>0</v>
      </c>
      <c r="R134" s="44">
        <f t="shared" si="113"/>
        <v>0</v>
      </c>
      <c r="S134" s="44">
        <f t="shared" si="113"/>
        <v>0</v>
      </c>
      <c r="T134" s="44">
        <f t="shared" si="113"/>
        <v>0</v>
      </c>
      <c r="U134" s="44">
        <f t="shared" si="113"/>
        <v>0</v>
      </c>
      <c r="V134" s="44">
        <f t="shared" si="113"/>
        <v>0</v>
      </c>
      <c r="W134" s="44">
        <f t="shared" si="113"/>
        <v>0</v>
      </c>
      <c r="X134" s="44">
        <f t="shared" si="113"/>
        <v>0</v>
      </c>
      <c r="Y134" s="44">
        <f t="shared" si="113"/>
        <v>0</v>
      </c>
      <c r="Z134" s="44">
        <f t="shared" si="113"/>
        <v>0</v>
      </c>
      <c r="AA134" s="44">
        <f t="shared" si="113"/>
        <v>0</v>
      </c>
      <c r="AB134" s="44">
        <f t="shared" si="113"/>
        <v>0</v>
      </c>
      <c r="AC134" s="44">
        <f t="shared" si="113"/>
        <v>0</v>
      </c>
      <c r="AD134" s="44">
        <f t="shared" si="113"/>
        <v>0</v>
      </c>
      <c r="AE134" s="44">
        <f t="shared" si="113"/>
        <v>0</v>
      </c>
      <c r="AF134" s="44">
        <f t="shared" si="113"/>
        <v>0</v>
      </c>
      <c r="AG134" s="44">
        <f t="shared" si="113"/>
        <v>0</v>
      </c>
      <c r="AH134" s="44">
        <f t="shared" si="113"/>
        <v>0</v>
      </c>
      <c r="AI134" s="44">
        <f t="shared" si="113"/>
        <v>0</v>
      </c>
      <c r="AJ134" s="44">
        <f t="shared" si="113"/>
        <v>0</v>
      </c>
      <c r="AK134" s="44">
        <f t="shared" si="113"/>
        <v>0</v>
      </c>
      <c r="AL134" s="44">
        <f t="shared" si="113"/>
        <v>0</v>
      </c>
      <c r="AM134" s="44">
        <f t="shared" si="113"/>
        <v>0</v>
      </c>
      <c r="AN134" s="44">
        <f t="shared" si="113"/>
        <v>0</v>
      </c>
      <c r="AO134" s="44">
        <f t="shared" si="113"/>
        <v>0</v>
      </c>
      <c r="AP134" s="44">
        <f t="shared" si="113"/>
        <v>0</v>
      </c>
      <c r="AQ134" s="44">
        <f t="shared" si="113"/>
        <v>0</v>
      </c>
      <c r="AR134" s="44">
        <f t="shared" si="113"/>
        <v>0</v>
      </c>
      <c r="AS134" s="44">
        <f t="shared" si="113"/>
        <v>0</v>
      </c>
      <c r="AT134" s="44">
        <f t="shared" si="113"/>
        <v>0</v>
      </c>
      <c r="AU134" s="71">
        <f t="shared" si="113"/>
        <v>0</v>
      </c>
      <c r="AV134" s="68">
        <f t="shared" si="111"/>
        <v>0</v>
      </c>
      <c r="AW134" s="73" t="b">
        <f>AV134=BC127</f>
        <v>1</v>
      </c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62"/>
    </row>
    <row r="135" spans="2:71" x14ac:dyDescent="0.25">
      <c r="B135" s="62"/>
      <c r="C135" s="132"/>
      <c r="D135" s="62"/>
      <c r="E135" s="62"/>
      <c r="F135" s="64" t="s">
        <v>17</v>
      </c>
      <c r="G135" s="53">
        <f t="shared" ref="G135:AU135" si="114">COUNTIF(G$14:G$126,"M+N")</f>
        <v>0</v>
      </c>
      <c r="H135" s="44">
        <f t="shared" si="114"/>
        <v>0</v>
      </c>
      <c r="I135" s="44">
        <f t="shared" si="114"/>
        <v>0</v>
      </c>
      <c r="J135" s="44">
        <f t="shared" si="114"/>
        <v>0</v>
      </c>
      <c r="K135" s="53">
        <f t="shared" si="114"/>
        <v>0</v>
      </c>
      <c r="L135" s="44">
        <f t="shared" si="114"/>
        <v>0</v>
      </c>
      <c r="M135" s="44">
        <f t="shared" si="114"/>
        <v>0</v>
      </c>
      <c r="N135" s="44">
        <f t="shared" si="114"/>
        <v>0</v>
      </c>
      <c r="O135" s="44">
        <f t="shared" si="114"/>
        <v>0</v>
      </c>
      <c r="P135" s="44">
        <f t="shared" si="114"/>
        <v>0</v>
      </c>
      <c r="Q135" s="53">
        <f t="shared" si="114"/>
        <v>0</v>
      </c>
      <c r="R135" s="44">
        <f t="shared" si="114"/>
        <v>0</v>
      </c>
      <c r="S135" s="44">
        <f t="shared" si="114"/>
        <v>0</v>
      </c>
      <c r="T135" s="44">
        <f t="shared" si="114"/>
        <v>0</v>
      </c>
      <c r="U135" s="44">
        <f t="shared" si="114"/>
        <v>0</v>
      </c>
      <c r="V135" s="44">
        <f t="shared" si="114"/>
        <v>0</v>
      </c>
      <c r="W135" s="44">
        <f t="shared" si="114"/>
        <v>0</v>
      </c>
      <c r="X135" s="44">
        <f t="shared" si="114"/>
        <v>0</v>
      </c>
      <c r="Y135" s="44">
        <f t="shared" si="114"/>
        <v>0</v>
      </c>
      <c r="Z135" s="44">
        <f t="shared" si="114"/>
        <v>0</v>
      </c>
      <c r="AA135" s="44">
        <f t="shared" si="114"/>
        <v>0</v>
      </c>
      <c r="AB135" s="44">
        <f t="shared" si="114"/>
        <v>0</v>
      </c>
      <c r="AC135" s="44">
        <f t="shared" si="114"/>
        <v>0</v>
      </c>
      <c r="AD135" s="44">
        <f t="shared" si="114"/>
        <v>0</v>
      </c>
      <c r="AE135" s="44">
        <f t="shared" si="114"/>
        <v>0</v>
      </c>
      <c r="AF135" s="44">
        <f t="shared" si="114"/>
        <v>0</v>
      </c>
      <c r="AG135" s="44">
        <f t="shared" si="114"/>
        <v>0</v>
      </c>
      <c r="AH135" s="44">
        <f t="shared" si="114"/>
        <v>0</v>
      </c>
      <c r="AI135" s="44">
        <f t="shared" si="114"/>
        <v>0</v>
      </c>
      <c r="AJ135" s="44">
        <f t="shared" si="114"/>
        <v>0</v>
      </c>
      <c r="AK135" s="44">
        <f t="shared" si="114"/>
        <v>0</v>
      </c>
      <c r="AL135" s="44">
        <f t="shared" si="114"/>
        <v>0</v>
      </c>
      <c r="AM135" s="44">
        <f t="shared" si="114"/>
        <v>0</v>
      </c>
      <c r="AN135" s="44">
        <f t="shared" si="114"/>
        <v>0</v>
      </c>
      <c r="AO135" s="44">
        <f t="shared" si="114"/>
        <v>0</v>
      </c>
      <c r="AP135" s="44">
        <f t="shared" si="114"/>
        <v>0</v>
      </c>
      <c r="AQ135" s="44">
        <f t="shared" si="114"/>
        <v>0</v>
      </c>
      <c r="AR135" s="44">
        <f t="shared" si="114"/>
        <v>0</v>
      </c>
      <c r="AS135" s="44">
        <f t="shared" si="114"/>
        <v>0</v>
      </c>
      <c r="AT135" s="44">
        <f t="shared" si="114"/>
        <v>0</v>
      </c>
      <c r="AU135" s="71">
        <f t="shared" si="114"/>
        <v>0</v>
      </c>
      <c r="AV135" s="68">
        <f t="shared" si="111"/>
        <v>0</v>
      </c>
      <c r="AW135" s="68" t="b">
        <f>AV135=BD127</f>
        <v>1</v>
      </c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</row>
    <row r="136" spans="2:71" x14ac:dyDescent="0.25">
      <c r="B136" s="62"/>
      <c r="C136" s="132"/>
      <c r="D136" s="62"/>
      <c r="E136" s="62"/>
      <c r="F136" s="64" t="s">
        <v>18</v>
      </c>
      <c r="G136" s="53">
        <f t="shared" ref="G136:AU136" si="115">COUNTIF(G$14:G$126,"M+G")</f>
        <v>0</v>
      </c>
      <c r="H136" s="44">
        <f t="shared" si="115"/>
        <v>0</v>
      </c>
      <c r="I136" s="44">
        <f t="shared" si="115"/>
        <v>0</v>
      </c>
      <c r="J136" s="44">
        <f t="shared" si="115"/>
        <v>0</v>
      </c>
      <c r="K136" s="53">
        <f t="shared" si="115"/>
        <v>0</v>
      </c>
      <c r="L136" s="44">
        <f t="shared" si="115"/>
        <v>0</v>
      </c>
      <c r="M136" s="44">
        <f t="shared" si="115"/>
        <v>0</v>
      </c>
      <c r="N136" s="44">
        <f t="shared" si="115"/>
        <v>0</v>
      </c>
      <c r="O136" s="44">
        <f t="shared" si="115"/>
        <v>0</v>
      </c>
      <c r="P136" s="44">
        <f t="shared" si="115"/>
        <v>0</v>
      </c>
      <c r="Q136" s="53">
        <f t="shared" si="115"/>
        <v>0</v>
      </c>
      <c r="R136" s="44">
        <f t="shared" si="115"/>
        <v>0</v>
      </c>
      <c r="S136" s="44">
        <f t="shared" si="115"/>
        <v>0</v>
      </c>
      <c r="T136" s="44">
        <f t="shared" si="115"/>
        <v>0</v>
      </c>
      <c r="U136" s="44">
        <f t="shared" si="115"/>
        <v>0</v>
      </c>
      <c r="V136" s="44">
        <f t="shared" si="115"/>
        <v>0</v>
      </c>
      <c r="W136" s="44">
        <f t="shared" si="115"/>
        <v>0</v>
      </c>
      <c r="X136" s="44">
        <f t="shared" si="115"/>
        <v>0</v>
      </c>
      <c r="Y136" s="44">
        <f t="shared" si="115"/>
        <v>0</v>
      </c>
      <c r="Z136" s="44">
        <f t="shared" si="115"/>
        <v>0</v>
      </c>
      <c r="AA136" s="44">
        <f t="shared" si="115"/>
        <v>0</v>
      </c>
      <c r="AB136" s="44">
        <f t="shared" si="115"/>
        <v>0</v>
      </c>
      <c r="AC136" s="44">
        <f t="shared" si="115"/>
        <v>0</v>
      </c>
      <c r="AD136" s="44">
        <f t="shared" si="115"/>
        <v>0</v>
      </c>
      <c r="AE136" s="44">
        <f t="shared" si="115"/>
        <v>0</v>
      </c>
      <c r="AF136" s="44">
        <f t="shared" si="115"/>
        <v>0</v>
      </c>
      <c r="AG136" s="44">
        <f t="shared" si="115"/>
        <v>0</v>
      </c>
      <c r="AH136" s="44">
        <f t="shared" si="115"/>
        <v>0</v>
      </c>
      <c r="AI136" s="44">
        <f t="shared" si="115"/>
        <v>0</v>
      </c>
      <c r="AJ136" s="44">
        <f t="shared" si="115"/>
        <v>0</v>
      </c>
      <c r="AK136" s="44">
        <f t="shared" si="115"/>
        <v>0</v>
      </c>
      <c r="AL136" s="44">
        <f t="shared" si="115"/>
        <v>0</v>
      </c>
      <c r="AM136" s="44">
        <f t="shared" si="115"/>
        <v>0</v>
      </c>
      <c r="AN136" s="44">
        <f t="shared" si="115"/>
        <v>0</v>
      </c>
      <c r="AO136" s="44">
        <f t="shared" si="115"/>
        <v>0</v>
      </c>
      <c r="AP136" s="44">
        <f t="shared" si="115"/>
        <v>0</v>
      </c>
      <c r="AQ136" s="44">
        <f t="shared" si="115"/>
        <v>0</v>
      </c>
      <c r="AR136" s="44">
        <f t="shared" si="115"/>
        <v>0</v>
      </c>
      <c r="AS136" s="44">
        <f t="shared" si="115"/>
        <v>0</v>
      </c>
      <c r="AT136" s="44">
        <f t="shared" si="115"/>
        <v>0</v>
      </c>
      <c r="AU136" s="71">
        <f t="shared" si="115"/>
        <v>0</v>
      </c>
      <c r="AV136" s="68">
        <f t="shared" si="111"/>
        <v>0</v>
      </c>
      <c r="AW136" s="72" t="b">
        <f>BE127=BE127</f>
        <v>1</v>
      </c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</row>
    <row r="137" spans="2:71" x14ac:dyDescent="0.25">
      <c r="B137" s="62"/>
      <c r="C137" s="132"/>
      <c r="D137" s="62"/>
      <c r="E137" s="62"/>
      <c r="F137" s="64" t="s">
        <v>19</v>
      </c>
      <c r="G137" s="53">
        <f t="shared" ref="G137:AU137" si="116">COUNTIF(G$14:G$126,"G+E")</f>
        <v>0</v>
      </c>
      <c r="H137" s="44">
        <f t="shared" si="116"/>
        <v>0</v>
      </c>
      <c r="I137" s="44">
        <f t="shared" si="116"/>
        <v>0</v>
      </c>
      <c r="J137" s="44">
        <f t="shared" si="116"/>
        <v>0</v>
      </c>
      <c r="K137" s="53">
        <f t="shared" si="116"/>
        <v>0</v>
      </c>
      <c r="L137" s="44">
        <f t="shared" si="116"/>
        <v>0</v>
      </c>
      <c r="M137" s="44">
        <f t="shared" si="116"/>
        <v>0</v>
      </c>
      <c r="N137" s="44">
        <f t="shared" si="116"/>
        <v>0</v>
      </c>
      <c r="O137" s="44">
        <f t="shared" si="116"/>
        <v>0</v>
      </c>
      <c r="P137" s="44">
        <f t="shared" si="116"/>
        <v>0</v>
      </c>
      <c r="Q137" s="53">
        <f t="shared" si="116"/>
        <v>0</v>
      </c>
      <c r="R137" s="44">
        <f t="shared" si="116"/>
        <v>0</v>
      </c>
      <c r="S137" s="44">
        <f t="shared" si="116"/>
        <v>0</v>
      </c>
      <c r="T137" s="44">
        <f t="shared" si="116"/>
        <v>0</v>
      </c>
      <c r="U137" s="44">
        <f t="shared" si="116"/>
        <v>0</v>
      </c>
      <c r="V137" s="44">
        <f t="shared" si="116"/>
        <v>0</v>
      </c>
      <c r="W137" s="44">
        <f t="shared" si="116"/>
        <v>0</v>
      </c>
      <c r="X137" s="44">
        <f t="shared" si="116"/>
        <v>0</v>
      </c>
      <c r="Y137" s="44">
        <f t="shared" si="116"/>
        <v>0</v>
      </c>
      <c r="Z137" s="44">
        <f t="shared" si="116"/>
        <v>0</v>
      </c>
      <c r="AA137" s="44">
        <f t="shared" si="116"/>
        <v>0</v>
      </c>
      <c r="AB137" s="44">
        <f t="shared" si="116"/>
        <v>0</v>
      </c>
      <c r="AC137" s="44">
        <f t="shared" si="116"/>
        <v>0</v>
      </c>
      <c r="AD137" s="44">
        <f t="shared" si="116"/>
        <v>0</v>
      </c>
      <c r="AE137" s="44">
        <f t="shared" si="116"/>
        <v>0</v>
      </c>
      <c r="AF137" s="44">
        <f t="shared" si="116"/>
        <v>0</v>
      </c>
      <c r="AG137" s="44">
        <f t="shared" si="116"/>
        <v>0</v>
      </c>
      <c r="AH137" s="44">
        <f t="shared" si="116"/>
        <v>0</v>
      </c>
      <c r="AI137" s="44">
        <f t="shared" si="116"/>
        <v>0</v>
      </c>
      <c r="AJ137" s="44">
        <f t="shared" si="116"/>
        <v>0</v>
      </c>
      <c r="AK137" s="44">
        <f t="shared" si="116"/>
        <v>0</v>
      </c>
      <c r="AL137" s="44">
        <f t="shared" si="116"/>
        <v>0</v>
      </c>
      <c r="AM137" s="44">
        <f t="shared" si="116"/>
        <v>0</v>
      </c>
      <c r="AN137" s="44">
        <f t="shared" si="116"/>
        <v>0</v>
      </c>
      <c r="AO137" s="44">
        <f t="shared" si="116"/>
        <v>0</v>
      </c>
      <c r="AP137" s="44">
        <f t="shared" si="116"/>
        <v>0</v>
      </c>
      <c r="AQ137" s="44">
        <f t="shared" si="116"/>
        <v>0</v>
      </c>
      <c r="AR137" s="44">
        <f t="shared" si="116"/>
        <v>0</v>
      </c>
      <c r="AS137" s="44">
        <f t="shared" si="116"/>
        <v>0</v>
      </c>
      <c r="AT137" s="44">
        <f t="shared" si="116"/>
        <v>0</v>
      </c>
      <c r="AU137" s="71">
        <f t="shared" si="116"/>
        <v>0</v>
      </c>
      <c r="AV137" s="68">
        <f t="shared" si="111"/>
        <v>0</v>
      </c>
      <c r="AW137" s="68" t="b">
        <f>AV137=BF127</f>
        <v>1</v>
      </c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</row>
    <row r="138" spans="2:71" x14ac:dyDescent="0.25">
      <c r="B138" s="62"/>
      <c r="C138" s="132"/>
      <c r="D138" s="62"/>
      <c r="E138" s="62"/>
      <c r="F138" s="64" t="s">
        <v>20</v>
      </c>
      <c r="G138" s="53">
        <f t="shared" ref="G138:AU138" si="117">COUNTIF(G$14:G$126,"G+N")</f>
        <v>0</v>
      </c>
      <c r="H138" s="44">
        <f t="shared" si="117"/>
        <v>0</v>
      </c>
      <c r="I138" s="44">
        <f t="shared" si="117"/>
        <v>0</v>
      </c>
      <c r="J138" s="44">
        <f t="shared" si="117"/>
        <v>0</v>
      </c>
      <c r="K138" s="53">
        <f t="shared" si="117"/>
        <v>0</v>
      </c>
      <c r="L138" s="44">
        <f t="shared" si="117"/>
        <v>0</v>
      </c>
      <c r="M138" s="44">
        <f t="shared" si="117"/>
        <v>0</v>
      </c>
      <c r="N138" s="44">
        <f t="shared" si="117"/>
        <v>0</v>
      </c>
      <c r="O138" s="44">
        <f t="shared" si="117"/>
        <v>0</v>
      </c>
      <c r="P138" s="44">
        <f t="shared" si="117"/>
        <v>0</v>
      </c>
      <c r="Q138" s="53">
        <f t="shared" si="117"/>
        <v>0</v>
      </c>
      <c r="R138" s="44">
        <f t="shared" si="117"/>
        <v>0</v>
      </c>
      <c r="S138" s="44">
        <f t="shared" si="117"/>
        <v>0</v>
      </c>
      <c r="T138" s="44">
        <f t="shared" si="117"/>
        <v>0</v>
      </c>
      <c r="U138" s="44">
        <f t="shared" si="117"/>
        <v>0</v>
      </c>
      <c r="V138" s="44">
        <f t="shared" si="117"/>
        <v>0</v>
      </c>
      <c r="W138" s="44">
        <f t="shared" si="117"/>
        <v>0</v>
      </c>
      <c r="X138" s="44">
        <f t="shared" si="117"/>
        <v>0</v>
      </c>
      <c r="Y138" s="44">
        <f t="shared" si="117"/>
        <v>0</v>
      </c>
      <c r="Z138" s="44">
        <f t="shared" si="117"/>
        <v>0</v>
      </c>
      <c r="AA138" s="44">
        <f t="shared" si="117"/>
        <v>0</v>
      </c>
      <c r="AB138" s="44">
        <f t="shared" si="117"/>
        <v>0</v>
      </c>
      <c r="AC138" s="44">
        <f t="shared" si="117"/>
        <v>0</v>
      </c>
      <c r="AD138" s="44">
        <f t="shared" si="117"/>
        <v>0</v>
      </c>
      <c r="AE138" s="44">
        <f t="shared" si="117"/>
        <v>0</v>
      </c>
      <c r="AF138" s="44">
        <f t="shared" si="117"/>
        <v>0</v>
      </c>
      <c r="AG138" s="44">
        <f t="shared" si="117"/>
        <v>0</v>
      </c>
      <c r="AH138" s="44">
        <f t="shared" si="117"/>
        <v>0</v>
      </c>
      <c r="AI138" s="44">
        <f t="shared" si="117"/>
        <v>0</v>
      </c>
      <c r="AJ138" s="44">
        <f t="shared" si="117"/>
        <v>0</v>
      </c>
      <c r="AK138" s="44">
        <f t="shared" si="117"/>
        <v>0</v>
      </c>
      <c r="AL138" s="44">
        <f t="shared" si="117"/>
        <v>0</v>
      </c>
      <c r="AM138" s="44">
        <f t="shared" si="117"/>
        <v>0</v>
      </c>
      <c r="AN138" s="44">
        <f t="shared" si="117"/>
        <v>0</v>
      </c>
      <c r="AO138" s="44">
        <f t="shared" si="117"/>
        <v>0</v>
      </c>
      <c r="AP138" s="44">
        <f t="shared" si="117"/>
        <v>0</v>
      </c>
      <c r="AQ138" s="44">
        <f t="shared" si="117"/>
        <v>0</v>
      </c>
      <c r="AR138" s="44">
        <f t="shared" si="117"/>
        <v>0</v>
      </c>
      <c r="AS138" s="44">
        <f t="shared" si="117"/>
        <v>0</v>
      </c>
      <c r="AT138" s="44">
        <f t="shared" si="117"/>
        <v>0</v>
      </c>
      <c r="AU138" s="71">
        <f t="shared" si="117"/>
        <v>0</v>
      </c>
      <c r="AV138" s="68">
        <f t="shared" si="111"/>
        <v>0</v>
      </c>
      <c r="AW138" s="68" t="b">
        <f>AV138=BG127</f>
        <v>1</v>
      </c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</row>
    <row r="139" spans="2:71" x14ac:dyDescent="0.25">
      <c r="B139" s="62"/>
      <c r="C139" s="132"/>
      <c r="D139" s="62"/>
      <c r="E139" s="62"/>
      <c r="F139" s="64" t="s">
        <v>21</v>
      </c>
      <c r="G139" s="53">
        <f t="shared" ref="G139:AU139" si="118">COUNTIF(G$14:G$126,"M+H")</f>
        <v>0</v>
      </c>
      <c r="H139" s="44">
        <f t="shared" si="118"/>
        <v>0</v>
      </c>
      <c r="I139" s="44">
        <f t="shared" si="118"/>
        <v>0</v>
      </c>
      <c r="J139" s="44">
        <f t="shared" si="118"/>
        <v>0</v>
      </c>
      <c r="K139" s="53">
        <f t="shared" si="118"/>
        <v>0</v>
      </c>
      <c r="L139" s="44">
        <f t="shared" si="118"/>
        <v>0</v>
      </c>
      <c r="M139" s="44">
        <f t="shared" si="118"/>
        <v>0</v>
      </c>
      <c r="N139" s="44">
        <f t="shared" si="118"/>
        <v>0</v>
      </c>
      <c r="O139" s="44">
        <f t="shared" si="118"/>
        <v>0</v>
      </c>
      <c r="P139" s="44">
        <f t="shared" si="118"/>
        <v>0</v>
      </c>
      <c r="Q139" s="53">
        <f t="shared" si="118"/>
        <v>0</v>
      </c>
      <c r="R139" s="44">
        <f t="shared" si="118"/>
        <v>0</v>
      </c>
      <c r="S139" s="44">
        <f t="shared" si="118"/>
        <v>0</v>
      </c>
      <c r="T139" s="44">
        <f t="shared" si="118"/>
        <v>0</v>
      </c>
      <c r="U139" s="44">
        <f t="shared" si="118"/>
        <v>0</v>
      </c>
      <c r="V139" s="44">
        <f t="shared" si="118"/>
        <v>0</v>
      </c>
      <c r="W139" s="44">
        <f t="shared" si="118"/>
        <v>0</v>
      </c>
      <c r="X139" s="44">
        <f t="shared" si="118"/>
        <v>0</v>
      </c>
      <c r="Y139" s="44">
        <f t="shared" si="118"/>
        <v>0</v>
      </c>
      <c r="Z139" s="44">
        <f t="shared" si="118"/>
        <v>0</v>
      </c>
      <c r="AA139" s="44">
        <f t="shared" si="118"/>
        <v>0</v>
      </c>
      <c r="AB139" s="44">
        <f t="shared" si="118"/>
        <v>0</v>
      </c>
      <c r="AC139" s="44">
        <f t="shared" si="118"/>
        <v>0</v>
      </c>
      <c r="AD139" s="44">
        <f t="shared" si="118"/>
        <v>0</v>
      </c>
      <c r="AE139" s="44">
        <f t="shared" si="118"/>
        <v>0</v>
      </c>
      <c r="AF139" s="44">
        <f t="shared" si="118"/>
        <v>0</v>
      </c>
      <c r="AG139" s="44">
        <f t="shared" si="118"/>
        <v>0</v>
      </c>
      <c r="AH139" s="44">
        <f t="shared" si="118"/>
        <v>0</v>
      </c>
      <c r="AI139" s="44">
        <f t="shared" si="118"/>
        <v>0</v>
      </c>
      <c r="AJ139" s="44">
        <f t="shared" si="118"/>
        <v>0</v>
      </c>
      <c r="AK139" s="44">
        <f t="shared" si="118"/>
        <v>0</v>
      </c>
      <c r="AL139" s="44">
        <f t="shared" si="118"/>
        <v>0</v>
      </c>
      <c r="AM139" s="44">
        <f t="shared" si="118"/>
        <v>0</v>
      </c>
      <c r="AN139" s="44">
        <f t="shared" si="118"/>
        <v>0</v>
      </c>
      <c r="AO139" s="44">
        <f t="shared" si="118"/>
        <v>0</v>
      </c>
      <c r="AP139" s="44">
        <f t="shared" si="118"/>
        <v>0</v>
      </c>
      <c r="AQ139" s="44">
        <f t="shared" si="118"/>
        <v>0</v>
      </c>
      <c r="AR139" s="44">
        <f t="shared" si="118"/>
        <v>0</v>
      </c>
      <c r="AS139" s="44">
        <f t="shared" si="118"/>
        <v>0</v>
      </c>
      <c r="AT139" s="44">
        <f t="shared" si="118"/>
        <v>0</v>
      </c>
      <c r="AU139" s="71">
        <f t="shared" si="118"/>
        <v>0</v>
      </c>
      <c r="AV139" s="68">
        <f t="shared" si="111"/>
        <v>0</v>
      </c>
      <c r="AW139" s="68" t="b">
        <f>AV139=BH127</f>
        <v>1</v>
      </c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</row>
    <row r="140" spans="2:71" x14ac:dyDescent="0.25">
      <c r="B140" s="62"/>
      <c r="C140" s="132"/>
      <c r="D140" s="62"/>
      <c r="E140" s="62"/>
      <c r="F140" s="64" t="s">
        <v>22</v>
      </c>
      <c r="G140" s="53">
        <f t="shared" ref="G140:AU140" si="119">COUNTIF(G$14:G$126,"N/O")</f>
        <v>0</v>
      </c>
      <c r="H140" s="44">
        <f t="shared" si="119"/>
        <v>0</v>
      </c>
      <c r="I140" s="44">
        <f t="shared" si="119"/>
        <v>0</v>
      </c>
      <c r="J140" s="44">
        <f t="shared" si="119"/>
        <v>0</v>
      </c>
      <c r="K140" s="53">
        <f t="shared" si="119"/>
        <v>0</v>
      </c>
      <c r="L140" s="44">
        <f t="shared" si="119"/>
        <v>0</v>
      </c>
      <c r="M140" s="44">
        <f t="shared" si="119"/>
        <v>0</v>
      </c>
      <c r="N140" s="44">
        <f t="shared" si="119"/>
        <v>0</v>
      </c>
      <c r="O140" s="44">
        <f t="shared" si="119"/>
        <v>0</v>
      </c>
      <c r="P140" s="44">
        <f t="shared" si="119"/>
        <v>0</v>
      </c>
      <c r="Q140" s="53">
        <f t="shared" si="119"/>
        <v>0</v>
      </c>
      <c r="R140" s="44">
        <f t="shared" si="119"/>
        <v>0</v>
      </c>
      <c r="S140" s="44">
        <f t="shared" si="119"/>
        <v>0</v>
      </c>
      <c r="T140" s="44">
        <f t="shared" si="119"/>
        <v>0</v>
      </c>
      <c r="U140" s="44">
        <f t="shared" si="119"/>
        <v>0</v>
      </c>
      <c r="V140" s="44">
        <f t="shared" si="119"/>
        <v>0</v>
      </c>
      <c r="W140" s="44">
        <f t="shared" si="119"/>
        <v>0</v>
      </c>
      <c r="X140" s="44">
        <f t="shared" si="119"/>
        <v>0</v>
      </c>
      <c r="Y140" s="44">
        <f t="shared" si="119"/>
        <v>0</v>
      </c>
      <c r="Z140" s="44">
        <f t="shared" si="119"/>
        <v>0</v>
      </c>
      <c r="AA140" s="44">
        <f t="shared" si="119"/>
        <v>0</v>
      </c>
      <c r="AB140" s="44">
        <f t="shared" si="119"/>
        <v>0</v>
      </c>
      <c r="AC140" s="44">
        <f t="shared" si="119"/>
        <v>0</v>
      </c>
      <c r="AD140" s="44">
        <f t="shared" si="119"/>
        <v>0</v>
      </c>
      <c r="AE140" s="44">
        <f t="shared" si="119"/>
        <v>0</v>
      </c>
      <c r="AF140" s="44">
        <f t="shared" si="119"/>
        <v>0</v>
      </c>
      <c r="AG140" s="44">
        <f t="shared" si="119"/>
        <v>0</v>
      </c>
      <c r="AH140" s="44">
        <f t="shared" si="119"/>
        <v>0</v>
      </c>
      <c r="AI140" s="44">
        <f t="shared" si="119"/>
        <v>0</v>
      </c>
      <c r="AJ140" s="44">
        <f t="shared" si="119"/>
        <v>0</v>
      </c>
      <c r="AK140" s="44">
        <f t="shared" si="119"/>
        <v>0</v>
      </c>
      <c r="AL140" s="44">
        <f t="shared" si="119"/>
        <v>0</v>
      </c>
      <c r="AM140" s="44">
        <f t="shared" si="119"/>
        <v>0</v>
      </c>
      <c r="AN140" s="44">
        <f t="shared" si="119"/>
        <v>0</v>
      </c>
      <c r="AO140" s="44">
        <f t="shared" si="119"/>
        <v>0</v>
      </c>
      <c r="AP140" s="44">
        <f t="shared" si="119"/>
        <v>0</v>
      </c>
      <c r="AQ140" s="44">
        <f t="shared" si="119"/>
        <v>0</v>
      </c>
      <c r="AR140" s="44">
        <f t="shared" si="119"/>
        <v>0</v>
      </c>
      <c r="AS140" s="44">
        <f t="shared" si="119"/>
        <v>0</v>
      </c>
      <c r="AT140" s="44">
        <f t="shared" si="119"/>
        <v>0</v>
      </c>
      <c r="AU140" s="71">
        <f t="shared" si="119"/>
        <v>0</v>
      </c>
      <c r="AV140" s="68">
        <f t="shared" si="111"/>
        <v>0</v>
      </c>
      <c r="AW140" s="68" t="b">
        <f>AV140=BI127</f>
        <v>1</v>
      </c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</row>
    <row r="141" spans="2:71" x14ac:dyDescent="0.25">
      <c r="B141" s="62"/>
      <c r="C141" s="132"/>
      <c r="D141" s="62"/>
      <c r="E141" s="62"/>
      <c r="F141" s="64" t="s">
        <v>23</v>
      </c>
      <c r="G141" s="53">
        <f t="shared" ref="G141:AU141" si="120">COUNTIF(G$14:G$126,"NH")</f>
        <v>0</v>
      </c>
      <c r="H141" s="44">
        <f t="shared" si="120"/>
        <v>0</v>
      </c>
      <c r="I141" s="44">
        <f t="shared" si="120"/>
        <v>0</v>
      </c>
      <c r="J141" s="44">
        <f t="shared" si="120"/>
        <v>0</v>
      </c>
      <c r="K141" s="53">
        <f t="shared" si="120"/>
        <v>0</v>
      </c>
      <c r="L141" s="44">
        <f t="shared" si="120"/>
        <v>0</v>
      </c>
      <c r="M141" s="44">
        <f t="shared" si="120"/>
        <v>0</v>
      </c>
      <c r="N141" s="44">
        <f t="shared" si="120"/>
        <v>0</v>
      </c>
      <c r="O141" s="44">
        <f t="shared" si="120"/>
        <v>0</v>
      </c>
      <c r="P141" s="44">
        <f t="shared" si="120"/>
        <v>0</v>
      </c>
      <c r="Q141" s="53">
        <f t="shared" si="120"/>
        <v>0</v>
      </c>
      <c r="R141" s="44">
        <f t="shared" si="120"/>
        <v>0</v>
      </c>
      <c r="S141" s="44">
        <f t="shared" si="120"/>
        <v>0</v>
      </c>
      <c r="T141" s="44">
        <f t="shared" si="120"/>
        <v>0</v>
      </c>
      <c r="U141" s="44">
        <f t="shared" si="120"/>
        <v>0</v>
      </c>
      <c r="V141" s="44">
        <f t="shared" si="120"/>
        <v>0</v>
      </c>
      <c r="W141" s="44">
        <f t="shared" si="120"/>
        <v>0</v>
      </c>
      <c r="X141" s="44">
        <f t="shared" si="120"/>
        <v>0</v>
      </c>
      <c r="Y141" s="44">
        <f t="shared" si="120"/>
        <v>0</v>
      </c>
      <c r="Z141" s="44">
        <f t="shared" si="120"/>
        <v>0</v>
      </c>
      <c r="AA141" s="44">
        <f t="shared" si="120"/>
        <v>0</v>
      </c>
      <c r="AB141" s="44">
        <f t="shared" si="120"/>
        <v>0</v>
      </c>
      <c r="AC141" s="44">
        <f t="shared" si="120"/>
        <v>0</v>
      </c>
      <c r="AD141" s="44">
        <f t="shared" si="120"/>
        <v>0</v>
      </c>
      <c r="AE141" s="44">
        <f t="shared" si="120"/>
        <v>0</v>
      </c>
      <c r="AF141" s="44">
        <f t="shared" si="120"/>
        <v>0</v>
      </c>
      <c r="AG141" s="44">
        <f t="shared" si="120"/>
        <v>0</v>
      </c>
      <c r="AH141" s="44">
        <f t="shared" si="120"/>
        <v>0</v>
      </c>
      <c r="AI141" s="44">
        <f t="shared" si="120"/>
        <v>0</v>
      </c>
      <c r="AJ141" s="44">
        <f t="shared" si="120"/>
        <v>0</v>
      </c>
      <c r="AK141" s="44">
        <f t="shared" si="120"/>
        <v>0</v>
      </c>
      <c r="AL141" s="44">
        <f t="shared" si="120"/>
        <v>0</v>
      </c>
      <c r="AM141" s="44">
        <f t="shared" si="120"/>
        <v>0</v>
      </c>
      <c r="AN141" s="44">
        <f t="shared" si="120"/>
        <v>0</v>
      </c>
      <c r="AO141" s="44">
        <f t="shared" si="120"/>
        <v>0</v>
      </c>
      <c r="AP141" s="44">
        <f t="shared" si="120"/>
        <v>0</v>
      </c>
      <c r="AQ141" s="44">
        <f t="shared" si="120"/>
        <v>0</v>
      </c>
      <c r="AR141" s="44">
        <f t="shared" si="120"/>
        <v>0</v>
      </c>
      <c r="AS141" s="44">
        <f t="shared" si="120"/>
        <v>0</v>
      </c>
      <c r="AT141" s="44">
        <f t="shared" si="120"/>
        <v>0</v>
      </c>
      <c r="AU141" s="71">
        <f t="shared" si="120"/>
        <v>0</v>
      </c>
      <c r="AV141" s="68">
        <f t="shared" si="111"/>
        <v>0</v>
      </c>
      <c r="AW141" s="68" t="b">
        <f>AV141=BI128</f>
        <v>1</v>
      </c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</row>
    <row r="142" spans="2:71" x14ac:dyDescent="0.25">
      <c r="B142" s="62"/>
      <c r="C142" s="132"/>
      <c r="D142" s="62"/>
      <c r="E142" s="62"/>
      <c r="F142" s="75" t="s">
        <v>26</v>
      </c>
      <c r="G142" s="53">
        <f t="shared" ref="G142:AU142" si="121">COUNTIF(G$14:G$126,"W/O")</f>
        <v>8</v>
      </c>
      <c r="H142" s="44">
        <f t="shared" si="121"/>
        <v>10</v>
      </c>
      <c r="I142" s="44">
        <f t="shared" si="121"/>
        <v>15</v>
      </c>
      <c r="J142" s="44">
        <f t="shared" si="121"/>
        <v>14</v>
      </c>
      <c r="K142" s="53">
        <f t="shared" si="121"/>
        <v>17</v>
      </c>
      <c r="L142" s="44">
        <f t="shared" si="121"/>
        <v>14</v>
      </c>
      <c r="M142" s="44">
        <f t="shared" si="121"/>
        <v>11</v>
      </c>
      <c r="N142" s="44">
        <f t="shared" si="121"/>
        <v>11</v>
      </c>
      <c r="O142" s="44">
        <f t="shared" si="121"/>
        <v>12</v>
      </c>
      <c r="P142" s="44">
        <f t="shared" si="121"/>
        <v>13</v>
      </c>
      <c r="Q142" s="53">
        <f t="shared" si="121"/>
        <v>13</v>
      </c>
      <c r="R142" s="44">
        <f t="shared" si="121"/>
        <v>14</v>
      </c>
      <c r="S142" s="44">
        <f t="shared" si="121"/>
        <v>11</v>
      </c>
      <c r="T142" s="44">
        <f t="shared" si="121"/>
        <v>12</v>
      </c>
      <c r="U142" s="44">
        <f t="shared" si="121"/>
        <v>8</v>
      </c>
      <c r="V142" s="44">
        <f t="shared" si="121"/>
        <v>13</v>
      </c>
      <c r="W142" s="44">
        <f t="shared" si="121"/>
        <v>13</v>
      </c>
      <c r="X142" s="44">
        <f t="shared" si="121"/>
        <v>14</v>
      </c>
      <c r="Y142" s="44">
        <f t="shared" si="121"/>
        <v>17</v>
      </c>
      <c r="Z142" s="44">
        <f t="shared" si="121"/>
        <v>10</v>
      </c>
      <c r="AA142" s="44">
        <f t="shared" si="121"/>
        <v>11</v>
      </c>
      <c r="AB142" s="44">
        <f t="shared" si="121"/>
        <v>7</v>
      </c>
      <c r="AC142" s="44">
        <f t="shared" si="121"/>
        <v>10</v>
      </c>
      <c r="AD142" s="44">
        <f t="shared" si="121"/>
        <v>16</v>
      </c>
      <c r="AE142" s="44">
        <f t="shared" si="121"/>
        <v>15</v>
      </c>
      <c r="AF142" s="44">
        <f t="shared" si="121"/>
        <v>13</v>
      </c>
      <c r="AG142" s="44">
        <f t="shared" si="121"/>
        <v>13</v>
      </c>
      <c r="AH142" s="44">
        <f t="shared" si="121"/>
        <v>15</v>
      </c>
      <c r="AI142" s="44">
        <f t="shared" si="121"/>
        <v>11</v>
      </c>
      <c r="AJ142" s="44">
        <f t="shared" si="121"/>
        <v>10</v>
      </c>
      <c r="AK142" s="44">
        <f t="shared" si="121"/>
        <v>0</v>
      </c>
      <c r="AL142" s="44">
        <f t="shared" si="121"/>
        <v>0</v>
      </c>
      <c r="AM142" s="44">
        <f t="shared" si="121"/>
        <v>0</v>
      </c>
      <c r="AN142" s="44">
        <f t="shared" si="121"/>
        <v>0</v>
      </c>
      <c r="AO142" s="44">
        <f t="shared" si="121"/>
        <v>0</v>
      </c>
      <c r="AP142" s="44">
        <f t="shared" si="121"/>
        <v>0</v>
      </c>
      <c r="AQ142" s="44">
        <f t="shared" si="121"/>
        <v>0</v>
      </c>
      <c r="AR142" s="44">
        <f t="shared" si="121"/>
        <v>0</v>
      </c>
      <c r="AS142" s="44">
        <f t="shared" si="121"/>
        <v>0</v>
      </c>
      <c r="AT142" s="44">
        <f t="shared" si="121"/>
        <v>0</v>
      </c>
      <c r="AU142" s="71">
        <f t="shared" si="121"/>
        <v>0</v>
      </c>
      <c r="AV142" s="68">
        <f t="shared" si="111"/>
        <v>246</v>
      </c>
      <c r="AW142" s="76" t="b">
        <f>AV142=BM127</f>
        <v>0</v>
      </c>
    </row>
    <row r="143" spans="2:71" x14ac:dyDescent="0.25">
      <c r="F143" s="77" t="s">
        <v>27</v>
      </c>
      <c r="G143" s="53">
        <f t="shared" ref="G143:AU143" si="122">COUNTIF(G$14:G$126,"A")+COUNTIF(G$14:G$126,"LWP")</f>
        <v>27</v>
      </c>
      <c r="H143" s="44">
        <f t="shared" si="122"/>
        <v>26</v>
      </c>
      <c r="I143" s="44">
        <f t="shared" si="122"/>
        <v>20</v>
      </c>
      <c r="J143" s="44">
        <f t="shared" si="122"/>
        <v>21</v>
      </c>
      <c r="K143" s="53">
        <f t="shared" si="122"/>
        <v>18</v>
      </c>
      <c r="L143" s="44">
        <f t="shared" si="122"/>
        <v>21</v>
      </c>
      <c r="M143" s="44">
        <f t="shared" si="122"/>
        <v>24</v>
      </c>
      <c r="N143" s="44">
        <f t="shared" si="122"/>
        <v>24</v>
      </c>
      <c r="O143" s="44">
        <f t="shared" si="122"/>
        <v>24</v>
      </c>
      <c r="P143" s="44">
        <f t="shared" si="122"/>
        <v>22</v>
      </c>
      <c r="Q143" s="53">
        <f t="shared" si="122"/>
        <v>22</v>
      </c>
      <c r="R143" s="44">
        <f t="shared" si="122"/>
        <v>21</v>
      </c>
      <c r="S143" s="44">
        <f t="shared" si="122"/>
        <v>23</v>
      </c>
      <c r="T143" s="44">
        <f t="shared" si="122"/>
        <v>23</v>
      </c>
      <c r="U143" s="44">
        <f t="shared" si="122"/>
        <v>28</v>
      </c>
      <c r="V143" s="44">
        <f t="shared" si="122"/>
        <v>24</v>
      </c>
      <c r="W143" s="44">
        <f t="shared" si="122"/>
        <v>23</v>
      </c>
      <c r="X143" s="44">
        <f t="shared" si="122"/>
        <v>22</v>
      </c>
      <c r="Y143" s="44">
        <f t="shared" si="122"/>
        <v>21</v>
      </c>
      <c r="Z143" s="44">
        <f t="shared" si="122"/>
        <v>26</v>
      </c>
      <c r="AA143" s="44">
        <f t="shared" si="122"/>
        <v>25</v>
      </c>
      <c r="AB143" s="44">
        <f t="shared" si="122"/>
        <v>29</v>
      </c>
      <c r="AC143" s="44">
        <f t="shared" si="122"/>
        <v>27</v>
      </c>
      <c r="AD143" s="44">
        <f t="shared" si="122"/>
        <v>20</v>
      </c>
      <c r="AE143" s="44">
        <f t="shared" si="122"/>
        <v>21</v>
      </c>
      <c r="AF143" s="44">
        <f t="shared" si="122"/>
        <v>23</v>
      </c>
      <c r="AG143" s="44">
        <f t="shared" si="122"/>
        <v>23</v>
      </c>
      <c r="AH143" s="44">
        <f t="shared" si="122"/>
        <v>21</v>
      </c>
      <c r="AI143" s="44">
        <f t="shared" si="122"/>
        <v>25</v>
      </c>
      <c r="AJ143" s="44">
        <f t="shared" si="122"/>
        <v>27</v>
      </c>
      <c r="AK143" s="44">
        <f t="shared" si="122"/>
        <v>0</v>
      </c>
      <c r="AL143" s="44">
        <f t="shared" si="122"/>
        <v>0</v>
      </c>
      <c r="AM143" s="44">
        <f t="shared" si="122"/>
        <v>0</v>
      </c>
      <c r="AN143" s="44">
        <f t="shared" si="122"/>
        <v>0</v>
      </c>
      <c r="AO143" s="44">
        <f t="shared" si="122"/>
        <v>0</v>
      </c>
      <c r="AP143" s="44">
        <f t="shared" si="122"/>
        <v>0</v>
      </c>
      <c r="AQ143" s="44">
        <f t="shared" si="122"/>
        <v>0</v>
      </c>
      <c r="AR143" s="44">
        <f t="shared" si="122"/>
        <v>0</v>
      </c>
      <c r="AS143" s="44">
        <f t="shared" si="122"/>
        <v>0</v>
      </c>
      <c r="AT143" s="44">
        <f t="shared" si="122"/>
        <v>0</v>
      </c>
      <c r="AU143" s="71">
        <f t="shared" si="122"/>
        <v>0</v>
      </c>
      <c r="AV143" s="68">
        <f t="shared" si="111"/>
        <v>474</v>
      </c>
      <c r="AW143" s="76" t="b">
        <f>AV143=BN127</f>
        <v>0</v>
      </c>
    </row>
    <row r="144" spans="2:71" ht="15" thickBot="1" x14ac:dyDescent="0.3">
      <c r="F144" s="77" t="s">
        <v>36</v>
      </c>
      <c r="G144" s="78">
        <f t="shared" ref="G144:M144" si="123">SUM(G128:G143)</f>
        <v>113</v>
      </c>
      <c r="H144" s="56">
        <f t="shared" si="123"/>
        <v>113</v>
      </c>
      <c r="I144" s="56">
        <f>SUM(I128:I143)</f>
        <v>113</v>
      </c>
      <c r="J144" s="56">
        <f t="shared" si="123"/>
        <v>113</v>
      </c>
      <c r="K144" s="78">
        <f t="shared" si="123"/>
        <v>113</v>
      </c>
      <c r="L144" s="56">
        <f t="shared" si="123"/>
        <v>113</v>
      </c>
      <c r="M144" s="56">
        <f t="shared" si="123"/>
        <v>113</v>
      </c>
      <c r="N144" s="56">
        <f>SUM(N128:N143)</f>
        <v>113</v>
      </c>
      <c r="O144" s="56">
        <f t="shared" ref="O144:AU144" si="124">SUM(O128:O143)</f>
        <v>113</v>
      </c>
      <c r="P144" s="56">
        <f t="shared" si="124"/>
        <v>113</v>
      </c>
      <c r="Q144" s="78">
        <f t="shared" si="124"/>
        <v>113</v>
      </c>
      <c r="R144" s="56">
        <f t="shared" si="124"/>
        <v>113</v>
      </c>
      <c r="S144" s="56">
        <f t="shared" si="124"/>
        <v>112</v>
      </c>
      <c r="T144" s="56">
        <f t="shared" si="124"/>
        <v>113</v>
      </c>
      <c r="U144" s="56">
        <f t="shared" si="124"/>
        <v>113</v>
      </c>
      <c r="V144" s="56">
        <f t="shared" si="124"/>
        <v>113</v>
      </c>
      <c r="W144" s="56">
        <f t="shared" si="124"/>
        <v>113</v>
      </c>
      <c r="X144" s="56">
        <f t="shared" si="124"/>
        <v>113</v>
      </c>
      <c r="Y144" s="56">
        <f t="shared" si="124"/>
        <v>113</v>
      </c>
      <c r="Z144" s="56">
        <f t="shared" si="124"/>
        <v>113</v>
      </c>
      <c r="AA144" s="56">
        <f t="shared" si="124"/>
        <v>113</v>
      </c>
      <c r="AB144" s="56">
        <f t="shared" si="124"/>
        <v>113</v>
      </c>
      <c r="AC144" s="56">
        <f t="shared" si="124"/>
        <v>113</v>
      </c>
      <c r="AD144" s="56">
        <f t="shared" si="124"/>
        <v>113</v>
      </c>
      <c r="AE144" s="56">
        <f t="shared" si="124"/>
        <v>113</v>
      </c>
      <c r="AF144" s="56">
        <f t="shared" si="124"/>
        <v>113</v>
      </c>
      <c r="AG144" s="56">
        <f t="shared" si="124"/>
        <v>113</v>
      </c>
      <c r="AH144" s="56">
        <f t="shared" si="124"/>
        <v>113</v>
      </c>
      <c r="AI144" s="56">
        <f t="shared" si="124"/>
        <v>113</v>
      </c>
      <c r="AJ144" s="56">
        <f t="shared" si="124"/>
        <v>113</v>
      </c>
      <c r="AK144" s="56">
        <f t="shared" si="124"/>
        <v>0</v>
      </c>
      <c r="AL144" s="56">
        <f t="shared" si="124"/>
        <v>0</v>
      </c>
      <c r="AM144" s="56">
        <f t="shared" si="124"/>
        <v>0</v>
      </c>
      <c r="AN144" s="56">
        <f t="shared" si="124"/>
        <v>0</v>
      </c>
      <c r="AO144" s="56">
        <f t="shared" si="124"/>
        <v>0</v>
      </c>
      <c r="AP144" s="56">
        <f t="shared" si="124"/>
        <v>0</v>
      </c>
      <c r="AQ144" s="56">
        <f t="shared" si="124"/>
        <v>0</v>
      </c>
      <c r="AR144" s="56">
        <f t="shared" si="124"/>
        <v>0</v>
      </c>
      <c r="AS144" s="56">
        <f t="shared" si="124"/>
        <v>0</v>
      </c>
      <c r="AT144" s="56">
        <f t="shared" si="124"/>
        <v>0</v>
      </c>
      <c r="AU144" s="79">
        <f t="shared" si="124"/>
        <v>0</v>
      </c>
      <c r="AV144" s="68">
        <f>SUBTOTAL(9,G144:AU144)</f>
        <v>3389</v>
      </c>
      <c r="AW144" s="76" t="b">
        <f>AV144=BP127</f>
        <v>1</v>
      </c>
    </row>
    <row r="145" spans="3:70" s="80" customFormat="1" ht="15" thickBot="1" x14ac:dyDescent="0.3">
      <c r="C145" s="134"/>
      <c r="F145" s="80" t="s">
        <v>37</v>
      </c>
      <c r="G145" s="88" t="b">
        <f t="shared" ref="G145:AU145" si="125">$D13=G144</f>
        <v>1</v>
      </c>
      <c r="H145" s="88" t="b">
        <f t="shared" si="125"/>
        <v>1</v>
      </c>
      <c r="I145" s="88" t="b">
        <f t="shared" si="125"/>
        <v>1</v>
      </c>
      <c r="J145" s="88" t="b">
        <f t="shared" si="125"/>
        <v>1</v>
      </c>
      <c r="K145" s="88" t="b">
        <f t="shared" si="125"/>
        <v>1</v>
      </c>
      <c r="L145" s="88" t="b">
        <f t="shared" si="125"/>
        <v>1</v>
      </c>
      <c r="M145" s="88" t="b">
        <f t="shared" si="125"/>
        <v>1</v>
      </c>
      <c r="N145" s="88" t="b">
        <f t="shared" si="125"/>
        <v>1</v>
      </c>
      <c r="O145" s="88" t="b">
        <f t="shared" si="125"/>
        <v>1</v>
      </c>
      <c r="P145" s="88" t="b">
        <f t="shared" si="125"/>
        <v>1</v>
      </c>
      <c r="Q145" s="88" t="b">
        <f t="shared" si="125"/>
        <v>1</v>
      </c>
      <c r="R145" s="89" t="b">
        <f t="shared" si="125"/>
        <v>1</v>
      </c>
      <c r="S145" s="89" t="b">
        <f t="shared" si="125"/>
        <v>0</v>
      </c>
      <c r="T145" s="89" t="b">
        <f t="shared" si="125"/>
        <v>1</v>
      </c>
      <c r="U145" s="89" t="b">
        <f t="shared" si="125"/>
        <v>1</v>
      </c>
      <c r="V145" s="89" t="b">
        <f t="shared" si="125"/>
        <v>1</v>
      </c>
      <c r="W145" s="89" t="b">
        <f t="shared" si="125"/>
        <v>1</v>
      </c>
      <c r="X145" s="89" t="b">
        <f t="shared" si="125"/>
        <v>1</v>
      </c>
      <c r="Y145" s="89" t="b">
        <f t="shared" si="125"/>
        <v>1</v>
      </c>
      <c r="Z145" s="89" t="b">
        <f t="shared" si="125"/>
        <v>1</v>
      </c>
      <c r="AA145" s="89" t="b">
        <f t="shared" si="125"/>
        <v>1</v>
      </c>
      <c r="AB145" s="89" t="b">
        <f t="shared" si="125"/>
        <v>1</v>
      </c>
      <c r="AC145" s="89" t="b">
        <f t="shared" si="125"/>
        <v>1</v>
      </c>
      <c r="AD145" s="89" t="b">
        <f t="shared" si="125"/>
        <v>1</v>
      </c>
      <c r="AE145" s="89" t="b">
        <f t="shared" si="125"/>
        <v>1</v>
      </c>
      <c r="AF145" s="89" t="b">
        <f t="shared" si="125"/>
        <v>1</v>
      </c>
      <c r="AG145" s="89" t="b">
        <f t="shared" si="125"/>
        <v>1</v>
      </c>
      <c r="AH145" s="89" t="b">
        <f t="shared" si="125"/>
        <v>1</v>
      </c>
      <c r="AI145" s="89" t="b">
        <f t="shared" si="125"/>
        <v>1</v>
      </c>
      <c r="AJ145" s="89" t="b">
        <f t="shared" si="125"/>
        <v>1</v>
      </c>
      <c r="AK145" s="81" t="b">
        <f t="shared" si="125"/>
        <v>0</v>
      </c>
      <c r="AL145" s="81" t="b">
        <f t="shared" si="125"/>
        <v>0</v>
      </c>
      <c r="AM145" s="81" t="b">
        <f t="shared" si="125"/>
        <v>0</v>
      </c>
      <c r="AN145" s="81" t="b">
        <f t="shared" si="125"/>
        <v>0</v>
      </c>
      <c r="AO145" s="81" t="b">
        <f t="shared" si="125"/>
        <v>0</v>
      </c>
      <c r="AP145" s="81" t="b">
        <f t="shared" si="125"/>
        <v>0</v>
      </c>
      <c r="AQ145" s="81" t="b">
        <f t="shared" si="125"/>
        <v>0</v>
      </c>
      <c r="AR145" s="81" t="b">
        <f t="shared" si="125"/>
        <v>0</v>
      </c>
      <c r="AS145" s="81" t="b">
        <f t="shared" si="125"/>
        <v>0</v>
      </c>
      <c r="AT145" s="81" t="b">
        <f t="shared" si="125"/>
        <v>0</v>
      </c>
      <c r="AU145" s="82" t="b">
        <f t="shared" si="125"/>
        <v>0</v>
      </c>
      <c r="BQ145" s="83"/>
      <c r="BR145" s="83"/>
    </row>
    <row r="146" spans="3:70" ht="15" thickBot="1" x14ac:dyDescent="0.3">
      <c r="F146" s="1" t="s">
        <v>38</v>
      </c>
      <c r="G146" s="84">
        <f>SUM(G132:G138)+(G139/2)</f>
        <v>0</v>
      </c>
      <c r="H146" s="85">
        <f t="shared" ref="H146:J146" si="126">SUM(H132:H138)+(H139/2)</f>
        <v>0</v>
      </c>
      <c r="I146" s="85">
        <f t="shared" si="126"/>
        <v>0</v>
      </c>
      <c r="J146" s="85">
        <f t="shared" si="126"/>
        <v>0</v>
      </c>
      <c r="K146" s="84">
        <f>SUM(K132:K138)+(K139/2)</f>
        <v>0</v>
      </c>
      <c r="L146" s="85">
        <f t="shared" ref="L146:M146" si="127">SUM(L132:L138)+(L139/2)</f>
        <v>0</v>
      </c>
      <c r="M146" s="85">
        <f t="shared" si="127"/>
        <v>0</v>
      </c>
      <c r="N146" s="85">
        <f>SUM(N132:N138)+(N139/2)</f>
        <v>0</v>
      </c>
      <c r="O146" s="85">
        <f t="shared" ref="O146:P146" si="128">SUM(O132:O138)+(O139/2)</f>
        <v>0</v>
      </c>
      <c r="P146" s="85">
        <f t="shared" si="128"/>
        <v>0</v>
      </c>
      <c r="Q146" s="84">
        <f>SUM(Q132:Q138)+(Q139/2)</f>
        <v>0</v>
      </c>
      <c r="R146" s="85">
        <f t="shared" ref="R146:AU146" si="129">SUM(R132:R138)+(R139/2)</f>
        <v>0</v>
      </c>
      <c r="S146" s="85">
        <f t="shared" si="129"/>
        <v>0</v>
      </c>
      <c r="T146" s="85">
        <f t="shared" si="129"/>
        <v>0</v>
      </c>
      <c r="U146" s="85">
        <f t="shared" si="129"/>
        <v>0</v>
      </c>
      <c r="V146" s="85">
        <f t="shared" si="129"/>
        <v>0</v>
      </c>
      <c r="W146" s="85">
        <f t="shared" si="129"/>
        <v>0</v>
      </c>
      <c r="X146" s="85">
        <f t="shared" si="129"/>
        <v>0</v>
      </c>
      <c r="Y146" s="85">
        <f t="shared" si="129"/>
        <v>0</v>
      </c>
      <c r="Z146" s="85">
        <f t="shared" si="129"/>
        <v>0</v>
      </c>
      <c r="AA146" s="85">
        <f t="shared" si="129"/>
        <v>0</v>
      </c>
      <c r="AB146" s="85">
        <f t="shared" si="129"/>
        <v>0</v>
      </c>
      <c r="AC146" s="85">
        <f t="shared" si="129"/>
        <v>0</v>
      </c>
      <c r="AD146" s="85">
        <f t="shared" si="129"/>
        <v>0</v>
      </c>
      <c r="AE146" s="85">
        <f t="shared" si="129"/>
        <v>0</v>
      </c>
      <c r="AF146" s="85">
        <f t="shared" si="129"/>
        <v>0</v>
      </c>
      <c r="AG146" s="85">
        <f t="shared" si="129"/>
        <v>0</v>
      </c>
      <c r="AH146" s="85">
        <f t="shared" si="129"/>
        <v>0</v>
      </c>
      <c r="AI146" s="85">
        <f t="shared" si="129"/>
        <v>0</v>
      </c>
      <c r="AJ146" s="85">
        <f t="shared" si="129"/>
        <v>0</v>
      </c>
      <c r="AK146" s="85">
        <f t="shared" si="129"/>
        <v>0</v>
      </c>
      <c r="AL146" s="85">
        <f t="shared" si="129"/>
        <v>0</v>
      </c>
      <c r="AM146" s="85">
        <f t="shared" si="129"/>
        <v>0</v>
      </c>
      <c r="AN146" s="85">
        <f t="shared" si="129"/>
        <v>0</v>
      </c>
      <c r="AO146" s="85">
        <f t="shared" si="129"/>
        <v>0</v>
      </c>
      <c r="AP146" s="85">
        <f t="shared" si="129"/>
        <v>0</v>
      </c>
      <c r="AQ146" s="85">
        <f t="shared" si="129"/>
        <v>0</v>
      </c>
      <c r="AR146" s="85">
        <f t="shared" si="129"/>
        <v>0</v>
      </c>
      <c r="AS146" s="85">
        <f t="shared" si="129"/>
        <v>0</v>
      </c>
      <c r="AT146" s="85">
        <f t="shared" si="129"/>
        <v>0</v>
      </c>
      <c r="AU146" s="86">
        <f t="shared" si="129"/>
        <v>0</v>
      </c>
      <c r="AV146" s="68">
        <f>SUBTOTAL(9,Q146:AU146)</f>
        <v>0</v>
      </c>
      <c r="AW146" s="76" t="b">
        <f>AV146=BQ127</f>
        <v>1</v>
      </c>
    </row>
    <row r="147" spans="3:70" ht="15" customHeight="1" x14ac:dyDescent="0.25">
      <c r="C147" s="187" t="s">
        <v>143</v>
      </c>
      <c r="D147" s="187"/>
      <c r="G147" s="1">
        <f>+G128+G129+G130</f>
        <v>78</v>
      </c>
      <c r="H147" s="1">
        <f t="shared" ref="H147:AV147" si="130">+H128+H129+H130</f>
        <v>77</v>
      </c>
      <c r="I147" s="1">
        <f t="shared" si="130"/>
        <v>78</v>
      </c>
      <c r="J147" s="1">
        <f t="shared" si="130"/>
        <v>78</v>
      </c>
      <c r="K147" s="1">
        <f t="shared" si="130"/>
        <v>78</v>
      </c>
      <c r="L147" s="1">
        <f t="shared" si="130"/>
        <v>78</v>
      </c>
      <c r="M147" s="1">
        <f t="shared" si="130"/>
        <v>78</v>
      </c>
      <c r="N147" s="1">
        <f t="shared" si="130"/>
        <v>78</v>
      </c>
      <c r="O147" s="1">
        <f t="shared" si="130"/>
        <v>77</v>
      </c>
      <c r="P147" s="111">
        <f t="shared" si="130"/>
        <v>78</v>
      </c>
      <c r="Q147" s="111">
        <f t="shared" si="130"/>
        <v>78</v>
      </c>
      <c r="R147" s="111">
        <f t="shared" si="130"/>
        <v>78</v>
      </c>
      <c r="S147" s="111">
        <f t="shared" si="130"/>
        <v>78</v>
      </c>
      <c r="T147" s="111">
        <f t="shared" si="130"/>
        <v>78</v>
      </c>
      <c r="U147" s="111">
        <f t="shared" si="130"/>
        <v>77</v>
      </c>
      <c r="V147" s="111">
        <f t="shared" si="130"/>
        <v>76</v>
      </c>
      <c r="W147" s="111">
        <f t="shared" si="130"/>
        <v>77</v>
      </c>
      <c r="X147" s="111">
        <f t="shared" si="130"/>
        <v>77</v>
      </c>
      <c r="Y147" s="111">
        <f t="shared" si="130"/>
        <v>75</v>
      </c>
      <c r="Z147" s="111">
        <f t="shared" si="130"/>
        <v>77</v>
      </c>
      <c r="AA147" s="111">
        <f t="shared" si="130"/>
        <v>77</v>
      </c>
      <c r="AB147" s="111">
        <f t="shared" si="130"/>
        <v>77</v>
      </c>
      <c r="AC147" s="111">
        <f t="shared" si="130"/>
        <v>76</v>
      </c>
      <c r="AD147" s="111">
        <f t="shared" si="130"/>
        <v>77</v>
      </c>
      <c r="AE147" s="111">
        <f t="shared" si="130"/>
        <v>77</v>
      </c>
      <c r="AF147" s="111">
        <f t="shared" si="130"/>
        <v>77</v>
      </c>
      <c r="AG147" s="111">
        <f t="shared" si="130"/>
        <v>77</v>
      </c>
      <c r="AH147" s="111">
        <f t="shared" si="130"/>
        <v>77</v>
      </c>
      <c r="AI147" s="111">
        <f t="shared" si="130"/>
        <v>77</v>
      </c>
      <c r="AJ147" s="111">
        <f t="shared" si="130"/>
        <v>76</v>
      </c>
      <c r="AK147" s="111">
        <f t="shared" si="130"/>
        <v>0</v>
      </c>
      <c r="AL147" s="1">
        <f t="shared" si="130"/>
        <v>0</v>
      </c>
      <c r="AM147" s="1">
        <f t="shared" si="130"/>
        <v>0</v>
      </c>
      <c r="AN147" s="1">
        <f t="shared" si="130"/>
        <v>0</v>
      </c>
      <c r="AO147" s="1">
        <f t="shared" si="130"/>
        <v>0</v>
      </c>
      <c r="AP147" s="1">
        <f t="shared" si="130"/>
        <v>0</v>
      </c>
      <c r="AQ147" s="1">
        <f t="shared" si="130"/>
        <v>0</v>
      </c>
      <c r="AR147" s="1">
        <f t="shared" si="130"/>
        <v>0</v>
      </c>
      <c r="AS147" s="1">
        <f t="shared" si="130"/>
        <v>0</v>
      </c>
      <c r="AT147" s="1">
        <f t="shared" si="130"/>
        <v>0</v>
      </c>
      <c r="AU147" s="1">
        <f t="shared" si="130"/>
        <v>0</v>
      </c>
      <c r="AV147" s="1">
        <f t="shared" si="130"/>
        <v>2317</v>
      </c>
    </row>
    <row r="148" spans="3:70" ht="15" customHeight="1" x14ac:dyDescent="0.25">
      <c r="C148" s="187" t="s">
        <v>144</v>
      </c>
      <c r="D148" s="187"/>
      <c r="G148" s="1">
        <v>78</v>
      </c>
      <c r="H148" s="1">
        <v>77</v>
      </c>
      <c r="I148" s="1">
        <v>78</v>
      </c>
      <c r="J148" s="1">
        <v>78</v>
      </c>
      <c r="K148" s="1">
        <v>78</v>
      </c>
      <c r="L148" s="1">
        <v>78</v>
      </c>
      <c r="M148" s="1">
        <v>78</v>
      </c>
      <c r="N148" s="1">
        <v>78</v>
      </c>
      <c r="O148" s="1">
        <v>77</v>
      </c>
      <c r="P148" s="111">
        <v>78</v>
      </c>
      <c r="Q148" s="1">
        <v>78</v>
      </c>
      <c r="R148" s="1">
        <v>78</v>
      </c>
      <c r="S148" s="1">
        <v>78</v>
      </c>
      <c r="T148" s="1">
        <v>78</v>
      </c>
      <c r="U148" s="1">
        <v>77</v>
      </c>
      <c r="V148" s="1">
        <v>76</v>
      </c>
      <c r="W148" s="1">
        <v>77</v>
      </c>
      <c r="X148" s="1">
        <v>77</v>
      </c>
      <c r="Y148" s="1">
        <v>75</v>
      </c>
      <c r="Z148" s="1">
        <v>77</v>
      </c>
      <c r="AA148" s="1">
        <v>77</v>
      </c>
      <c r="AB148" s="1">
        <v>77</v>
      </c>
      <c r="AC148" s="1">
        <v>76</v>
      </c>
      <c r="AD148" s="1">
        <v>77</v>
      </c>
      <c r="AE148" s="1">
        <v>77</v>
      </c>
      <c r="AF148" s="1">
        <v>77</v>
      </c>
      <c r="AG148" s="1">
        <v>77</v>
      </c>
      <c r="AH148" s="1">
        <v>77</v>
      </c>
      <c r="AI148" s="1">
        <v>77</v>
      </c>
      <c r="AJ148" s="1">
        <v>76</v>
      </c>
      <c r="AK148" s="1">
        <v>0</v>
      </c>
    </row>
    <row r="149" spans="3:70" x14ac:dyDescent="0.25">
      <c r="G149" s="1">
        <f>+G147-G148</f>
        <v>0</v>
      </c>
      <c r="H149" s="1">
        <f t="shared" ref="H149:AV149" si="131">+H147-H148</f>
        <v>0</v>
      </c>
      <c r="I149" s="1">
        <f t="shared" si="131"/>
        <v>0</v>
      </c>
      <c r="J149" s="1">
        <f t="shared" si="131"/>
        <v>0</v>
      </c>
      <c r="K149" s="1">
        <f t="shared" si="131"/>
        <v>0</v>
      </c>
      <c r="L149" s="1">
        <f t="shared" si="131"/>
        <v>0</v>
      </c>
      <c r="M149" s="1">
        <f t="shared" si="131"/>
        <v>0</v>
      </c>
      <c r="N149" s="1">
        <f t="shared" si="131"/>
        <v>0</v>
      </c>
      <c r="O149" s="1">
        <f t="shared" si="131"/>
        <v>0</v>
      </c>
      <c r="P149" s="1">
        <f t="shared" si="131"/>
        <v>0</v>
      </c>
      <c r="Q149" s="1">
        <f t="shared" si="131"/>
        <v>0</v>
      </c>
      <c r="R149" s="1">
        <f t="shared" si="131"/>
        <v>0</v>
      </c>
      <c r="S149" s="1">
        <f t="shared" si="131"/>
        <v>0</v>
      </c>
      <c r="T149" s="1">
        <f t="shared" si="131"/>
        <v>0</v>
      </c>
      <c r="U149" s="1">
        <f t="shared" si="131"/>
        <v>0</v>
      </c>
      <c r="V149" s="1">
        <f t="shared" si="131"/>
        <v>0</v>
      </c>
      <c r="W149" s="1">
        <f t="shared" si="131"/>
        <v>0</v>
      </c>
      <c r="X149" s="1">
        <f t="shared" si="131"/>
        <v>0</v>
      </c>
      <c r="Y149" s="1">
        <f t="shared" si="131"/>
        <v>0</v>
      </c>
      <c r="Z149" s="1">
        <f t="shared" si="131"/>
        <v>0</v>
      </c>
      <c r="AA149" s="1">
        <f t="shared" si="131"/>
        <v>0</v>
      </c>
      <c r="AB149" s="1">
        <f t="shared" si="131"/>
        <v>0</v>
      </c>
      <c r="AC149" s="1">
        <f t="shared" si="131"/>
        <v>0</v>
      </c>
      <c r="AD149" s="1">
        <f t="shared" si="131"/>
        <v>0</v>
      </c>
      <c r="AE149" s="1">
        <f t="shared" si="131"/>
        <v>0</v>
      </c>
      <c r="AF149" s="1">
        <f t="shared" si="131"/>
        <v>0</v>
      </c>
      <c r="AG149" s="1">
        <f t="shared" si="131"/>
        <v>0</v>
      </c>
      <c r="AH149" s="1">
        <f t="shared" si="131"/>
        <v>0</v>
      </c>
      <c r="AI149" s="1">
        <f t="shared" si="131"/>
        <v>0</v>
      </c>
      <c r="AJ149" s="1">
        <f t="shared" si="131"/>
        <v>0</v>
      </c>
      <c r="AK149" s="1">
        <f t="shared" si="131"/>
        <v>0</v>
      </c>
      <c r="AL149" s="1">
        <f t="shared" si="131"/>
        <v>0</v>
      </c>
      <c r="AM149" s="1">
        <f t="shared" si="131"/>
        <v>0</v>
      </c>
      <c r="AN149" s="1">
        <f t="shared" si="131"/>
        <v>0</v>
      </c>
      <c r="AO149" s="1">
        <f t="shared" si="131"/>
        <v>0</v>
      </c>
      <c r="AP149" s="1">
        <f t="shared" si="131"/>
        <v>0</v>
      </c>
      <c r="AQ149" s="1">
        <f t="shared" si="131"/>
        <v>0</v>
      </c>
      <c r="AR149" s="1">
        <f t="shared" si="131"/>
        <v>0</v>
      </c>
      <c r="AS149" s="1">
        <f t="shared" si="131"/>
        <v>0</v>
      </c>
      <c r="AT149" s="1">
        <f t="shared" si="131"/>
        <v>0</v>
      </c>
      <c r="AU149" s="1">
        <f t="shared" si="131"/>
        <v>0</v>
      </c>
      <c r="AV149" s="1">
        <f t="shared" si="131"/>
        <v>2317</v>
      </c>
    </row>
  </sheetData>
  <sheetProtection autoFilter="0"/>
  <autoFilter ref="A12:FE126"/>
  <mergeCells count="9">
    <mergeCell ref="C148:D148"/>
    <mergeCell ref="N3:U3"/>
    <mergeCell ref="V3:W3"/>
    <mergeCell ref="Y3:AA3"/>
    <mergeCell ref="AB3:AC3"/>
    <mergeCell ref="S5:Y5"/>
    <mergeCell ref="S6:Y6"/>
    <mergeCell ref="B10:E10"/>
    <mergeCell ref="C147:D147"/>
  </mergeCells>
  <conditionalFormatting sqref="A145:XFD145">
    <cfRule type="containsText" dxfId="79" priority="83" operator="containsText" text="False">
      <formula>NOT(ISERROR(SEARCH("False",A145)))</formula>
    </cfRule>
    <cfRule type="containsText" dxfId="78" priority="84" operator="containsText" text="True">
      <formula>NOT(ISERROR(SEARCH("True",A145)))</formula>
    </cfRule>
  </conditionalFormatting>
  <conditionalFormatting sqref="C149:C1048576 C4:C6 C12:C146">
    <cfRule type="duplicateValues" dxfId="77" priority="88"/>
  </conditionalFormatting>
  <conditionalFormatting sqref="G145:P145">
    <cfRule type="containsText" dxfId="76" priority="68" operator="containsText" text="A">
      <formula>NOT(ISERROR(SEARCH("A",G145)))</formula>
    </cfRule>
    <cfRule type="containsText" dxfId="75" priority="69" operator="containsText" text="W/O">
      <formula>NOT(ISERROR(SEARCH("W/O",G145)))</formula>
    </cfRule>
  </conditionalFormatting>
  <conditionalFormatting sqref="AE104:AJ105 G18:AD75 G76:AJ103 AK84 AE106:AK126 G104:AD126 AL14:AV126 AE28:AJ75">
    <cfRule type="containsText" dxfId="74" priority="26" operator="containsText" text="A">
      <formula>NOT(ISERROR(SEARCH("A",G14)))</formula>
    </cfRule>
    <cfRule type="containsText" dxfId="73" priority="27" operator="containsText" text="O">
      <formula>NOT(ISERROR(SEARCH("O",G14)))</formula>
    </cfRule>
  </conditionalFormatting>
  <conditionalFormatting sqref="G127:AU146 G147:AV147 G148:AU148 G149:AV149 G150:AU1048576 AE18:AJ18 G14:AJ17 AE20:AJ26 AF19:AJ19">
    <cfRule type="containsText" dxfId="72" priority="80" operator="containsText" text="A">
      <formula>NOT(ISERROR(SEARCH("A",G14)))</formula>
    </cfRule>
    <cfRule type="containsText" dxfId="71" priority="81" operator="containsText" text="O">
      <formula>NOT(ISERROR(SEARCH("O",G14)))</formula>
    </cfRule>
  </conditionalFormatting>
  <conditionalFormatting sqref="I128:AK130 G128:H146 I131:J146">
    <cfRule type="containsText" dxfId="70" priority="72" operator="containsText" text="A">
      <formula>NOT(ISERROR(SEARCH("A",G128)))</formula>
    </cfRule>
    <cfRule type="containsText" dxfId="69" priority="73" operator="containsText" text="W/O">
      <formula>NOT(ISERROR(SEARCH("W/O",G128)))</formula>
    </cfRule>
  </conditionalFormatting>
  <conditionalFormatting sqref="K128:P146">
    <cfRule type="containsText" dxfId="68" priority="70" operator="containsText" text="A">
      <formula>NOT(ISERROR(SEARCH("A",K128)))</formula>
    </cfRule>
    <cfRule type="containsText" dxfId="67" priority="71" operator="containsText" text="W/O">
      <formula>NOT(ISERROR(SEARCH("W/O",K128)))</formula>
    </cfRule>
  </conditionalFormatting>
  <conditionalFormatting sqref="Q127:AU146 Q148:AU148 Q150:AU1048576">
    <cfRule type="containsText" dxfId="66" priority="85" operator="containsText" text="A">
      <formula>NOT(ISERROR(SEARCH("A",Q127)))</formula>
    </cfRule>
    <cfRule type="containsText" dxfId="65" priority="87" operator="containsText" text="W/O">
      <formula>NOT(ISERROR(SEARCH("W/O",Q127)))</formula>
    </cfRule>
  </conditionalFormatting>
  <conditionalFormatting sqref="AE27:AK27">
    <cfRule type="containsText" dxfId="64" priority="65" operator="containsText" text="A">
      <formula>NOT(ISERROR(SEARCH("A",AE27)))</formula>
    </cfRule>
    <cfRule type="containsText" dxfId="63" priority="66" operator="containsText" text="O">
      <formula>NOT(ISERROR(SEARCH("O",AE27)))</formula>
    </cfRule>
  </conditionalFormatting>
  <conditionalFormatting sqref="AK15:AK17">
    <cfRule type="containsText" dxfId="62" priority="56" operator="containsText" text="A">
      <formula>NOT(ISERROR(SEARCH("A",AK15)))</formula>
    </cfRule>
    <cfRule type="containsText" dxfId="61" priority="57" operator="containsText" text="O">
      <formula>NOT(ISERROR(SEARCH("O",AK15)))</formula>
    </cfRule>
  </conditionalFormatting>
  <conditionalFormatting sqref="AK19">
    <cfRule type="containsText" dxfId="60" priority="53" operator="containsText" text="A">
      <formula>NOT(ISERROR(SEARCH("A",AK19)))</formula>
    </cfRule>
    <cfRule type="containsText" dxfId="59" priority="54" operator="containsText" text="O">
      <formula>NOT(ISERROR(SEARCH("O",AK19)))</formula>
    </cfRule>
  </conditionalFormatting>
  <conditionalFormatting sqref="AK23">
    <cfRule type="containsText" dxfId="58" priority="38" operator="containsText" text="A">
      <formula>NOT(ISERROR(SEARCH("A",AK23)))</formula>
    </cfRule>
    <cfRule type="containsText" dxfId="57" priority="39" operator="containsText" text="O">
      <formula>NOT(ISERROR(SEARCH("O",AK23)))</formula>
    </cfRule>
  </conditionalFormatting>
  <conditionalFormatting sqref="AK26">
    <cfRule type="containsText" dxfId="56" priority="23" operator="containsText" text="A">
      <formula>NOT(ISERROR(SEARCH("A",AK26)))</formula>
    </cfRule>
    <cfRule type="containsText" dxfId="55" priority="24" operator="containsText" text="O">
      <formula>NOT(ISERROR(SEARCH("O",AK26)))</formula>
    </cfRule>
  </conditionalFormatting>
  <conditionalFormatting sqref="AK37:AK38">
    <cfRule type="containsText" dxfId="54" priority="50" operator="containsText" text="A">
      <formula>NOT(ISERROR(SEARCH("A",AK37)))</formula>
    </cfRule>
    <cfRule type="containsText" dxfId="53" priority="51" operator="containsText" text="O">
      <formula>NOT(ISERROR(SEARCH("O",AK37)))</formula>
    </cfRule>
  </conditionalFormatting>
  <conditionalFormatting sqref="AK40:AK41">
    <cfRule type="containsText" dxfId="52" priority="32" operator="containsText" text="A">
      <formula>NOT(ISERROR(SEARCH("A",AK40)))</formula>
    </cfRule>
    <cfRule type="containsText" dxfId="51" priority="33" operator="containsText" text="O">
      <formula>NOT(ISERROR(SEARCH("O",AK40)))</formula>
    </cfRule>
  </conditionalFormatting>
  <conditionalFormatting sqref="AK48">
    <cfRule type="containsText" dxfId="50" priority="20" operator="containsText" text="A">
      <formula>NOT(ISERROR(SEARCH("A",AK48)))</formula>
    </cfRule>
    <cfRule type="containsText" dxfId="49" priority="21" operator="containsText" text="O">
      <formula>NOT(ISERROR(SEARCH("O",AK48)))</formula>
    </cfRule>
  </conditionalFormatting>
  <conditionalFormatting sqref="AK60:AK61">
    <cfRule type="containsText" dxfId="48" priority="17" operator="containsText" text="A">
      <formula>NOT(ISERROR(SEARCH("A",AK60)))</formula>
    </cfRule>
    <cfRule type="containsText" dxfId="47" priority="18" operator="containsText" text="O">
      <formula>NOT(ISERROR(SEARCH("O",AK60)))</formula>
    </cfRule>
  </conditionalFormatting>
  <conditionalFormatting sqref="AK68:AK69">
    <cfRule type="containsText" dxfId="46" priority="29" operator="containsText" text="A">
      <formula>NOT(ISERROR(SEARCH("A",AK68)))</formula>
    </cfRule>
    <cfRule type="containsText" dxfId="45" priority="30" operator="containsText" text="O">
      <formula>NOT(ISERROR(SEARCH("O",AK68)))</formula>
    </cfRule>
  </conditionalFormatting>
  <conditionalFormatting sqref="AK76:AK77">
    <cfRule type="containsText" dxfId="44" priority="47" operator="containsText" text="A">
      <formula>NOT(ISERROR(SEARCH("A",AK76)))</formula>
    </cfRule>
    <cfRule type="containsText" dxfId="43" priority="48" operator="containsText" text="O">
      <formula>NOT(ISERROR(SEARCH("O",AK76)))</formula>
    </cfRule>
  </conditionalFormatting>
  <conditionalFormatting sqref="AK81">
    <cfRule type="containsText" dxfId="42" priority="62" operator="containsText" text="A">
      <formula>NOT(ISERROR(SEARCH("A",AK81)))</formula>
    </cfRule>
    <cfRule type="containsText" dxfId="41" priority="63" operator="containsText" text="O">
      <formula>NOT(ISERROR(SEARCH("O",AK81)))</formula>
    </cfRule>
  </conditionalFormatting>
  <conditionalFormatting sqref="AK86:AK88">
    <cfRule type="containsText" dxfId="40" priority="11" operator="containsText" text="A">
      <formula>NOT(ISERROR(SEARCH("A",AK86)))</formula>
    </cfRule>
    <cfRule type="containsText" dxfId="39" priority="12" operator="containsText" text="O">
      <formula>NOT(ISERROR(SEARCH("O",AK86)))</formula>
    </cfRule>
  </conditionalFormatting>
  <conditionalFormatting sqref="AK90">
    <cfRule type="containsText" dxfId="38" priority="35" operator="containsText" text="A">
      <formula>NOT(ISERROR(SEARCH("A",AK90)))</formula>
    </cfRule>
    <cfRule type="containsText" dxfId="37" priority="36" operator="containsText" text="O">
      <formula>NOT(ISERROR(SEARCH("O",AK90)))</formula>
    </cfRule>
  </conditionalFormatting>
  <conditionalFormatting sqref="AK92">
    <cfRule type="containsText" dxfId="36" priority="44" operator="containsText" text="A">
      <formula>NOT(ISERROR(SEARCH("A",AK92)))</formula>
    </cfRule>
    <cfRule type="containsText" dxfId="35" priority="45" operator="containsText" text="O">
      <formula>NOT(ISERROR(SEARCH("O",AK92)))</formula>
    </cfRule>
  </conditionalFormatting>
  <conditionalFormatting sqref="AK95:AK97">
    <cfRule type="containsText" dxfId="34" priority="41" operator="containsText" text="A">
      <formula>NOT(ISERROR(SEARCH("A",AK95)))</formula>
    </cfRule>
    <cfRule type="containsText" dxfId="33" priority="42" operator="containsText" text="O">
      <formula>NOT(ISERROR(SEARCH("O",AK95)))</formula>
    </cfRule>
  </conditionalFormatting>
  <conditionalFormatting sqref="AK102:AK103">
    <cfRule type="containsText" dxfId="32" priority="59" operator="containsText" text="A">
      <formula>NOT(ISERROR(SEARCH("A",AK102)))</formula>
    </cfRule>
    <cfRule type="containsText" dxfId="31" priority="60" operator="containsText" text="O">
      <formula>NOT(ISERROR(SEARCH("O",AK102)))</formula>
    </cfRule>
  </conditionalFormatting>
  <conditionalFormatting sqref="AK105">
    <cfRule type="containsText" dxfId="30" priority="8" operator="containsText" text="A">
      <formula>NOT(ISERROR(SEARCH("A",AK105)))</formula>
    </cfRule>
    <cfRule type="containsText" dxfId="29" priority="9" operator="containsText" text="O">
      <formula>NOT(ISERROR(SEARCH("O",AK105)))</formula>
    </cfRule>
  </conditionalFormatting>
  <conditionalFormatting sqref="FA14:FB126">
    <cfRule type="containsText" dxfId="28" priority="74" operator="containsText" text="Compliance">
      <formula>NOT(ISERROR(SEARCH("Compliance",FA14)))</formula>
    </cfRule>
  </conditionalFormatting>
  <conditionalFormatting sqref="FA127:FB1048576 FA1:FA126 FB2:FB126">
    <cfRule type="containsText" dxfId="27" priority="82" operator="containsText" text="Non Compliance">
      <formula>NOT(ISERROR(SEARCH("Non Compliance",FA1)))</formula>
    </cfRule>
  </conditionalFormatting>
  <conditionalFormatting sqref="FC12">
    <cfRule type="containsText" dxfId="26" priority="77" operator="containsText" text="Non Compliance">
      <formula>NOT(ISERROR(SEARCH("Non Compliance",FC12)))</formula>
    </cfRule>
  </conditionalFormatting>
  <conditionalFormatting sqref="FC14:FC126">
    <cfRule type="containsText" dxfId="25" priority="75" operator="containsText" text="Non-Compliance">
      <formula>NOT(ISERROR(SEARCH("Non-Compliance",FC14)))</formula>
    </cfRule>
    <cfRule type="containsText" dxfId="24" priority="76" operator="containsText" text="Compliance">
      <formula>NOT(ISERROR(SEARCH("Compliance",FC14)))</formula>
    </cfRule>
  </conditionalFormatting>
  <conditionalFormatting sqref="C1:C1048576">
    <cfRule type="duplicateValues" dxfId="23" priority="4"/>
  </conditionalFormatting>
  <conditionalFormatting sqref="AE19">
    <cfRule type="containsText" dxfId="22" priority="1" operator="containsText" text="A">
      <formula>NOT(ISERROR(SEARCH("A",AE19)))</formula>
    </cfRule>
    <cfRule type="containsText" dxfId="21" priority="2" operator="containsText" text="O">
      <formula>NOT(ISERROR(SEARCH("O",AE19)))</formula>
    </cfRule>
  </conditionalFormatting>
  <dataValidations count="2">
    <dataValidation type="list" allowBlank="1" showInputMessage="1" showErrorMessage="1" sqref="BJ13:BL13">
      <formula1>#REF!</formula1>
    </dataValidation>
    <dataValidation type="list" allowBlank="1" showInputMessage="1" showErrorMessage="1" sqref="AK15:AK17 R27:AH32 AK68:AK69 AJ23:AK23 AK81 AK95:AK97 AK26:AK27 AK90 AK19 AK37:AK38 AK48 AJ92:AK92 AK40:AK41 AK60:AK61 AK86:AK88 U59:AC65 AK105 N76:AH81 AJ102:AK103 H104:AJ105 N14:Q32 AJ14:AJ22 AJ24:AJ26 R14:AI26 U44:AH58 N44:T64 AD59:AH75 N66:AC75 H65:T65 AJ93:AJ101 AI27:AJ75 H14:M64 N33:AH43 H66:M81 AK76:AK77 G14:G105 AL14:AU105 AI76:AI103 H82:AH103 AJ76:AJ91 AK84 G106:AU126">
      <formula1>"M,E,N,G,M+E,E+N,N+M,M+N,M+H,NH,M+G,G+E,G+N,W/O,N/O,A,LWP"</formula1>
    </dataValidation>
  </dataValidations>
  <pageMargins left="0.17" right="0.17" top="0.36" bottom="0.33" header="0.31496062992126" footer="0.31496062992126"/>
  <pageSetup paperSize="9"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Spinner 1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pinner 2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85A7B0C0-51AE-41FB-858D-8BB6F906C2A5}">
            <xm:f>NOT(ISERROR(SEARCH("+",G14)))</xm:f>
            <xm:f>"+"</xm:f>
            <x14:dxf>
              <fill>
                <patternFill>
                  <bgColor rgb="FFFFC000"/>
                </patternFill>
              </fill>
            </x14:dxf>
          </x14:cfRule>
          <xm:sqref>AE104:AJ105 G18:AD75 G76:AJ103 AK84 AE106:AK126 G104:AD126 AL14:AV126 AE28:AJ75</xm:sqref>
        </x14:conditionalFormatting>
        <x14:conditionalFormatting xmlns:xm="http://schemas.microsoft.com/office/excel/2006/main">
          <x14:cfRule type="containsText" priority="86" operator="containsText" id="{8FD26EF7-7197-47A1-8B18-CB4726E333A5}">
            <xm:f>NOT(ISERROR(SEARCH("+",G14)))</xm:f>
            <xm:f>"+"</xm:f>
            <x14:dxf>
              <fill>
                <patternFill>
                  <bgColor rgb="FFFFC000"/>
                </patternFill>
              </fill>
            </x14:dxf>
          </x14:cfRule>
          <xm:sqref>G127:AU146 G148:AU148 G150:AU1048576 G147:AV147 G149:AV149 AE18:AJ18 G14:AJ17 AE20:AJ26 AF19:AJ19</xm:sqref>
        </x14:conditionalFormatting>
        <x14:conditionalFormatting xmlns:xm="http://schemas.microsoft.com/office/excel/2006/main">
          <x14:cfRule type="containsText" priority="67" operator="containsText" id="{29104540-33B9-4177-9A55-1ADA3F9B0A37}">
            <xm:f>NOT(ISERROR(SEARCH("+",AE27)))</xm:f>
            <xm:f>"+"</xm:f>
            <x14:dxf>
              <fill>
                <patternFill>
                  <bgColor rgb="FFFFC000"/>
                </patternFill>
              </fill>
            </x14:dxf>
          </x14:cfRule>
          <xm:sqref>AE27:AK27</xm:sqref>
        </x14:conditionalFormatting>
        <x14:conditionalFormatting xmlns:xm="http://schemas.microsoft.com/office/excel/2006/main">
          <x14:cfRule type="containsText" priority="58" operator="containsText" id="{A529F0E0-C765-4AA9-93E2-D783673071E8}">
            <xm:f>NOT(ISERROR(SEARCH("+",AK15)))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AK15:AK17</xm:sqref>
        </x14:conditionalFormatting>
        <x14:conditionalFormatting xmlns:xm="http://schemas.microsoft.com/office/excel/2006/main">
          <x14:cfRule type="containsText" priority="55" operator="containsText" id="{EB39E8A1-56CC-47A1-AC42-7A030C268D44}">
            <xm:f>NOT(ISERROR(SEARCH("+",AK19)))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AK19</xm:sqref>
        </x14:conditionalFormatting>
        <x14:conditionalFormatting xmlns:xm="http://schemas.microsoft.com/office/excel/2006/main">
          <x14:cfRule type="containsText" priority="40" operator="containsText" id="{ED216122-6106-4240-A2BE-38EACB0486A7}">
            <xm:f>NOT(ISERROR(SEARCH("+",AK23)))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AK23</xm:sqref>
        </x14:conditionalFormatting>
        <x14:conditionalFormatting xmlns:xm="http://schemas.microsoft.com/office/excel/2006/main">
          <x14:cfRule type="containsText" priority="25" operator="containsText" id="{85D4FC2E-FD03-4435-BCC9-1F2EBAFAE2EE}">
            <xm:f>NOT(ISERROR(SEARCH("+",AK26)))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AK26</xm:sqref>
        </x14:conditionalFormatting>
        <x14:conditionalFormatting xmlns:xm="http://schemas.microsoft.com/office/excel/2006/main">
          <x14:cfRule type="containsText" priority="52" operator="containsText" id="{5BC9354B-BA08-4959-8678-EF3A5808CE49}">
            <xm:f>NOT(ISERROR(SEARCH("+",AK37)))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AK37:AK38</xm:sqref>
        </x14:conditionalFormatting>
        <x14:conditionalFormatting xmlns:xm="http://schemas.microsoft.com/office/excel/2006/main">
          <x14:cfRule type="containsText" priority="34" operator="containsText" id="{768E8F66-3FE3-446D-AF03-A798DDD18A2E}">
            <xm:f>NOT(ISERROR(SEARCH("+",AK40)))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AK40:AK41</xm:sqref>
        </x14:conditionalFormatting>
        <x14:conditionalFormatting xmlns:xm="http://schemas.microsoft.com/office/excel/2006/main">
          <x14:cfRule type="containsText" priority="22" operator="containsText" id="{ADA6BD6B-9DDC-4844-91EF-278223EFB7A7}">
            <xm:f>NOT(ISERROR(SEARCH("+",AK48)))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AK48</xm:sqref>
        </x14:conditionalFormatting>
        <x14:conditionalFormatting xmlns:xm="http://schemas.microsoft.com/office/excel/2006/main">
          <x14:cfRule type="containsText" priority="19" operator="containsText" id="{D189B71F-58D7-44D2-AE73-E85DF0C2B371}">
            <xm:f>NOT(ISERROR(SEARCH("+",AK60)))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AK60:AK61</xm:sqref>
        </x14:conditionalFormatting>
        <x14:conditionalFormatting xmlns:xm="http://schemas.microsoft.com/office/excel/2006/main">
          <x14:cfRule type="containsText" priority="31" operator="containsText" id="{BB385555-4FAC-4D75-9AA1-E13D85180DF9}">
            <xm:f>NOT(ISERROR(SEARCH("+",AK68)))</xm:f>
            <xm:f>"+"</xm:f>
            <x14:dxf>
              <fill>
                <patternFill>
                  <bgColor rgb="FFFFC000"/>
                </patternFill>
              </fill>
            </x14:dxf>
          </x14:cfRule>
          <xm:sqref>AK68:AK69</xm:sqref>
        </x14:conditionalFormatting>
        <x14:conditionalFormatting xmlns:xm="http://schemas.microsoft.com/office/excel/2006/main">
          <x14:cfRule type="containsText" priority="49" operator="containsText" id="{99E8CEC6-3F90-4BB8-917E-AC4BBC6689F4}">
            <xm:f>NOT(ISERROR(SEARCH("+",AK76)))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AK76:AK77</xm:sqref>
        </x14:conditionalFormatting>
        <x14:conditionalFormatting xmlns:xm="http://schemas.microsoft.com/office/excel/2006/main">
          <x14:cfRule type="containsText" priority="64" operator="containsText" id="{BAD97135-0926-4DD3-B5FE-D8B4DEB5C20D}">
            <xm:f>NOT(ISERROR(SEARCH("+",AK81)))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AK81</xm:sqref>
        </x14:conditionalFormatting>
        <x14:conditionalFormatting xmlns:xm="http://schemas.microsoft.com/office/excel/2006/main">
          <x14:cfRule type="containsText" priority="13" operator="containsText" id="{EF96CA02-2881-427A-8E2B-FD823041DB1B}">
            <xm:f>NOT(ISERROR(SEARCH("+",AK86)))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AK86:AK88</xm:sqref>
        </x14:conditionalFormatting>
        <x14:conditionalFormatting xmlns:xm="http://schemas.microsoft.com/office/excel/2006/main">
          <x14:cfRule type="containsText" priority="37" operator="containsText" id="{B2377D71-921E-40B0-8C30-349A86F7C1C9}">
            <xm:f>NOT(ISERROR(SEARCH("+",AK90)))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AK90</xm:sqref>
        </x14:conditionalFormatting>
        <x14:conditionalFormatting xmlns:xm="http://schemas.microsoft.com/office/excel/2006/main">
          <x14:cfRule type="containsText" priority="46" operator="containsText" id="{9EEB72D3-FDD7-4616-AA4A-5E609BE03C07}">
            <xm:f>NOT(ISERROR(SEARCH("+",AK92)))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AK92</xm:sqref>
        </x14:conditionalFormatting>
        <x14:conditionalFormatting xmlns:xm="http://schemas.microsoft.com/office/excel/2006/main">
          <x14:cfRule type="containsText" priority="43" operator="containsText" id="{5F611373-6CFE-4A50-88A9-CC5835E543FB}">
            <xm:f>NOT(ISERROR(SEARCH("+",AK95)))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AK95:AK97</xm:sqref>
        </x14:conditionalFormatting>
        <x14:conditionalFormatting xmlns:xm="http://schemas.microsoft.com/office/excel/2006/main">
          <x14:cfRule type="containsText" priority="61" operator="containsText" id="{5B69211C-5CB0-4856-9999-9E705117376D}">
            <xm:f>NOT(ISERROR(SEARCH("+",AK102)))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AK102:AK103</xm:sqref>
        </x14:conditionalFormatting>
        <x14:conditionalFormatting xmlns:xm="http://schemas.microsoft.com/office/excel/2006/main">
          <x14:cfRule type="containsText" priority="10" operator="containsText" id="{76A5EAF1-00A0-4033-8FE5-C2E8356E295F}">
            <xm:f>NOT(ISERROR(SEARCH("+",AK105)))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AK105</xm:sqref>
        </x14:conditionalFormatting>
        <x14:conditionalFormatting xmlns:xm="http://schemas.microsoft.com/office/excel/2006/main">
          <x14:cfRule type="containsText" priority="3" operator="containsText" id="{D0149F18-5A56-460B-A6CD-B9D35317711E}">
            <xm:f>NOT(ISERROR(SEARCH("+",AE19)))</xm:f>
            <xm:f>"+"</xm:f>
            <x14:dxf>
              <fill>
                <patternFill>
                  <bgColor rgb="FFFFC000"/>
                </patternFill>
              </fill>
            </x14:dxf>
          </x14:cfRule>
          <xm:sqref>AE19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'[2]Designation with Pershift Cost'!#REF!</xm:f>
          </x14:formula1>
          <xm:sqref>E14:E1048576</xm:sqref>
        </x14:dataValidation>
        <x14:dataValidation type="list" allowBlank="1" showInputMessage="1" showErrorMessage="1">
          <x14:formula1>
            <xm:f>'[2]Designation with Pershift Cost'!#REF!</xm:f>
          </x14:formula1>
          <xm:sqref>F14:F126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 Sheet April 23</vt:lpstr>
      <vt:lpstr>Atte April 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 Rajput</dc:creator>
  <cp:lastModifiedBy>Noor Sahu</cp:lastModifiedBy>
  <cp:lastPrinted>2023-05-17T12:43:20Z</cp:lastPrinted>
  <dcterms:created xsi:type="dcterms:W3CDTF">2022-10-26T10:49:34Z</dcterms:created>
  <dcterms:modified xsi:type="dcterms:W3CDTF">2023-08-07T05:20:16Z</dcterms:modified>
</cp:coreProperties>
</file>