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15600" windowHeight="6195"/>
  </bookViews>
  <sheets>
    <sheet name="SALARY" sheetId="1" r:id="rId1"/>
  </sheets>
  <definedNames>
    <definedName name="_xlnm._FilterDatabase" localSheetId="0" hidden="1">SALARY!$A$8:$X$111</definedName>
    <definedName name="_xlnm.Print_Area" localSheetId="0">SALARY!$A$1:$S$111</definedName>
    <definedName name="_xlnm.Print_Titles" localSheetId="0">SALARY!$A:$S,SALARY!$1:$8</definedName>
  </definedNames>
  <calcPr calcId="145621"/>
</workbook>
</file>

<file path=xl/calcChain.xml><?xml version="1.0" encoding="utf-8"?>
<calcChain xmlns="http://schemas.openxmlformats.org/spreadsheetml/2006/main">
  <c r="O111" i="1" l="1"/>
  <c r="I110" i="1"/>
  <c r="J110" i="1" l="1"/>
  <c r="M110" i="1"/>
  <c r="K110" i="1"/>
  <c r="L110" i="1" l="1"/>
  <c r="N110" i="1" s="1"/>
  <c r="P110" i="1" s="1"/>
  <c r="Q110" i="1" s="1"/>
  <c r="J104" i="1" l="1"/>
  <c r="J105" i="1"/>
  <c r="J106" i="1"/>
  <c r="J107" i="1"/>
  <c r="J108" i="1"/>
  <c r="J109" i="1"/>
  <c r="K109" i="1" l="1"/>
  <c r="I109" i="1"/>
  <c r="M109" i="1" s="1"/>
  <c r="K108" i="1"/>
  <c r="I108" i="1"/>
  <c r="K107" i="1"/>
  <c r="I107" i="1"/>
  <c r="K106" i="1"/>
  <c r="I106" i="1"/>
  <c r="K105" i="1"/>
  <c r="I105" i="1"/>
  <c r="K104" i="1"/>
  <c r="I104" i="1"/>
  <c r="L104" i="1" l="1"/>
  <c r="N104" i="1" s="1"/>
  <c r="M104" i="1"/>
  <c r="L105" i="1"/>
  <c r="N105" i="1" s="1"/>
  <c r="M105" i="1"/>
  <c r="L106" i="1"/>
  <c r="N106" i="1" s="1"/>
  <c r="M106" i="1"/>
  <c r="L107" i="1"/>
  <c r="N107" i="1" s="1"/>
  <c r="M107" i="1"/>
  <c r="L108" i="1"/>
  <c r="N108" i="1" s="1"/>
  <c r="M108" i="1"/>
  <c r="L109" i="1"/>
  <c r="N109" i="1" s="1"/>
  <c r="P109" i="1" s="1"/>
  <c r="Q109" i="1" s="1"/>
  <c r="V80" i="1"/>
  <c r="V81" i="1" s="1"/>
  <c r="P108" i="1" l="1"/>
  <c r="Q108" i="1" s="1"/>
  <c r="P107" i="1"/>
  <c r="Q107" i="1" s="1"/>
  <c r="P106" i="1"/>
  <c r="Q106" i="1" s="1"/>
  <c r="P105" i="1"/>
  <c r="Q105" i="1" s="1"/>
  <c r="P104" i="1"/>
  <c r="Q104" i="1" s="1"/>
  <c r="J100" i="1"/>
  <c r="K100" i="1"/>
  <c r="I100" i="1"/>
  <c r="J103" i="1"/>
  <c r="K103" i="1"/>
  <c r="I103" i="1"/>
  <c r="J96" i="1"/>
  <c r="K96" i="1"/>
  <c r="I96" i="1"/>
  <c r="I92" i="1"/>
  <c r="M92" i="1" s="1"/>
  <c r="J92" i="1"/>
  <c r="K92" i="1"/>
  <c r="I94" i="1"/>
  <c r="J94" i="1"/>
  <c r="K94" i="1"/>
  <c r="I91" i="1"/>
  <c r="J91" i="1"/>
  <c r="K91" i="1"/>
  <c r="I89" i="1"/>
  <c r="K89" i="1"/>
  <c r="J89" i="1"/>
  <c r="I32" i="1"/>
  <c r="K32" i="1"/>
  <c r="J32" i="1"/>
  <c r="J98" i="1"/>
  <c r="K98" i="1"/>
  <c r="I98" i="1"/>
  <c r="J101" i="1"/>
  <c r="I101" i="1"/>
  <c r="K101" i="1"/>
  <c r="J99" i="1"/>
  <c r="K99" i="1"/>
  <c r="I99" i="1"/>
  <c r="I102" i="1"/>
  <c r="K102" i="1"/>
  <c r="J102" i="1"/>
  <c r="J97" i="1"/>
  <c r="K97" i="1"/>
  <c r="I97" i="1"/>
  <c r="J95" i="1"/>
  <c r="K95" i="1"/>
  <c r="I95" i="1"/>
  <c r="I93" i="1"/>
  <c r="J93" i="1"/>
  <c r="K93" i="1"/>
  <c r="J18" i="1"/>
  <c r="I18" i="1"/>
  <c r="K18" i="1"/>
  <c r="I17" i="1"/>
  <c r="K17" i="1"/>
  <c r="J17" i="1"/>
  <c r="J16" i="1"/>
  <c r="I16" i="1"/>
  <c r="K16" i="1"/>
  <c r="I15" i="1"/>
  <c r="K15" i="1"/>
  <c r="J15" i="1"/>
  <c r="J14" i="1"/>
  <c r="I14" i="1"/>
  <c r="K14" i="1"/>
  <c r="I13" i="1"/>
  <c r="K13" i="1"/>
  <c r="J13" i="1"/>
  <c r="J12" i="1"/>
  <c r="I12" i="1"/>
  <c r="K12" i="1"/>
  <c r="I11" i="1"/>
  <c r="K11" i="1"/>
  <c r="J11" i="1"/>
  <c r="I10" i="1"/>
  <c r="K10" i="1"/>
  <c r="J10" i="1"/>
  <c r="J9" i="1"/>
  <c r="I9" i="1"/>
  <c r="K9" i="1"/>
  <c r="J90" i="1"/>
  <c r="I90" i="1"/>
  <c r="K90" i="1"/>
  <c r="J49" i="1" l="1"/>
  <c r="K49" i="1"/>
  <c r="I49" i="1"/>
  <c r="I50" i="1"/>
  <c r="K50" i="1"/>
  <c r="J50" i="1"/>
  <c r="M90" i="1"/>
  <c r="L90" i="1"/>
  <c r="N90" i="1" s="1"/>
  <c r="I20" i="1"/>
  <c r="K20" i="1"/>
  <c r="J20" i="1"/>
  <c r="I70" i="1"/>
  <c r="K70" i="1"/>
  <c r="J70" i="1"/>
  <c r="J71" i="1"/>
  <c r="I71" i="1"/>
  <c r="K71" i="1"/>
  <c r="I72" i="1"/>
  <c r="K72" i="1"/>
  <c r="J72" i="1"/>
  <c r="J73" i="1"/>
  <c r="I73" i="1"/>
  <c r="K73" i="1"/>
  <c r="I74" i="1"/>
  <c r="K74" i="1"/>
  <c r="J74" i="1"/>
  <c r="J79" i="1"/>
  <c r="I79" i="1"/>
  <c r="K79" i="1"/>
  <c r="J75" i="1"/>
  <c r="I75" i="1"/>
  <c r="K75" i="1"/>
  <c r="I76" i="1"/>
  <c r="K76" i="1"/>
  <c r="J76" i="1"/>
  <c r="I78" i="1"/>
  <c r="K78" i="1"/>
  <c r="J78" i="1"/>
  <c r="I80" i="1"/>
  <c r="K80" i="1"/>
  <c r="J80" i="1"/>
  <c r="J81" i="1"/>
  <c r="I81" i="1"/>
  <c r="K81" i="1"/>
  <c r="I83" i="1"/>
  <c r="K83" i="1"/>
  <c r="J83" i="1"/>
  <c r="J84" i="1"/>
  <c r="I84" i="1"/>
  <c r="K84" i="1"/>
  <c r="I85" i="1"/>
  <c r="K85" i="1"/>
  <c r="J85" i="1"/>
  <c r="I86" i="1"/>
  <c r="J86" i="1"/>
  <c r="K86" i="1"/>
  <c r="I87" i="1"/>
  <c r="K87" i="1"/>
  <c r="J87" i="1"/>
  <c r="J88" i="1"/>
  <c r="I88" i="1"/>
  <c r="K88" i="1"/>
  <c r="M93" i="1"/>
  <c r="L93" i="1"/>
  <c r="N93" i="1" s="1"/>
  <c r="L97" i="1"/>
  <c r="N97" i="1" s="1"/>
  <c r="M97" i="1"/>
  <c r="L99" i="1"/>
  <c r="N99" i="1" s="1"/>
  <c r="M99" i="1"/>
  <c r="L101" i="1"/>
  <c r="N101" i="1" s="1"/>
  <c r="M101" i="1"/>
  <c r="L98" i="1"/>
  <c r="N98" i="1" s="1"/>
  <c r="M98" i="1"/>
  <c r="J33" i="1"/>
  <c r="I33" i="1"/>
  <c r="K33" i="1"/>
  <c r="I34" i="1"/>
  <c r="K34" i="1"/>
  <c r="J34" i="1"/>
  <c r="J35" i="1"/>
  <c r="K35" i="1"/>
  <c r="I35" i="1"/>
  <c r="I36" i="1"/>
  <c r="K36" i="1"/>
  <c r="J36" i="1"/>
  <c r="J37" i="1"/>
  <c r="I37" i="1"/>
  <c r="K37" i="1"/>
  <c r="I38" i="1"/>
  <c r="K38" i="1"/>
  <c r="J38" i="1"/>
  <c r="J39" i="1"/>
  <c r="K39" i="1"/>
  <c r="I39" i="1"/>
  <c r="I40" i="1"/>
  <c r="K40" i="1"/>
  <c r="J40" i="1"/>
  <c r="I42" i="1"/>
  <c r="K42" i="1"/>
  <c r="J42" i="1"/>
  <c r="J43" i="1"/>
  <c r="K43" i="1"/>
  <c r="I43" i="1"/>
  <c r="I44" i="1"/>
  <c r="K44" i="1"/>
  <c r="J44" i="1"/>
  <c r="I45" i="1"/>
  <c r="K45" i="1"/>
  <c r="J45" i="1"/>
  <c r="J46" i="1"/>
  <c r="K46" i="1"/>
  <c r="I46" i="1"/>
  <c r="I47" i="1"/>
  <c r="K47" i="1"/>
  <c r="J47" i="1"/>
  <c r="J48" i="1"/>
  <c r="I48" i="1"/>
  <c r="K48" i="1"/>
  <c r="M89" i="1"/>
  <c r="L89" i="1"/>
  <c r="N89" i="1" s="1"/>
  <c r="M94" i="1"/>
  <c r="L94" i="1"/>
  <c r="N94" i="1" s="1"/>
  <c r="L96" i="1"/>
  <c r="N96" i="1" s="1"/>
  <c r="M96" i="1"/>
  <c r="L103" i="1"/>
  <c r="N103" i="1" s="1"/>
  <c r="M103" i="1"/>
  <c r="I51" i="1"/>
  <c r="K51" i="1"/>
  <c r="J51" i="1"/>
  <c r="I82" i="1"/>
  <c r="K82" i="1"/>
  <c r="J82" i="1"/>
  <c r="J52" i="1"/>
  <c r="I52" i="1"/>
  <c r="K52" i="1"/>
  <c r="I53" i="1"/>
  <c r="K53" i="1"/>
  <c r="J53" i="1"/>
  <c r="I66" i="1"/>
  <c r="K66" i="1"/>
  <c r="J66" i="1"/>
  <c r="J54" i="1"/>
  <c r="I54" i="1"/>
  <c r="K54" i="1"/>
  <c r="I55" i="1"/>
  <c r="K55" i="1"/>
  <c r="J55" i="1"/>
  <c r="I57" i="1"/>
  <c r="K57" i="1"/>
  <c r="J57" i="1"/>
  <c r="J58" i="1"/>
  <c r="I58" i="1"/>
  <c r="K58" i="1"/>
  <c r="I59" i="1"/>
  <c r="K59" i="1"/>
  <c r="J59" i="1"/>
  <c r="J60" i="1"/>
  <c r="I60" i="1"/>
  <c r="K60" i="1"/>
  <c r="I61" i="1"/>
  <c r="K61" i="1"/>
  <c r="J61" i="1"/>
  <c r="J62" i="1"/>
  <c r="I62" i="1"/>
  <c r="K62" i="1"/>
  <c r="J56" i="1"/>
  <c r="I56" i="1"/>
  <c r="K56" i="1"/>
  <c r="J63" i="1"/>
  <c r="I63" i="1"/>
  <c r="K63" i="1"/>
  <c r="I64" i="1"/>
  <c r="K64" i="1"/>
  <c r="J64" i="1"/>
  <c r="J77" i="1"/>
  <c r="I77" i="1"/>
  <c r="K77" i="1"/>
  <c r="J67" i="1"/>
  <c r="I67" i="1"/>
  <c r="K67" i="1"/>
  <c r="I68" i="1"/>
  <c r="K68" i="1"/>
  <c r="J68" i="1"/>
  <c r="I69" i="1"/>
  <c r="K69" i="1"/>
  <c r="J69" i="1"/>
  <c r="H111" i="1"/>
  <c r="M9" i="1"/>
  <c r="L9" i="1"/>
  <c r="N9" i="1" s="1"/>
  <c r="M10" i="1"/>
  <c r="L10" i="1"/>
  <c r="N10" i="1" s="1"/>
  <c r="M11" i="1"/>
  <c r="L11" i="1"/>
  <c r="N11" i="1" s="1"/>
  <c r="M12" i="1"/>
  <c r="L12" i="1"/>
  <c r="N12" i="1" s="1"/>
  <c r="M13" i="1"/>
  <c r="L13" i="1"/>
  <c r="N13" i="1" s="1"/>
  <c r="M14" i="1"/>
  <c r="L14" i="1"/>
  <c r="N14" i="1" s="1"/>
  <c r="M15" i="1"/>
  <c r="L15" i="1"/>
  <c r="N15" i="1" s="1"/>
  <c r="M16" i="1"/>
  <c r="L16" i="1"/>
  <c r="N16" i="1" s="1"/>
  <c r="M17" i="1"/>
  <c r="L17" i="1"/>
  <c r="N17" i="1" s="1"/>
  <c r="M18" i="1"/>
  <c r="L18" i="1"/>
  <c r="N18" i="1" s="1"/>
  <c r="L95" i="1"/>
  <c r="N95" i="1" s="1"/>
  <c r="M95" i="1"/>
  <c r="L102" i="1"/>
  <c r="N102" i="1" s="1"/>
  <c r="M102" i="1"/>
  <c r="J19" i="1"/>
  <c r="I19" i="1"/>
  <c r="K19" i="1"/>
  <c r="J41" i="1"/>
  <c r="I41" i="1"/>
  <c r="K41" i="1"/>
  <c r="J65" i="1"/>
  <c r="I65" i="1"/>
  <c r="K65" i="1"/>
  <c r="I21" i="1"/>
  <c r="K21" i="1"/>
  <c r="J21" i="1"/>
  <c r="J22" i="1"/>
  <c r="I22" i="1"/>
  <c r="K22" i="1"/>
  <c r="I23" i="1"/>
  <c r="K23" i="1"/>
  <c r="J23" i="1"/>
  <c r="J24" i="1"/>
  <c r="I24" i="1"/>
  <c r="K24" i="1"/>
  <c r="I25" i="1"/>
  <c r="K25" i="1"/>
  <c r="J25" i="1"/>
  <c r="J26" i="1"/>
  <c r="I26" i="1"/>
  <c r="K26" i="1"/>
  <c r="I27" i="1"/>
  <c r="K27" i="1"/>
  <c r="J27" i="1"/>
  <c r="J28" i="1"/>
  <c r="I28" i="1"/>
  <c r="K28" i="1"/>
  <c r="I29" i="1"/>
  <c r="K29" i="1"/>
  <c r="J29" i="1"/>
  <c r="J30" i="1"/>
  <c r="I30" i="1"/>
  <c r="K30" i="1"/>
  <c r="I31" i="1"/>
  <c r="K31" i="1"/>
  <c r="J31" i="1"/>
  <c r="M32" i="1"/>
  <c r="L32" i="1"/>
  <c r="N32" i="1" s="1"/>
  <c r="M91" i="1"/>
  <c r="L91" i="1"/>
  <c r="N91" i="1" s="1"/>
  <c r="L92" i="1"/>
  <c r="N92" i="1" s="1"/>
  <c r="P92" i="1" s="1"/>
  <c r="Q92" i="1" s="1"/>
  <c r="L100" i="1"/>
  <c r="N100" i="1" s="1"/>
  <c r="M100" i="1"/>
  <c r="I111" i="1" l="1"/>
  <c r="K111" i="1"/>
  <c r="J111" i="1"/>
  <c r="P103" i="1"/>
  <c r="Q103" i="1" s="1"/>
  <c r="P96" i="1"/>
  <c r="Q96" i="1" s="1"/>
  <c r="P94" i="1"/>
  <c r="Q94" i="1" s="1"/>
  <c r="P89" i="1"/>
  <c r="Q89" i="1" s="1"/>
  <c r="P98" i="1"/>
  <c r="Q98" i="1" s="1"/>
  <c r="P101" i="1"/>
  <c r="Q101" i="1" s="1"/>
  <c r="P99" i="1"/>
  <c r="Q99" i="1" s="1"/>
  <c r="P97" i="1"/>
  <c r="Q97" i="1" s="1"/>
  <c r="P93" i="1"/>
  <c r="Q93" i="1" s="1"/>
  <c r="P90" i="1"/>
  <c r="Q90" i="1" s="1"/>
  <c r="P91" i="1"/>
  <c r="Q91" i="1" s="1"/>
  <c r="P32" i="1"/>
  <c r="Q32" i="1" s="1"/>
  <c r="P102" i="1"/>
  <c r="Q102" i="1" s="1"/>
  <c r="P95" i="1"/>
  <c r="Q95" i="1" s="1"/>
  <c r="P18" i="1"/>
  <c r="Q18" i="1" s="1"/>
  <c r="P17" i="1"/>
  <c r="Q17" i="1" s="1"/>
  <c r="P16" i="1"/>
  <c r="Q16" i="1" s="1"/>
  <c r="P15" i="1"/>
  <c r="Q15" i="1" s="1"/>
  <c r="P13" i="1"/>
  <c r="Q13" i="1" s="1"/>
  <c r="P12" i="1"/>
  <c r="Q12" i="1" s="1"/>
  <c r="P11" i="1"/>
  <c r="Q11" i="1" s="1"/>
  <c r="P10" i="1"/>
  <c r="Q10" i="1" s="1"/>
  <c r="P9" i="1"/>
  <c r="Q9" i="1" s="1"/>
  <c r="L41" i="1"/>
  <c r="N41" i="1" s="1"/>
  <c r="M41" i="1"/>
  <c r="L77" i="1"/>
  <c r="N77" i="1" s="1"/>
  <c r="M77" i="1"/>
  <c r="M64" i="1"/>
  <c r="L64" i="1"/>
  <c r="N64" i="1" s="1"/>
  <c r="M63" i="1"/>
  <c r="L63" i="1"/>
  <c r="N63" i="1" s="1"/>
  <c r="M57" i="1"/>
  <c r="L57" i="1"/>
  <c r="N57" i="1" s="1"/>
  <c r="M53" i="1"/>
  <c r="L53" i="1"/>
  <c r="N53" i="1" s="1"/>
  <c r="M52" i="1"/>
  <c r="L52" i="1"/>
  <c r="N52" i="1" s="1"/>
  <c r="L82" i="1"/>
  <c r="N82" i="1" s="1"/>
  <c r="M82" i="1"/>
  <c r="M46" i="1"/>
  <c r="L46" i="1"/>
  <c r="N46" i="1" s="1"/>
  <c r="M43" i="1"/>
  <c r="L43" i="1"/>
  <c r="N43" i="1" s="1"/>
  <c r="M40" i="1"/>
  <c r="L40" i="1"/>
  <c r="N40" i="1" s="1"/>
  <c r="M38" i="1"/>
  <c r="L38" i="1"/>
  <c r="N38" i="1" s="1"/>
  <c r="L37" i="1"/>
  <c r="N37" i="1" s="1"/>
  <c r="M37" i="1"/>
  <c r="M36" i="1"/>
  <c r="L36" i="1"/>
  <c r="N36" i="1" s="1"/>
  <c r="M34" i="1"/>
  <c r="L34" i="1"/>
  <c r="N34" i="1" s="1"/>
  <c r="M33" i="1"/>
  <c r="L33" i="1"/>
  <c r="N33" i="1" s="1"/>
  <c r="M86" i="1"/>
  <c r="L86" i="1"/>
  <c r="N86" i="1" s="1"/>
  <c r="L78" i="1"/>
  <c r="N78" i="1" s="1"/>
  <c r="M78" i="1"/>
  <c r="M79" i="1"/>
  <c r="L79" i="1"/>
  <c r="M74" i="1"/>
  <c r="L74" i="1"/>
  <c r="N74" i="1" s="1"/>
  <c r="M73" i="1"/>
  <c r="L73" i="1"/>
  <c r="N73" i="1" s="1"/>
  <c r="M72" i="1"/>
  <c r="L72" i="1"/>
  <c r="N72" i="1" s="1"/>
  <c r="M71" i="1"/>
  <c r="L71" i="1"/>
  <c r="N71" i="1" s="1"/>
  <c r="M70" i="1"/>
  <c r="L70" i="1"/>
  <c r="N70" i="1" s="1"/>
  <c r="M50" i="1"/>
  <c r="L50" i="1"/>
  <c r="N50" i="1" s="1"/>
  <c r="P100" i="1"/>
  <c r="Q100" i="1" s="1"/>
  <c r="M31" i="1"/>
  <c r="L31" i="1"/>
  <c r="N31" i="1" s="1"/>
  <c r="M30" i="1"/>
  <c r="L30" i="1"/>
  <c r="N30" i="1" s="1"/>
  <c r="M29" i="1"/>
  <c r="L29" i="1"/>
  <c r="N29" i="1" s="1"/>
  <c r="M28" i="1"/>
  <c r="L28" i="1"/>
  <c r="N28" i="1" s="1"/>
  <c r="M27" i="1"/>
  <c r="L27" i="1"/>
  <c r="N27" i="1" s="1"/>
  <c r="M26" i="1"/>
  <c r="L26" i="1"/>
  <c r="N26" i="1" s="1"/>
  <c r="M25" i="1"/>
  <c r="L25" i="1"/>
  <c r="N25" i="1" s="1"/>
  <c r="M24" i="1"/>
  <c r="L24" i="1"/>
  <c r="N24" i="1" s="1"/>
  <c r="M23" i="1"/>
  <c r="L23" i="1"/>
  <c r="N23" i="1" s="1"/>
  <c r="M22" i="1"/>
  <c r="L22" i="1"/>
  <c r="N22" i="1" s="1"/>
  <c r="M21" i="1"/>
  <c r="L21" i="1"/>
  <c r="N21" i="1" s="1"/>
  <c r="M65" i="1"/>
  <c r="L65" i="1"/>
  <c r="N65" i="1" s="1"/>
  <c r="M19" i="1"/>
  <c r="L19" i="1"/>
  <c r="N19" i="1" s="1"/>
  <c r="P14" i="1"/>
  <c r="Q14" i="1" s="1"/>
  <c r="L69" i="1"/>
  <c r="N69" i="1" s="1"/>
  <c r="M69" i="1"/>
  <c r="M68" i="1"/>
  <c r="L68" i="1"/>
  <c r="N68" i="1" s="1"/>
  <c r="M67" i="1"/>
  <c r="L67" i="1"/>
  <c r="N67" i="1" s="1"/>
  <c r="L56" i="1"/>
  <c r="N56" i="1" s="1"/>
  <c r="M56" i="1"/>
  <c r="M62" i="1"/>
  <c r="L62" i="1"/>
  <c r="N62" i="1" s="1"/>
  <c r="M61" i="1"/>
  <c r="L61" i="1"/>
  <c r="N61" i="1" s="1"/>
  <c r="M60" i="1"/>
  <c r="L60" i="1"/>
  <c r="N60" i="1" s="1"/>
  <c r="M59" i="1"/>
  <c r="L59" i="1"/>
  <c r="N59" i="1" s="1"/>
  <c r="M58" i="1"/>
  <c r="L58" i="1"/>
  <c r="N58" i="1" s="1"/>
  <c r="M55" i="1"/>
  <c r="L55" i="1"/>
  <c r="N55" i="1" s="1"/>
  <c r="M54" i="1"/>
  <c r="L54" i="1"/>
  <c r="N54" i="1" s="1"/>
  <c r="M66" i="1"/>
  <c r="L66" i="1"/>
  <c r="N66" i="1" s="1"/>
  <c r="M51" i="1"/>
  <c r="L51" i="1"/>
  <c r="N51" i="1" s="1"/>
  <c r="L48" i="1"/>
  <c r="N48" i="1" s="1"/>
  <c r="M48" i="1"/>
  <c r="M47" i="1"/>
  <c r="L47" i="1"/>
  <c r="N47" i="1" s="1"/>
  <c r="L45" i="1"/>
  <c r="N45" i="1" s="1"/>
  <c r="M45" i="1"/>
  <c r="M44" i="1"/>
  <c r="L44" i="1"/>
  <c r="N44" i="1" s="1"/>
  <c r="M42" i="1"/>
  <c r="L42" i="1"/>
  <c r="N42" i="1" s="1"/>
  <c r="M39" i="1"/>
  <c r="L39" i="1"/>
  <c r="N39" i="1" s="1"/>
  <c r="M35" i="1"/>
  <c r="L35" i="1"/>
  <c r="N35" i="1" s="1"/>
  <c r="M88" i="1"/>
  <c r="L88" i="1"/>
  <c r="N88" i="1" s="1"/>
  <c r="M87" i="1"/>
  <c r="L87" i="1"/>
  <c r="N87" i="1" s="1"/>
  <c r="M85" i="1"/>
  <c r="L85" i="1"/>
  <c r="N85" i="1" s="1"/>
  <c r="M84" i="1"/>
  <c r="L84" i="1"/>
  <c r="N84" i="1" s="1"/>
  <c r="L83" i="1"/>
  <c r="N83" i="1" s="1"/>
  <c r="M83" i="1"/>
  <c r="M81" i="1"/>
  <c r="L81" i="1"/>
  <c r="N81" i="1" s="1"/>
  <c r="M80" i="1"/>
  <c r="L80" i="1"/>
  <c r="N80" i="1" s="1"/>
  <c r="M76" i="1"/>
  <c r="L76" i="1"/>
  <c r="N76" i="1" s="1"/>
  <c r="L75" i="1"/>
  <c r="N75" i="1" s="1"/>
  <c r="M75" i="1"/>
  <c r="M20" i="1"/>
  <c r="L20" i="1"/>
  <c r="N20" i="1" s="1"/>
  <c r="M49" i="1"/>
  <c r="L49" i="1"/>
  <c r="N49" i="1" s="1"/>
  <c r="P20" i="1" l="1"/>
  <c r="Q20" i="1" s="1"/>
  <c r="P75" i="1"/>
  <c r="Q75" i="1" s="1"/>
  <c r="P76" i="1"/>
  <c r="Q76" i="1" s="1"/>
  <c r="P81" i="1"/>
  <c r="Q81" i="1" s="1"/>
  <c r="P83" i="1"/>
  <c r="Q83" i="1" s="1"/>
  <c r="P84" i="1"/>
  <c r="Q84" i="1" s="1"/>
  <c r="P85" i="1"/>
  <c r="Q85" i="1" s="1"/>
  <c r="M111" i="1"/>
  <c r="P70" i="1"/>
  <c r="Q70" i="1" s="1"/>
  <c r="P71" i="1"/>
  <c r="Q71" i="1" s="1"/>
  <c r="P72" i="1"/>
  <c r="Q72" i="1" s="1"/>
  <c r="P73" i="1"/>
  <c r="Q73" i="1" s="1"/>
  <c r="P78" i="1"/>
  <c r="Q78" i="1" s="1"/>
  <c r="P86" i="1"/>
  <c r="Q86" i="1" s="1"/>
  <c r="P33" i="1"/>
  <c r="Q33" i="1" s="1"/>
  <c r="L111" i="1"/>
  <c r="P34" i="1"/>
  <c r="Q34" i="1" s="1"/>
  <c r="P36" i="1"/>
  <c r="Q36" i="1" s="1"/>
  <c r="P88" i="1"/>
  <c r="Q88" i="1" s="1"/>
  <c r="P42" i="1"/>
  <c r="Q42" i="1" s="1"/>
  <c r="P44" i="1"/>
  <c r="Q44" i="1" s="1"/>
  <c r="P45" i="1"/>
  <c r="Q45" i="1" s="1"/>
  <c r="P48" i="1"/>
  <c r="Q48" i="1" s="1"/>
  <c r="P66" i="1"/>
  <c r="Q66" i="1" s="1"/>
  <c r="P54" i="1"/>
  <c r="Q54" i="1" s="1"/>
  <c r="P55" i="1"/>
  <c r="Q55" i="1" s="1"/>
  <c r="P59" i="1"/>
  <c r="Q59" i="1" s="1"/>
  <c r="P60" i="1"/>
  <c r="Q60" i="1" s="1"/>
  <c r="P61" i="1"/>
  <c r="Q61" i="1" s="1"/>
  <c r="P62" i="1"/>
  <c r="Q62" i="1" s="1"/>
  <c r="P56" i="1"/>
  <c r="Q56" i="1" s="1"/>
  <c r="P67" i="1"/>
  <c r="Q67" i="1" s="1"/>
  <c r="P69" i="1"/>
  <c r="Q69" i="1" s="1"/>
  <c r="P65" i="1"/>
  <c r="Q65" i="1" s="1"/>
  <c r="P37" i="1"/>
  <c r="Q37" i="1" s="1"/>
  <c r="P38" i="1"/>
  <c r="Q38" i="1" s="1"/>
  <c r="P40" i="1"/>
  <c r="Q40" i="1" s="1"/>
  <c r="P46" i="1"/>
  <c r="Q46" i="1" s="1"/>
  <c r="P82" i="1"/>
  <c r="Q82" i="1" s="1"/>
  <c r="P52" i="1"/>
  <c r="Q52" i="1" s="1"/>
  <c r="P53" i="1"/>
  <c r="Q53" i="1" s="1"/>
  <c r="P57" i="1"/>
  <c r="Q57" i="1" s="1"/>
  <c r="P63" i="1"/>
  <c r="Q63" i="1" s="1"/>
  <c r="P64" i="1"/>
  <c r="Q64" i="1" s="1"/>
  <c r="P77" i="1"/>
  <c r="Q77" i="1" s="1"/>
  <c r="P41" i="1"/>
  <c r="Q41" i="1" s="1"/>
  <c r="P49" i="1"/>
  <c r="Q49" i="1" s="1"/>
  <c r="N79" i="1"/>
  <c r="P79" i="1" s="1"/>
  <c r="Q79" i="1" s="1"/>
  <c r="P80" i="1"/>
  <c r="Q80" i="1" s="1"/>
  <c r="P87" i="1"/>
  <c r="Q87" i="1" s="1"/>
  <c r="P35" i="1"/>
  <c r="Q35" i="1" s="1"/>
  <c r="P39" i="1"/>
  <c r="Q39" i="1" s="1"/>
  <c r="P47" i="1"/>
  <c r="Q47" i="1" s="1"/>
  <c r="P51" i="1"/>
  <c r="Q51" i="1" s="1"/>
  <c r="P58" i="1"/>
  <c r="Q58" i="1" s="1"/>
  <c r="P68" i="1"/>
  <c r="Q68" i="1" s="1"/>
  <c r="P19" i="1"/>
  <c r="Q19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50" i="1"/>
  <c r="Q50" i="1" s="1"/>
  <c r="P74" i="1"/>
  <c r="Q74" i="1" s="1"/>
  <c r="P43" i="1"/>
  <c r="Q43" i="1" s="1"/>
  <c r="N111" i="1" l="1"/>
  <c r="Q111" i="1"/>
  <c r="P111" i="1"/>
</calcChain>
</file>

<file path=xl/comments1.xml><?xml version="1.0" encoding="utf-8"?>
<comments xmlns="http://schemas.openxmlformats.org/spreadsheetml/2006/main">
  <authors>
    <author>Noor Sahu</author>
  </authors>
  <commentList>
    <comment ref="D23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ON ESIC LEAVE ACCIDENT </t>
        </r>
      </text>
    </comment>
  </commentList>
</comments>
</file>

<file path=xl/sharedStrings.xml><?xml version="1.0" encoding="utf-8"?>
<sst xmlns="http://schemas.openxmlformats.org/spreadsheetml/2006/main" count="574" uniqueCount="455">
  <si>
    <t>Form XVII</t>
  </si>
  <si>
    <t>[See rule 78(2) (a)]</t>
  </si>
  <si>
    <t>Register of Wages</t>
  </si>
  <si>
    <t>Sl.No.</t>
  </si>
  <si>
    <t>Emp_code</t>
  </si>
  <si>
    <t>Name of Workmen</t>
  </si>
  <si>
    <t>UAN NO.</t>
  </si>
  <si>
    <t>ESIC NO.</t>
  </si>
  <si>
    <t>Amount of wage earned</t>
  </si>
  <si>
    <t>Total</t>
  </si>
  <si>
    <t>Deductions</t>
  </si>
  <si>
    <t>TOTAL DED.</t>
  </si>
  <si>
    <t>Basic Wages</t>
  </si>
  <si>
    <t>HRA</t>
  </si>
  <si>
    <t>Leave</t>
  </si>
  <si>
    <t>PF</t>
  </si>
  <si>
    <t>ESI</t>
  </si>
  <si>
    <t>SBIN0004714</t>
  </si>
  <si>
    <t>PRAVESH KUMAR</t>
  </si>
  <si>
    <t>INDB0000022</t>
  </si>
  <si>
    <t>YOGESH</t>
  </si>
  <si>
    <t>SIPAHI LAL</t>
  </si>
  <si>
    <t>BARB0VIVEKV</t>
  </si>
  <si>
    <t>MUNNI LAL</t>
  </si>
  <si>
    <t>SBIN0011561</t>
  </si>
  <si>
    <t>DEEPAK</t>
  </si>
  <si>
    <t>AJAY KUMAR</t>
  </si>
  <si>
    <t>BARB0CURZON</t>
  </si>
  <si>
    <t>DATA RAM</t>
  </si>
  <si>
    <t>SBIN0004713</t>
  </si>
  <si>
    <t>LOVE KUMAR BAJAJ</t>
  </si>
  <si>
    <t>SBIN0009370</t>
  </si>
  <si>
    <t>VIMLESH KUMAR</t>
  </si>
  <si>
    <t>SBIN0011999</t>
  </si>
  <si>
    <t>NARENDER KUMAR</t>
  </si>
  <si>
    <t>USHA BAUDH</t>
  </si>
  <si>
    <t>PUNB0456400</t>
  </si>
  <si>
    <t>RAMESH CHAND</t>
  </si>
  <si>
    <t>BARB0IPEDEL</t>
  </si>
  <si>
    <t>LALITA DEVI</t>
  </si>
  <si>
    <t>MAMTA SINGH</t>
  </si>
  <si>
    <t>PRAKASH SATI</t>
  </si>
  <si>
    <t>SBIN0007881</t>
  </si>
  <si>
    <t>DEEPAK SHARMA</t>
  </si>
  <si>
    <t>ASHOK SHARMA</t>
  </si>
  <si>
    <t>158810100065369</t>
  </si>
  <si>
    <t>SBIN0015468</t>
  </si>
  <si>
    <t>TOTAL</t>
  </si>
  <si>
    <r>
      <rPr>
        <b/>
        <sz val="14"/>
        <rFont val="Cambria"/>
        <family val="1"/>
      </rPr>
      <t>Designation /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Nature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</t>
    </r>
  </si>
  <si>
    <r>
      <rPr>
        <b/>
        <sz val="14"/>
        <rFont val="Cambria"/>
        <family val="1"/>
      </rPr>
      <t>Father's 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Workmen</t>
    </r>
  </si>
  <si>
    <r>
      <rPr>
        <b/>
        <sz val="14"/>
        <rFont val="Cambria"/>
        <family val="1"/>
      </rPr>
      <t>No. of Days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Worked</t>
    </r>
  </si>
  <si>
    <r>
      <rPr>
        <b/>
        <sz val="14"/>
        <rFont val="Cambria"/>
        <family val="1"/>
      </rPr>
      <t>Net Amount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paid</t>
    </r>
  </si>
  <si>
    <r>
      <rPr>
        <b/>
        <sz val="14"/>
        <rFont val="Cambria"/>
        <family val="1"/>
      </rPr>
      <t>Name and Address of Contractor:                                                                                                                                                                                          SNG Security Services Pvt. Ltd, SNG House,D-36,Building No-605,100 Foot Road,Chattarpur,New Delhi-110074
Nature and Location of Work:                                                                                                                                                                                                 Provide Security Services at M/S. BALAJI MEDICAL AND DIAGNOSTIC RESEARCH CENTRE (MAX SUPER SPECIALITY HOSPITAL), 108 A, I.P. EXTENSION PATPARGANJ DELHI -110092
Name and Address of Establshment in/ under which Contract is Carried on:                                                                                        M/S. BALAJI MEDICAL AND DIAGNOSTIC RESEARCH CENTRE (MAX SUPER SPECIALITY HOSPITAL), 108 A, I.P. EXTENSION PATPARGANJ DELHI -110092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Name and Address of Principal Emloyer:                                                                                                                                                              M/S. BALAJI MEDICAL AND DIAGNOSTIC RESEARCH CENTRE (MAX SUPER SPECIALITY HOSPITAL), 108 A, I.P. EXTENSION PATPARGANJ DELHI -110092</t>
    </r>
  </si>
  <si>
    <t>SATYENDER TIWARI</t>
  </si>
  <si>
    <t>RAM ASHISH TIWARI</t>
  </si>
  <si>
    <t>100340320548</t>
  </si>
  <si>
    <t>SAURABH KUMAR</t>
  </si>
  <si>
    <t>DINESH KUMAR SAXENA</t>
  </si>
  <si>
    <t>100625564436</t>
  </si>
  <si>
    <t>MADAN KUMAR</t>
  </si>
  <si>
    <t>SONE LAL BAJPEYI</t>
  </si>
  <si>
    <t>SARVESH KUMAR</t>
  </si>
  <si>
    <t>ROOP RAM</t>
  </si>
  <si>
    <t>101262853137</t>
  </si>
  <si>
    <t>RAM HETH SINGH</t>
  </si>
  <si>
    <t>101577408904</t>
  </si>
  <si>
    <t>PRAVEEN KUMAR</t>
  </si>
  <si>
    <t>PARWATI WALDIA</t>
  </si>
  <si>
    <t>ANAND SINGH WALDIA</t>
  </si>
  <si>
    <t>KHUSHAL  SINGH</t>
  </si>
  <si>
    <t>STYENDER PRATAP SINGH</t>
  </si>
  <si>
    <t>ASHOK KUMAR BAJAJ</t>
  </si>
  <si>
    <t>101461865365</t>
  </si>
  <si>
    <t>DHARMENDER KUMAR</t>
  </si>
  <si>
    <t>101472874706</t>
  </si>
  <si>
    <t>MANISH RANJAN</t>
  </si>
  <si>
    <t>VIJENDRA PRASAD SINGH</t>
  </si>
  <si>
    <t>101358709569</t>
  </si>
  <si>
    <t>JITENDAR GAUTAM</t>
  </si>
  <si>
    <t>BALRAJ</t>
  </si>
  <si>
    <t>101272931995</t>
  </si>
  <si>
    <t>GOPAL JI MISHRA</t>
  </si>
  <si>
    <t>SHIV KUMAR MISHRA</t>
  </si>
  <si>
    <t>BHUWAN CHANDRA</t>
  </si>
  <si>
    <t>GYAN PARKASH</t>
  </si>
  <si>
    <t>SHIV DAYAL YADAV</t>
  </si>
  <si>
    <t>101461863675</t>
  </si>
  <si>
    <t>VIMAL SINGH CHAUHAN</t>
  </si>
  <si>
    <t>VINOD SINGH</t>
  </si>
  <si>
    <t>101421083582</t>
  </si>
  <si>
    <t>BHARAV DUTT SATI</t>
  </si>
  <si>
    <t>SANJAY KUMAR SINGH</t>
  </si>
  <si>
    <t>JOKHAN</t>
  </si>
  <si>
    <t>VIMAL KUMAR</t>
  </si>
  <si>
    <t>RATAN LAL</t>
  </si>
  <si>
    <t>101252202683</t>
  </si>
  <si>
    <t>RAM KISHOR</t>
  </si>
  <si>
    <t>LATE LOHURI PRASAD</t>
  </si>
  <si>
    <t>SANJEEV KUMAR</t>
  </si>
  <si>
    <t>100420046790</t>
  </si>
  <si>
    <t>BABU RAM</t>
  </si>
  <si>
    <t>MOHD SHAHID</t>
  </si>
  <si>
    <t>MOHD KASIM</t>
  </si>
  <si>
    <t>101556053154</t>
  </si>
  <si>
    <t>BAIKUNTH PRASAD</t>
  </si>
  <si>
    <t>ASHA</t>
  </si>
  <si>
    <t>NARESH CHAND</t>
  </si>
  <si>
    <t>MEERA</t>
  </si>
  <si>
    <t>SG</t>
  </si>
  <si>
    <t>LWF</t>
  </si>
  <si>
    <r>
      <rPr>
        <b/>
        <sz val="12"/>
        <rFont val="Cambria"/>
        <family val="1"/>
      </rPr>
      <t>Signature/ Thumb- Impression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of Workmen</t>
    </r>
  </si>
  <si>
    <t>Bank Account No.</t>
  </si>
  <si>
    <r>
      <rPr>
        <b/>
        <sz val="12"/>
        <rFont val="Cambria"/>
        <family val="1"/>
      </rPr>
      <t>Intial of Contractor or his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representation</t>
    </r>
  </si>
  <si>
    <t>Bank IFSC Code</t>
  </si>
  <si>
    <t>33524719390</t>
  </si>
  <si>
    <t>31643086294</t>
  </si>
  <si>
    <t>06230100010287</t>
  </si>
  <si>
    <t>100027771838</t>
  </si>
  <si>
    <t>67203516370</t>
  </si>
  <si>
    <t>38488100003226</t>
  </si>
  <si>
    <t>520101213934503</t>
  </si>
  <si>
    <t>100029560944</t>
  </si>
  <si>
    <t>10172587870</t>
  </si>
  <si>
    <t>BARB0MANDAO</t>
  </si>
  <si>
    <t>35246459227</t>
  </si>
  <si>
    <t>SBIN0001240</t>
  </si>
  <si>
    <t>007101563753</t>
  </si>
  <si>
    <t>ICIC0000071</t>
  </si>
  <si>
    <t>SBIN0007836</t>
  </si>
  <si>
    <t>100027771689</t>
  </si>
  <si>
    <t>62396807205</t>
  </si>
  <si>
    <t>40660100008489</t>
  </si>
  <si>
    <t>31420692924</t>
  </si>
  <si>
    <t>SBIN0001094</t>
  </si>
  <si>
    <t>20112765556</t>
  </si>
  <si>
    <t>100027742182</t>
  </si>
  <si>
    <t>2208494411</t>
  </si>
  <si>
    <t>CBIN0282721</t>
  </si>
  <si>
    <t>100027742368</t>
  </si>
  <si>
    <t>3655000100155759</t>
  </si>
  <si>
    <t>PUNB0365500</t>
  </si>
  <si>
    <t>25680110028346</t>
  </si>
  <si>
    <t>UCBA0002568</t>
  </si>
  <si>
    <t>33865525373</t>
  </si>
  <si>
    <t>4579000100215314</t>
  </si>
  <si>
    <t>PUNB0457900</t>
  </si>
  <si>
    <t>06438100032538</t>
  </si>
  <si>
    <t>SBIN0000598</t>
  </si>
  <si>
    <t>06430100036709</t>
  </si>
  <si>
    <t>LSG</t>
  </si>
  <si>
    <t>PRITHVI SINGH</t>
  </si>
  <si>
    <t>SANT KUMAR SINGH</t>
  </si>
  <si>
    <t>JANARDAN SINGH</t>
  </si>
  <si>
    <t>MOHAMMAD SAKIR</t>
  </si>
  <si>
    <t>JAN MOHAMMAD</t>
  </si>
  <si>
    <t>100020987078</t>
  </si>
  <si>
    <t>2012970941</t>
  </si>
  <si>
    <t>SEEMA YADAV</t>
  </si>
  <si>
    <t>JITENDRA YADAV</t>
  </si>
  <si>
    <t>101178875817</t>
  </si>
  <si>
    <t>JITENDER KUMAR SINGH</t>
  </si>
  <si>
    <t>MADAN SINGH</t>
  </si>
  <si>
    <t>101461865185</t>
  </si>
  <si>
    <t>VINOD KUMAR</t>
  </si>
  <si>
    <t>DEVNATH LAL</t>
  </si>
  <si>
    <t>BANVARI LAL</t>
  </si>
  <si>
    <t>101188223307</t>
  </si>
  <si>
    <t>YASHPAL SINGH</t>
  </si>
  <si>
    <t>GOPAL SINGH</t>
  </si>
  <si>
    <t>KARAM SINGH</t>
  </si>
  <si>
    <t>101222724215</t>
  </si>
  <si>
    <t>32954291474</t>
  </si>
  <si>
    <t>SBIN0015733</t>
  </si>
  <si>
    <t>32723954379</t>
  </si>
  <si>
    <t>PSIB0021226</t>
  </si>
  <si>
    <t>12261000002045</t>
  </si>
  <si>
    <t>CNRB0002925</t>
  </si>
  <si>
    <t>2925101017717</t>
  </si>
  <si>
    <t>CBIN0283500</t>
  </si>
  <si>
    <t>3635128893</t>
  </si>
  <si>
    <t>PUNB0145600</t>
  </si>
  <si>
    <t>1456000101038728</t>
  </si>
  <si>
    <t>SBIN0021310</t>
  </si>
  <si>
    <t>91072010024386</t>
  </si>
  <si>
    <t>SHIVANI DEVI</t>
  </si>
  <si>
    <t>VIVEK KUMAR</t>
  </si>
  <si>
    <t>CHANDRA PRAKASH</t>
  </si>
  <si>
    <t>JUGENDRA SINGH</t>
  </si>
  <si>
    <t>OM PRAKASH</t>
  </si>
  <si>
    <t>SANJEET KUMAR SINGH</t>
  </si>
  <si>
    <t>101208414573</t>
  </si>
  <si>
    <t>101176085297</t>
  </si>
  <si>
    <t>101288951806</t>
  </si>
  <si>
    <t>101461865383</t>
  </si>
  <si>
    <t>917010064812937</t>
  </si>
  <si>
    <t>UTIB0000589</t>
  </si>
  <si>
    <t>30257104163</t>
  </si>
  <si>
    <t>SBIN0000669</t>
  </si>
  <si>
    <t>0126000100600655</t>
  </si>
  <si>
    <t>PUNB0012600</t>
  </si>
  <si>
    <t>100027742386</t>
  </si>
  <si>
    <t>SOMIN ALI</t>
  </si>
  <si>
    <t>SANJIV PANWAR</t>
  </si>
  <si>
    <t>JASBIR SINGH</t>
  </si>
  <si>
    <t>31684743888</t>
  </si>
  <si>
    <t>SBIN0002292</t>
  </si>
  <si>
    <t>MEHARDEEN ALI</t>
  </si>
  <si>
    <t>88052210016170</t>
  </si>
  <si>
    <t>BARB0PREETV</t>
  </si>
  <si>
    <t>INDRAJEET</t>
  </si>
  <si>
    <t>SHER SINGH</t>
  </si>
  <si>
    <t>520101018527937</t>
  </si>
  <si>
    <t>NISHANT</t>
  </si>
  <si>
    <t>RAJ KUMAR</t>
  </si>
  <si>
    <t>710910110000170</t>
  </si>
  <si>
    <t>BKID0007109</t>
  </si>
  <si>
    <t>KISHAN SAHAY</t>
  </si>
  <si>
    <t>001121000011789</t>
  </si>
  <si>
    <t>ICIC00MERUT</t>
  </si>
  <si>
    <t>RAJENDER SINGH</t>
  </si>
  <si>
    <t>100888165311</t>
  </si>
  <si>
    <t>101373856212</t>
  </si>
  <si>
    <t>ASHOK KUMAR</t>
  </si>
  <si>
    <t>101472874061</t>
  </si>
  <si>
    <t>MONU</t>
  </si>
  <si>
    <t>SUNDER SINGH</t>
  </si>
  <si>
    <t>SBIN0002408</t>
  </si>
  <si>
    <t>LOKENDER KASANA</t>
  </si>
  <si>
    <t>SARDAR SINGH</t>
  </si>
  <si>
    <t>101511955705</t>
  </si>
  <si>
    <t>02722191042598</t>
  </si>
  <si>
    <t>PUNB0027210</t>
  </si>
  <si>
    <t>NIRAJ KUMAR</t>
  </si>
  <si>
    <t>JAY PRAKASH</t>
  </si>
  <si>
    <t>101472872592</t>
  </si>
  <si>
    <t>100028512782</t>
  </si>
  <si>
    <t>35316807257</t>
  </si>
  <si>
    <t>SBIN0007197</t>
  </si>
  <si>
    <t>LOKESH</t>
  </si>
  <si>
    <t>NIRANJAN SINGH</t>
  </si>
  <si>
    <t>4564001500035823</t>
  </si>
  <si>
    <t>AYUSH GUJJAR</t>
  </si>
  <si>
    <t>39487778715</t>
  </si>
  <si>
    <t>SBIN0070719</t>
  </si>
  <si>
    <t>AJAY CHAUHAN</t>
  </si>
  <si>
    <t>SHIV PAL SINGH</t>
  </si>
  <si>
    <t>158710100112940</t>
  </si>
  <si>
    <t>101273202865</t>
  </si>
  <si>
    <t>100679471933</t>
  </si>
  <si>
    <t>32860748040</t>
  </si>
  <si>
    <t>101472873614</t>
  </si>
  <si>
    <t>SANTOSH KUMAR MAHTO</t>
  </si>
  <si>
    <t>GUNESHWAR MAHTO</t>
  </si>
  <si>
    <t>PULKIT</t>
  </si>
  <si>
    <t>SUSHIL</t>
  </si>
  <si>
    <t>ABHISHEK KUMAR</t>
  </si>
  <si>
    <t>RAMKISHAN</t>
  </si>
  <si>
    <t>153401000012015</t>
  </si>
  <si>
    <t>IOBA0001534</t>
  </si>
  <si>
    <t>101183976587</t>
  </si>
  <si>
    <t>4200001700011330</t>
  </si>
  <si>
    <t>PUNB0420000</t>
  </si>
  <si>
    <t>101314439386</t>
  </si>
  <si>
    <t>PUNB0004210</t>
  </si>
  <si>
    <t>73330100022793</t>
  </si>
  <si>
    <t>BARB0DBPATP</t>
  </si>
  <si>
    <t>101700612042</t>
  </si>
  <si>
    <t>CNRB0019107</t>
  </si>
  <si>
    <t>CNRB0002323</t>
  </si>
  <si>
    <t>PUSHPENDER BANSAL</t>
  </si>
  <si>
    <t>GYAN CHAND BANSAL</t>
  </si>
  <si>
    <t>0991001500031102</t>
  </si>
  <si>
    <t>PUNB0099100</t>
  </si>
  <si>
    <t>SONIA SAINI</t>
  </si>
  <si>
    <t>JITENDER SAINI</t>
  </si>
  <si>
    <t>9645651387</t>
  </si>
  <si>
    <t>KKBK0004599</t>
  </si>
  <si>
    <t>101383357595</t>
  </si>
  <si>
    <t>50383252880</t>
  </si>
  <si>
    <t>IDIB000J568</t>
  </si>
  <si>
    <t>RAUNAK KUMAR SINGH</t>
  </si>
  <si>
    <t>RAJU KUMAR SINGH</t>
  </si>
  <si>
    <t>34681246469</t>
  </si>
  <si>
    <t>SBIN0014274</t>
  </si>
  <si>
    <t>100574631730</t>
  </si>
  <si>
    <t>UBIN0815888</t>
  </si>
  <si>
    <t>UBIN0815870</t>
  </si>
  <si>
    <t>UBIN0920711</t>
  </si>
  <si>
    <t>UBIN0921343</t>
  </si>
  <si>
    <t>RAMAN KUMAR</t>
  </si>
  <si>
    <t>3441101001722</t>
  </si>
  <si>
    <t>CNRB0003441</t>
  </si>
  <si>
    <t>RAJANI PATAWAL</t>
  </si>
  <si>
    <t>PUSHKAR SINGH</t>
  </si>
  <si>
    <t>SBIN0015081</t>
  </si>
  <si>
    <t>35381041851</t>
  </si>
  <si>
    <t>101766192087</t>
  </si>
  <si>
    <t>MANGULAL</t>
  </si>
  <si>
    <t>100408022099</t>
  </si>
  <si>
    <t>05342191024263</t>
  </si>
  <si>
    <t>PUNB0053410</t>
  </si>
  <si>
    <t>4895000100019500</t>
  </si>
  <si>
    <t>PUNB0489500</t>
  </si>
  <si>
    <t>MAHBOOB MALIK</t>
  </si>
  <si>
    <t>YASEEN MALIK</t>
  </si>
  <si>
    <t>101604557356</t>
  </si>
  <si>
    <t>033001521048</t>
  </si>
  <si>
    <t>ICIC0000330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</si>
  <si>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</si>
  <si>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</si>
  <si>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</si>
  <si>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</si>
  <si>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</si>
  <si>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</si>
  <si>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</si>
  <si>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</si>
  <si>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</si>
  <si>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</si>
  <si>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37596740339</t>
  </si>
  <si>
    <t>082901510691</t>
  </si>
  <si>
    <t>ICIC0000829</t>
  </si>
  <si>
    <t>8945180696</t>
  </si>
  <si>
    <t>KKBK0000183</t>
  </si>
  <si>
    <t>40913927882</t>
  </si>
  <si>
    <t>SBIN0013762</t>
  </si>
  <si>
    <t>9864001700007268</t>
  </si>
  <si>
    <t>PUNB0151800</t>
  </si>
  <si>
    <t>100667382503</t>
  </si>
  <si>
    <t>100864993731</t>
  </si>
  <si>
    <t>MANISH</t>
  </si>
  <si>
    <t>ASHOK</t>
  </si>
  <si>
    <t>41840100016678</t>
  </si>
  <si>
    <t>BARB0KARAWA</t>
  </si>
  <si>
    <t>37496805177</t>
  </si>
  <si>
    <t>110043938750</t>
  </si>
  <si>
    <t>CNRB0018794</t>
  </si>
  <si>
    <t>AMIT KUMAR</t>
  </si>
  <si>
    <t>CHANDR BHAN SINGH</t>
  </si>
  <si>
    <t>IOBA0000401</t>
  </si>
  <si>
    <t>NANDNI KUMARI</t>
  </si>
  <si>
    <t>SHISHIR KUMAR</t>
  </si>
  <si>
    <t>ATUL KUMAR</t>
  </si>
  <si>
    <t>RATAN SINGH</t>
  </si>
  <si>
    <t>32206218871</t>
  </si>
  <si>
    <t>SBIN0013410</t>
  </si>
  <si>
    <t>PUNYA DEV SINGH</t>
  </si>
  <si>
    <t>CHANDRAHANS SINGH</t>
  </si>
  <si>
    <t>100282426242</t>
  </si>
  <si>
    <t>GOVIND</t>
  </si>
  <si>
    <t>ANUJ GIRI</t>
  </si>
  <si>
    <t>AMARNATH</t>
  </si>
  <si>
    <t>SURENDER GIRI</t>
  </si>
  <si>
    <t>AVESH KUMAR</t>
  </si>
  <si>
    <t>PRATAP SINGH</t>
  </si>
  <si>
    <t>PUNB0051200</t>
  </si>
  <si>
    <t>JANAKDEO RAY</t>
  </si>
  <si>
    <t>1221000106038224</t>
  </si>
  <si>
    <t>PUNB0122100</t>
  </si>
  <si>
    <t>RAJENDER PRASAD</t>
  </si>
  <si>
    <t>36038956488</t>
  </si>
  <si>
    <t xml:space="preserve">MANGLESHWAR </t>
  </si>
  <si>
    <t>ROSHAN LAL</t>
  </si>
  <si>
    <t>K M RAMESH</t>
  </si>
  <si>
    <t>SHYAMLE SINGH</t>
  </si>
  <si>
    <t>MATHURA PRASAD</t>
  </si>
  <si>
    <t>41540100012659</t>
  </si>
  <si>
    <t>30013964843</t>
  </si>
  <si>
    <t>SBIN0006816</t>
  </si>
  <si>
    <t>BABU LAL</t>
  </si>
  <si>
    <t>32893939987</t>
  </si>
  <si>
    <t>SBIN0003066</t>
  </si>
  <si>
    <t>DINESH KUMAR</t>
  </si>
  <si>
    <t>AJAB SINGH</t>
  </si>
  <si>
    <t>ANKIT BHADAURIYA</t>
  </si>
  <si>
    <t>BRAJESH SINGH</t>
  </si>
  <si>
    <t>272812010000266</t>
  </si>
  <si>
    <t>UBIN0827282</t>
  </si>
  <si>
    <t>771118210036689</t>
  </si>
  <si>
    <t>BKID0007711</t>
  </si>
  <si>
    <t>SANDEEP</t>
  </si>
  <si>
    <t>ABHISHEK</t>
  </si>
  <si>
    <t>44630100022523</t>
  </si>
  <si>
    <t>BARB0YAMDEL</t>
  </si>
  <si>
    <t>AKBAR SINGH</t>
  </si>
  <si>
    <t>SURESH KUMAR</t>
  </si>
  <si>
    <t>UMESH KUMAR</t>
  </si>
  <si>
    <t>GANPAL</t>
  </si>
  <si>
    <t>GOURAV GIRI</t>
  </si>
  <si>
    <t>SANJAY</t>
  </si>
  <si>
    <t>SHANKAR SHARAN PRASAD</t>
  </si>
  <si>
    <t>AMAR DUTT</t>
  </si>
  <si>
    <t>BISHWAMBER DUTT</t>
  </si>
  <si>
    <t>JAI PRAKASH PRASAD</t>
  </si>
  <si>
    <t>BOBY KUMAR</t>
  </si>
  <si>
    <t>MEHTAB ALI</t>
  </si>
  <si>
    <t>RAFEEQ ALI</t>
  </si>
  <si>
    <t>MANISH KUMR JHA</t>
  </si>
  <si>
    <t>SHANKAR JHA</t>
  </si>
  <si>
    <t>FIMMI SINGH</t>
  </si>
  <si>
    <t>NIRANKAR GIRI</t>
  </si>
  <si>
    <t>HARBAN SINGH YADAV</t>
  </si>
  <si>
    <t>KESHAR SINGH</t>
  </si>
  <si>
    <t>755010110003706</t>
  </si>
  <si>
    <t>BKID0007550</t>
  </si>
  <si>
    <t>39082723481</t>
  </si>
  <si>
    <t>2867127000226</t>
  </si>
  <si>
    <t>27520100010254</t>
  </si>
  <si>
    <t>BARB0MAYUTH</t>
  </si>
  <si>
    <t>39839929699</t>
  </si>
  <si>
    <t>617502010006105</t>
  </si>
  <si>
    <t>UBIN0561754</t>
  </si>
  <si>
    <t>41688134094</t>
  </si>
  <si>
    <t>SBIN0004800</t>
  </si>
  <si>
    <t>1588131000383</t>
  </si>
  <si>
    <t>CNRB0001588</t>
  </si>
  <si>
    <t>VISHAL</t>
  </si>
  <si>
    <t>PRADEEP</t>
  </si>
  <si>
    <t>NADEEM</t>
  </si>
  <si>
    <t>RAMDASS</t>
  </si>
  <si>
    <t>JAI PRAKASH</t>
  </si>
  <si>
    <t>NAIMUDDIN</t>
  </si>
  <si>
    <t>37080100009915</t>
  </si>
  <si>
    <t>BARB0SHALIM</t>
  </si>
  <si>
    <t>1846000102278702</t>
  </si>
  <si>
    <t>PUNB0184600</t>
  </si>
  <si>
    <t>3924800892</t>
  </si>
  <si>
    <t>CBIN0282443</t>
  </si>
  <si>
    <t>VIPIN JHA</t>
  </si>
  <si>
    <t>PANKAJ KUMAR</t>
  </si>
  <si>
    <t>ROHTASH</t>
  </si>
  <si>
    <t>Ankur Verma</t>
  </si>
  <si>
    <t>Suresh pal</t>
  </si>
  <si>
    <t>004221012739</t>
  </si>
  <si>
    <t>UMAKANT JHA</t>
  </si>
  <si>
    <t>520441026435741</t>
  </si>
  <si>
    <t>UBIN0904538</t>
  </si>
  <si>
    <t>CHHATHLLAL SAH</t>
  </si>
  <si>
    <t>SHIVSAGAR SAH</t>
  </si>
  <si>
    <t>2203001707140449</t>
  </si>
  <si>
    <t>PUNB0220300</t>
  </si>
  <si>
    <t>SUHAIL</t>
  </si>
  <si>
    <t>MOHD SALEEM</t>
  </si>
  <si>
    <t>35959489230</t>
  </si>
  <si>
    <t>SBIN0004844</t>
  </si>
  <si>
    <t>BALJIT SINGH</t>
  </si>
  <si>
    <t>VIJAY PAL SINGH</t>
  </si>
  <si>
    <t>06438100042304</t>
  </si>
  <si>
    <t>NADEEM ABBAS ZAIDI</t>
  </si>
  <si>
    <t>NAZIR ABBAS ZAIDI</t>
  </si>
  <si>
    <t>34024931871</t>
  </si>
  <si>
    <t>SBIN0011438</t>
  </si>
  <si>
    <t>For the month of  JUNE -2023</t>
  </si>
  <si>
    <t>33895662700</t>
  </si>
  <si>
    <t>040101000028245</t>
  </si>
  <si>
    <t>0512000100316058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</si>
</sst>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;###0.0"/>
    <numFmt numFmtId="166" formatCode="###0.00;###0.00"/>
    <numFmt numFmtId="167" formatCode="[$-409]d\-mmm\-yy;@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4"/>
      <name val="Cambria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Cambria"/>
      <family val="2"/>
    </font>
    <font>
      <b/>
      <sz val="14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Times New Roman"/>
      <family val="1"/>
    </font>
    <font>
      <sz val="12"/>
      <name val="Cambria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imes New Roman"/>
      <family val="1"/>
    </font>
    <font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left" wrapText="1"/>
    </xf>
    <xf numFmtId="0" fontId="12" fillId="0" borderId="4" xfId="0" quotePrefix="1" applyNumberFormat="1" applyFont="1" applyFill="1" applyBorder="1" applyAlignment="1">
      <alignment horizontal="left"/>
    </xf>
    <xf numFmtId="167" fontId="12" fillId="0" borderId="4" xfId="0" applyNumberFormat="1" applyFont="1" applyFill="1" applyBorder="1" applyAlignment="1">
      <alignment horizontal="center"/>
    </xf>
    <xf numFmtId="167" fontId="12" fillId="0" borderId="4" xfId="0" applyNumberFormat="1" applyFont="1" applyFill="1" applyBorder="1" applyAlignment="1">
      <alignment horizontal="left"/>
    </xf>
    <xf numFmtId="167" fontId="12" fillId="0" borderId="4" xfId="0" quotePrefix="1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left" vertical="center" wrapText="1"/>
    </xf>
    <xf numFmtId="0" fontId="12" fillId="2" borderId="4" xfId="0" quotePrefix="1" applyNumberFormat="1" applyFont="1" applyFill="1" applyBorder="1" applyAlignment="1">
      <alignment horizontal="left"/>
    </xf>
    <xf numFmtId="0" fontId="12" fillId="0" borderId="4" xfId="0" quotePrefix="1" applyNumberFormat="1" applyFont="1" applyFill="1" applyBorder="1" applyAlignment="1">
      <alignment horizontal="left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0" fontId="12" fillId="0" borderId="4" xfId="0" quotePrefix="1" applyNumberFormat="1" applyFont="1" applyFill="1" applyBorder="1" applyAlignment="1">
      <alignment horizontal="left" vertical="center"/>
    </xf>
    <xf numFmtId="167" fontId="12" fillId="0" borderId="4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wrapText="1"/>
    </xf>
    <xf numFmtId="164" fontId="16" fillId="2" borderId="4" xfId="0" applyNumberFormat="1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left" wrapText="1"/>
    </xf>
    <xf numFmtId="165" fontId="18" fillId="2" borderId="4" xfId="0" applyNumberFormat="1" applyFont="1" applyFill="1" applyBorder="1" applyAlignment="1">
      <alignment horizontal="center" wrapText="1"/>
    </xf>
    <xf numFmtId="166" fontId="16" fillId="2" borderId="4" xfId="0" applyNumberFormat="1" applyFont="1" applyFill="1" applyBorder="1" applyAlignment="1">
      <alignment horizontal="center" wrapText="1"/>
    </xf>
    <xf numFmtId="0" fontId="17" fillId="2" borderId="4" xfId="0" quotePrefix="1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left" wrapText="1"/>
    </xf>
    <xf numFmtId="164" fontId="16" fillId="2" borderId="4" xfId="0" quotePrefix="1" applyNumberFormat="1" applyFont="1" applyFill="1" applyBorder="1" applyAlignment="1">
      <alignment horizontal="left" wrapText="1"/>
    </xf>
    <xf numFmtId="0" fontId="12" fillId="0" borderId="4" xfId="0" applyFont="1" applyBorder="1" applyAlignment="1"/>
    <xf numFmtId="0" fontId="12" fillId="0" borderId="4" xfId="0" quotePrefix="1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6" fillId="2" borderId="4" xfId="0" applyFont="1" applyFill="1" applyBorder="1" applyAlignment="1"/>
    <xf numFmtId="164" fontId="16" fillId="2" borderId="8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  <xf numFmtId="0" fontId="17" fillId="0" borderId="4" xfId="0" quotePrefix="1" applyFont="1" applyFill="1" applyBorder="1" applyAlignment="1">
      <alignment horizontal="left" wrapText="1"/>
    </xf>
    <xf numFmtId="167" fontId="12" fillId="2" borderId="4" xfId="0" applyNumberFormat="1" applyFont="1" applyFill="1" applyBorder="1" applyAlignment="1">
      <alignment horizontal="left"/>
    </xf>
    <xf numFmtId="164" fontId="20" fillId="0" borderId="4" xfId="0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164" fontId="18" fillId="2" borderId="4" xfId="0" applyNumberFormat="1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3" fillId="0" borderId="11" xfId="0" applyFont="1" applyFill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left"/>
    </xf>
  </cellXfs>
  <cellStyles count="2">
    <cellStyle name="Normal" xfId="0" builtinId="0"/>
    <cellStyle name="Normal 10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NHXL_enIN759IN759&amp;q=BARB0MANDAO&amp;spell=1&amp;sa=X&amp;ved=2ahUKEwjo9a7phOD-AhVXbN4KHQRzB-kQkeECKAB6BAgHEA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21"/>
  <sheetViews>
    <sheetView tabSelected="1" topLeftCell="E111" zoomScale="85" zoomScaleNormal="85" zoomScaleSheetLayoutView="55" workbookViewId="0">
      <selection activeCell="M112" sqref="M112:N115"/>
    </sheetView>
  </sheetViews>
  <sheetFormatPr defaultColWidth="9.33203125" defaultRowHeight="12.75" x14ac:dyDescent="0.2"/>
  <cols>
    <col min="1" max="1" width="9.83203125" style="1" customWidth="1"/>
    <col min="2" max="2" width="10.1640625" style="1" customWidth="1"/>
    <col min="3" max="3" width="13" style="2" customWidth="1"/>
    <col min="4" max="4" width="40.1640625" style="1" customWidth="1"/>
    <col min="5" max="5" width="34.1640625" style="1" customWidth="1"/>
    <col min="6" max="6" width="24" style="1" customWidth="1"/>
    <col min="7" max="7" width="20.1640625" style="1" customWidth="1"/>
    <col min="8" max="8" width="15.33203125" style="1" customWidth="1"/>
    <col min="9" max="9" width="16" style="1" customWidth="1"/>
    <col min="10" max="10" width="15.33203125" style="1" customWidth="1"/>
    <col min="11" max="11" width="13.5" style="1" customWidth="1"/>
    <col min="12" max="12" width="17.1640625" style="1" customWidth="1"/>
    <col min="13" max="13" width="15.6640625" style="1" customWidth="1"/>
    <col min="14" max="14" width="11.83203125" style="1" customWidth="1"/>
    <col min="15" max="15" width="9.83203125" style="1" customWidth="1"/>
    <col min="16" max="16" width="14" style="2" customWidth="1"/>
    <col min="17" max="17" width="19" style="2" customWidth="1"/>
    <col min="18" max="18" width="31.5" style="1" customWidth="1"/>
    <col min="19" max="19" width="27.83203125" style="1" customWidth="1"/>
    <col min="20" max="20" width="11.5" style="1" bestFit="1" customWidth="1"/>
    <col min="21" max="23" width="10.1640625" style="1" bestFit="1" customWidth="1"/>
    <col min="24" max="24" width="17.33203125" style="1" customWidth="1"/>
    <col min="25" max="16384" width="9.33203125" style="1"/>
  </cols>
  <sheetData>
    <row r="1" spans="1:20" s="6" customFormat="1" ht="15.75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</row>
    <row r="2" spans="1:20" s="6" customFormat="1" ht="15.75" x14ac:dyDescent="0.2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20" s="3" customFormat="1" ht="18.75" x14ac:dyDescent="0.3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0" s="3" customFormat="1" ht="18.75" x14ac:dyDescent="0.3">
      <c r="A4" s="64" t="s">
        <v>52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</row>
    <row r="5" spans="1:20" s="3" customFormat="1" ht="33" customHeight="1" x14ac:dyDescent="0.3">
      <c r="A5" s="67" t="s">
        <v>451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9"/>
    </row>
    <row r="6" spans="1:20" s="3" customFormat="1" ht="52.5" customHeight="1" x14ac:dyDescent="0.3">
      <c r="A6" s="54" t="s">
        <v>3</v>
      </c>
      <c r="B6" s="54" t="s">
        <v>4</v>
      </c>
      <c r="C6" s="55" t="s">
        <v>48</v>
      </c>
      <c r="D6" s="54" t="s">
        <v>5</v>
      </c>
      <c r="E6" s="55" t="s">
        <v>49</v>
      </c>
      <c r="F6" s="54" t="s">
        <v>6</v>
      </c>
      <c r="G6" s="54" t="s">
        <v>7</v>
      </c>
      <c r="H6" s="55" t="s">
        <v>50</v>
      </c>
      <c r="I6" s="57" t="s">
        <v>8</v>
      </c>
      <c r="J6" s="57"/>
      <c r="K6" s="57"/>
      <c r="L6" s="57" t="s">
        <v>9</v>
      </c>
      <c r="M6" s="54" t="s">
        <v>10</v>
      </c>
      <c r="N6" s="54"/>
      <c r="O6" s="54"/>
      <c r="P6" s="54" t="s">
        <v>11</v>
      </c>
      <c r="Q6" s="55" t="s">
        <v>51</v>
      </c>
      <c r="R6" s="9" t="s">
        <v>110</v>
      </c>
      <c r="S6" s="10" t="s">
        <v>112</v>
      </c>
    </row>
    <row r="7" spans="1:20" s="5" customFormat="1" ht="54" customHeight="1" x14ac:dyDescent="0.3">
      <c r="A7" s="54"/>
      <c r="B7" s="54"/>
      <c r="C7" s="55"/>
      <c r="D7" s="54"/>
      <c r="E7" s="55"/>
      <c r="F7" s="54"/>
      <c r="G7" s="54"/>
      <c r="H7" s="55"/>
      <c r="I7" s="8" t="s">
        <v>12</v>
      </c>
      <c r="J7" s="8" t="s">
        <v>13</v>
      </c>
      <c r="K7" s="8" t="s">
        <v>14</v>
      </c>
      <c r="L7" s="57"/>
      <c r="M7" s="8" t="s">
        <v>15</v>
      </c>
      <c r="N7" s="8" t="s">
        <v>16</v>
      </c>
      <c r="O7" s="8" t="s">
        <v>109</v>
      </c>
      <c r="P7" s="54"/>
      <c r="Q7" s="55"/>
      <c r="R7" s="11" t="s">
        <v>111</v>
      </c>
      <c r="S7" s="11" t="s">
        <v>113</v>
      </c>
      <c r="T7" s="5">
        <v>26</v>
      </c>
    </row>
    <row r="8" spans="1:20" s="4" customFormat="1" ht="20.25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</row>
    <row r="9" spans="1:20" s="3" customFormat="1" ht="40.5" customHeight="1" x14ac:dyDescent="0.3">
      <c r="A9" s="25">
        <v>1</v>
      </c>
      <c r="B9" s="26">
        <v>5430</v>
      </c>
      <c r="C9" s="27" t="s">
        <v>149</v>
      </c>
      <c r="D9" s="28" t="s">
        <v>105</v>
      </c>
      <c r="E9" s="28" t="s">
        <v>106</v>
      </c>
      <c r="F9" s="26">
        <v>101616474443</v>
      </c>
      <c r="G9" s="26">
        <v>2018081639</v>
      </c>
      <c r="H9" s="29">
        <v>26</v>
      </c>
      <c r="I9" s="25">
        <f t="shared" ref="I9:I39" si="0">10075/$T$7*H9</f>
        <v>10075</v>
      </c>
      <c r="J9" s="25">
        <f t="shared" ref="J9:J39" si="1">6717/$T$7*H9</f>
        <v>6717.0000000000009</v>
      </c>
      <c r="K9" s="25">
        <f t="shared" ref="K9:K39" si="2">808/$T$7*H9</f>
        <v>808</v>
      </c>
      <c r="L9" s="26">
        <f t="shared" ref="L9:L54" si="3">SUM(I9:K9)</f>
        <v>17600</v>
      </c>
      <c r="M9" s="25">
        <f t="shared" ref="M9:M54" si="4">I9*12%</f>
        <v>1209</v>
      </c>
      <c r="N9" s="25">
        <f t="shared" ref="N9:N54" si="5">L9*0.75%</f>
        <v>132</v>
      </c>
      <c r="O9" s="30">
        <v>0</v>
      </c>
      <c r="P9" s="25">
        <f t="shared" ref="P9:P54" si="6">SUM(M9:O9)</f>
        <v>1341</v>
      </c>
      <c r="Q9" s="25">
        <f t="shared" ref="Q9:Q54" si="7">MROUND(L9-P9,1)</f>
        <v>16259</v>
      </c>
      <c r="R9" s="31" t="s">
        <v>144</v>
      </c>
      <c r="S9" s="32" t="s">
        <v>145</v>
      </c>
      <c r="T9" s="13"/>
    </row>
    <row r="10" spans="1:20" s="3" customFormat="1" ht="40.5" customHeight="1" x14ac:dyDescent="0.3">
      <c r="A10" s="25">
        <v>2</v>
      </c>
      <c r="B10" s="26">
        <v>5310</v>
      </c>
      <c r="C10" s="27" t="s">
        <v>108</v>
      </c>
      <c r="D10" s="28" t="s">
        <v>32</v>
      </c>
      <c r="E10" s="28" t="s">
        <v>60</v>
      </c>
      <c r="F10" s="26">
        <v>101461865377</v>
      </c>
      <c r="G10" s="26">
        <v>2015262303</v>
      </c>
      <c r="H10" s="29">
        <v>26</v>
      </c>
      <c r="I10" s="25">
        <f t="shared" si="0"/>
        <v>10075</v>
      </c>
      <c r="J10" s="25">
        <f t="shared" si="1"/>
        <v>6717.0000000000009</v>
      </c>
      <c r="K10" s="25">
        <f t="shared" si="2"/>
        <v>808</v>
      </c>
      <c r="L10" s="26">
        <f t="shared" si="3"/>
        <v>17600</v>
      </c>
      <c r="M10" s="25">
        <f t="shared" si="4"/>
        <v>1209</v>
      </c>
      <c r="N10" s="25">
        <f t="shared" si="5"/>
        <v>132</v>
      </c>
      <c r="O10" s="30">
        <v>0</v>
      </c>
      <c r="P10" s="25">
        <f t="shared" si="6"/>
        <v>1341</v>
      </c>
      <c r="Q10" s="25">
        <f t="shared" si="7"/>
        <v>16259</v>
      </c>
      <c r="R10" s="31" t="s">
        <v>117</v>
      </c>
      <c r="S10" s="32" t="s">
        <v>19</v>
      </c>
    </row>
    <row r="11" spans="1:20" s="3" customFormat="1" ht="40.5" customHeight="1" x14ac:dyDescent="0.3">
      <c r="A11" s="25">
        <v>3</v>
      </c>
      <c r="B11" s="26">
        <v>5337</v>
      </c>
      <c r="C11" s="27" t="s">
        <v>108</v>
      </c>
      <c r="D11" s="28" t="s">
        <v>209</v>
      </c>
      <c r="E11" s="28" t="s">
        <v>210</v>
      </c>
      <c r="F11" s="26">
        <v>101472873679</v>
      </c>
      <c r="G11" s="26">
        <v>2015263685</v>
      </c>
      <c r="H11" s="29">
        <v>26</v>
      </c>
      <c r="I11" s="25">
        <f t="shared" si="0"/>
        <v>10075</v>
      </c>
      <c r="J11" s="25">
        <f t="shared" si="1"/>
        <v>6717.0000000000009</v>
      </c>
      <c r="K11" s="25">
        <f t="shared" si="2"/>
        <v>808</v>
      </c>
      <c r="L11" s="26">
        <f t="shared" si="3"/>
        <v>17600</v>
      </c>
      <c r="M11" s="25">
        <f t="shared" si="4"/>
        <v>1209</v>
      </c>
      <c r="N11" s="25">
        <f t="shared" si="5"/>
        <v>132</v>
      </c>
      <c r="O11" s="30">
        <v>0</v>
      </c>
      <c r="P11" s="25">
        <f t="shared" si="6"/>
        <v>1341</v>
      </c>
      <c r="Q11" s="25">
        <f t="shared" si="7"/>
        <v>16259</v>
      </c>
      <c r="R11" s="31" t="s">
        <v>211</v>
      </c>
      <c r="S11" s="32" t="s">
        <v>287</v>
      </c>
    </row>
    <row r="12" spans="1:20" s="3" customFormat="1" ht="40.5" customHeight="1" x14ac:dyDescent="0.3">
      <c r="A12" s="25">
        <v>4</v>
      </c>
      <c r="B12" s="26">
        <v>5326</v>
      </c>
      <c r="C12" s="27" t="s">
        <v>108</v>
      </c>
      <c r="D12" s="28" t="s">
        <v>73</v>
      </c>
      <c r="E12" s="28" t="s">
        <v>37</v>
      </c>
      <c r="F12" s="26" t="s">
        <v>74</v>
      </c>
      <c r="G12" s="26">
        <v>2015525053</v>
      </c>
      <c r="H12" s="29">
        <v>26</v>
      </c>
      <c r="I12" s="25">
        <f t="shared" si="0"/>
        <v>10075</v>
      </c>
      <c r="J12" s="25">
        <f t="shared" si="1"/>
        <v>6717.0000000000009</v>
      </c>
      <c r="K12" s="25">
        <f t="shared" si="2"/>
        <v>808</v>
      </c>
      <c r="L12" s="26">
        <f t="shared" si="3"/>
        <v>17600</v>
      </c>
      <c r="M12" s="25">
        <f t="shared" si="4"/>
        <v>1209</v>
      </c>
      <c r="N12" s="25">
        <f t="shared" si="5"/>
        <v>132</v>
      </c>
      <c r="O12" s="30">
        <v>0</v>
      </c>
      <c r="P12" s="25">
        <f t="shared" si="6"/>
        <v>1341</v>
      </c>
      <c r="Q12" s="25">
        <f t="shared" si="7"/>
        <v>16259</v>
      </c>
      <c r="R12" s="31" t="s">
        <v>148</v>
      </c>
      <c r="S12" s="32" t="s">
        <v>123</v>
      </c>
    </row>
    <row r="13" spans="1:20" s="3" customFormat="1" ht="40.5" customHeight="1" x14ac:dyDescent="0.3">
      <c r="A13" s="25">
        <v>5</v>
      </c>
      <c r="B13" s="26">
        <v>5406</v>
      </c>
      <c r="C13" s="27" t="s">
        <v>108</v>
      </c>
      <c r="D13" s="28" t="s">
        <v>43</v>
      </c>
      <c r="E13" s="28" t="s">
        <v>44</v>
      </c>
      <c r="F13" s="26" t="s">
        <v>103</v>
      </c>
      <c r="G13" s="26">
        <v>2018069921</v>
      </c>
      <c r="H13" s="29">
        <v>24</v>
      </c>
      <c r="I13" s="25">
        <f t="shared" si="0"/>
        <v>9300</v>
      </c>
      <c r="J13" s="25">
        <f t="shared" si="1"/>
        <v>6200.3076923076933</v>
      </c>
      <c r="K13" s="25">
        <f t="shared" si="2"/>
        <v>745.84615384615381</v>
      </c>
      <c r="L13" s="26">
        <f t="shared" si="3"/>
        <v>16246.153846153848</v>
      </c>
      <c r="M13" s="25">
        <f t="shared" si="4"/>
        <v>1116</v>
      </c>
      <c r="N13" s="25">
        <f t="shared" si="5"/>
        <v>121.84615384615385</v>
      </c>
      <c r="O13" s="30">
        <v>0</v>
      </c>
      <c r="P13" s="25">
        <f t="shared" si="6"/>
        <v>1237.8461538461538</v>
      </c>
      <c r="Q13" s="25">
        <f t="shared" si="7"/>
        <v>15008</v>
      </c>
      <c r="R13" s="31" t="s">
        <v>45</v>
      </c>
      <c r="S13" s="32" t="s">
        <v>285</v>
      </c>
    </row>
    <row r="14" spans="1:20" s="3" customFormat="1" ht="40.5" customHeight="1" x14ac:dyDescent="0.3">
      <c r="A14" s="25">
        <v>6</v>
      </c>
      <c r="B14" s="26">
        <v>5463</v>
      </c>
      <c r="C14" s="27" t="s">
        <v>108</v>
      </c>
      <c r="D14" s="28" t="s">
        <v>164</v>
      </c>
      <c r="E14" s="28" t="s">
        <v>165</v>
      </c>
      <c r="F14" s="26" t="s">
        <v>166</v>
      </c>
      <c r="G14" s="26">
        <v>2017894952</v>
      </c>
      <c r="H14" s="29">
        <v>15</v>
      </c>
      <c r="I14" s="25">
        <f t="shared" si="0"/>
        <v>5812.5</v>
      </c>
      <c r="J14" s="25">
        <f t="shared" si="1"/>
        <v>3875.1923076923081</v>
      </c>
      <c r="K14" s="25">
        <f t="shared" si="2"/>
        <v>466.15384615384613</v>
      </c>
      <c r="L14" s="26">
        <f t="shared" si="3"/>
        <v>10153.846153846154</v>
      </c>
      <c r="M14" s="25">
        <f t="shared" si="4"/>
        <v>697.5</v>
      </c>
      <c r="N14" s="25">
        <f t="shared" si="5"/>
        <v>76.15384615384616</v>
      </c>
      <c r="O14" s="30">
        <v>0</v>
      </c>
      <c r="P14" s="25">
        <f t="shared" si="6"/>
        <v>773.65384615384619</v>
      </c>
      <c r="Q14" s="25">
        <f t="shared" si="7"/>
        <v>9380</v>
      </c>
      <c r="R14" s="31" t="s">
        <v>179</v>
      </c>
      <c r="S14" s="31" t="s">
        <v>178</v>
      </c>
    </row>
    <row r="15" spans="1:20" s="3" customFormat="1" ht="40.5" customHeight="1" x14ac:dyDescent="0.3">
      <c r="A15" s="25">
        <v>7</v>
      </c>
      <c r="B15" s="26">
        <v>5460</v>
      </c>
      <c r="C15" s="27" t="s">
        <v>108</v>
      </c>
      <c r="D15" s="28" t="s">
        <v>168</v>
      </c>
      <c r="E15" s="28" t="s">
        <v>169</v>
      </c>
      <c r="F15" s="26" t="s">
        <v>170</v>
      </c>
      <c r="G15" s="26">
        <v>2018113071</v>
      </c>
      <c r="H15" s="29">
        <v>23</v>
      </c>
      <c r="I15" s="25">
        <f t="shared" si="0"/>
        <v>8912.5</v>
      </c>
      <c r="J15" s="25">
        <f t="shared" si="1"/>
        <v>5941.961538461539</v>
      </c>
      <c r="K15" s="25">
        <f t="shared" si="2"/>
        <v>714.76923076923072</v>
      </c>
      <c r="L15" s="26">
        <f t="shared" si="3"/>
        <v>15569.23076923077</v>
      </c>
      <c r="M15" s="25">
        <f t="shared" si="4"/>
        <v>1069.5</v>
      </c>
      <c r="N15" s="25">
        <f t="shared" si="5"/>
        <v>116.76923076923077</v>
      </c>
      <c r="O15" s="30">
        <v>0</v>
      </c>
      <c r="P15" s="25">
        <f t="shared" si="6"/>
        <v>1186.2692307692307</v>
      </c>
      <c r="Q15" s="25">
        <f t="shared" si="7"/>
        <v>14383</v>
      </c>
      <c r="R15" s="31" t="s">
        <v>181</v>
      </c>
      <c r="S15" s="31" t="s">
        <v>180</v>
      </c>
    </row>
    <row r="16" spans="1:20" s="3" customFormat="1" ht="40.5" customHeight="1" x14ac:dyDescent="0.3">
      <c r="A16" s="25">
        <v>8</v>
      </c>
      <c r="B16" s="26">
        <v>5331</v>
      </c>
      <c r="C16" s="27" t="s">
        <v>108</v>
      </c>
      <c r="D16" s="28" t="s">
        <v>81</v>
      </c>
      <c r="E16" s="28" t="s">
        <v>82</v>
      </c>
      <c r="F16" s="26">
        <v>101461863718</v>
      </c>
      <c r="G16" s="26">
        <v>6712569262</v>
      </c>
      <c r="H16" s="29">
        <v>21</v>
      </c>
      <c r="I16" s="25">
        <f t="shared" si="0"/>
        <v>8137.5</v>
      </c>
      <c r="J16" s="25">
        <f t="shared" si="1"/>
        <v>5425.2692307692314</v>
      </c>
      <c r="K16" s="25">
        <f t="shared" si="2"/>
        <v>652.61538461538464</v>
      </c>
      <c r="L16" s="26">
        <f t="shared" si="3"/>
        <v>14215.384615384615</v>
      </c>
      <c r="M16" s="25">
        <f t="shared" si="4"/>
        <v>976.5</v>
      </c>
      <c r="N16" s="25">
        <f t="shared" si="5"/>
        <v>106.61538461538461</v>
      </c>
      <c r="O16" s="30">
        <v>0</v>
      </c>
      <c r="P16" s="25">
        <f t="shared" si="6"/>
        <v>1083.1153846153845</v>
      </c>
      <c r="Q16" s="25">
        <f t="shared" si="7"/>
        <v>13132</v>
      </c>
      <c r="R16" s="31" t="s">
        <v>129</v>
      </c>
      <c r="S16" s="32" t="s">
        <v>19</v>
      </c>
    </row>
    <row r="17" spans="1:23" s="3" customFormat="1" ht="40.5" customHeight="1" x14ac:dyDescent="0.3">
      <c r="A17" s="25">
        <v>9</v>
      </c>
      <c r="B17" s="26">
        <v>5300</v>
      </c>
      <c r="C17" s="27" t="s">
        <v>108</v>
      </c>
      <c r="D17" s="28" t="s">
        <v>78</v>
      </c>
      <c r="E17" s="28" t="s">
        <v>79</v>
      </c>
      <c r="F17" s="26" t="s">
        <v>80</v>
      </c>
      <c r="G17" s="26">
        <v>2017096018</v>
      </c>
      <c r="H17" s="29">
        <v>25</v>
      </c>
      <c r="I17" s="25">
        <f t="shared" si="0"/>
        <v>9687.5</v>
      </c>
      <c r="J17" s="25">
        <f t="shared" si="1"/>
        <v>6458.6538461538466</v>
      </c>
      <c r="K17" s="25">
        <f t="shared" si="2"/>
        <v>776.92307692307691</v>
      </c>
      <c r="L17" s="26">
        <f t="shared" si="3"/>
        <v>16923.076923076926</v>
      </c>
      <c r="M17" s="25">
        <f t="shared" si="4"/>
        <v>1162.5</v>
      </c>
      <c r="N17" s="25">
        <f t="shared" si="5"/>
        <v>126.92307692307693</v>
      </c>
      <c r="O17" s="30">
        <v>0</v>
      </c>
      <c r="P17" s="25">
        <f t="shared" si="6"/>
        <v>1289.4230769230769</v>
      </c>
      <c r="Q17" s="25">
        <f t="shared" si="7"/>
        <v>15634</v>
      </c>
      <c r="R17" s="31" t="s">
        <v>126</v>
      </c>
      <c r="S17" s="32" t="s">
        <v>127</v>
      </c>
    </row>
    <row r="18" spans="1:23" s="3" customFormat="1" ht="40.5" customHeight="1" x14ac:dyDescent="0.3">
      <c r="A18" s="25">
        <v>10</v>
      </c>
      <c r="B18" s="26">
        <v>5459</v>
      </c>
      <c r="C18" s="27" t="s">
        <v>108</v>
      </c>
      <c r="D18" s="28" t="s">
        <v>160</v>
      </c>
      <c r="E18" s="28" t="s">
        <v>161</v>
      </c>
      <c r="F18" s="26" t="s">
        <v>162</v>
      </c>
      <c r="G18" s="26">
        <v>6718476255</v>
      </c>
      <c r="H18" s="29">
        <v>23</v>
      </c>
      <c r="I18" s="25">
        <f t="shared" si="0"/>
        <v>8912.5</v>
      </c>
      <c r="J18" s="25">
        <f t="shared" si="1"/>
        <v>5941.961538461539</v>
      </c>
      <c r="K18" s="25">
        <f t="shared" si="2"/>
        <v>714.76923076923072</v>
      </c>
      <c r="L18" s="26">
        <f t="shared" si="3"/>
        <v>15569.23076923077</v>
      </c>
      <c r="M18" s="25">
        <f t="shared" si="4"/>
        <v>1069.5</v>
      </c>
      <c r="N18" s="25">
        <f t="shared" si="5"/>
        <v>116.76923076923077</v>
      </c>
      <c r="O18" s="30">
        <v>0</v>
      </c>
      <c r="P18" s="25">
        <f t="shared" si="6"/>
        <v>1186.2692307692307</v>
      </c>
      <c r="Q18" s="25">
        <f t="shared" si="7"/>
        <v>14383</v>
      </c>
      <c r="R18" s="31" t="s">
        <v>177</v>
      </c>
      <c r="S18" s="31" t="s">
        <v>176</v>
      </c>
    </row>
    <row r="19" spans="1:23" s="3" customFormat="1" ht="40.5" customHeight="1" x14ac:dyDescent="0.3">
      <c r="A19" s="25">
        <v>11</v>
      </c>
      <c r="B19" s="26">
        <v>5364</v>
      </c>
      <c r="C19" s="27" t="s">
        <v>108</v>
      </c>
      <c r="D19" s="28" t="s">
        <v>30</v>
      </c>
      <c r="E19" s="28" t="s">
        <v>71</v>
      </c>
      <c r="F19" s="26" t="s">
        <v>72</v>
      </c>
      <c r="G19" s="26">
        <v>2015982472</v>
      </c>
      <c r="H19" s="29">
        <v>25</v>
      </c>
      <c r="I19" s="25">
        <f t="shared" si="0"/>
        <v>9687.5</v>
      </c>
      <c r="J19" s="25">
        <f t="shared" si="1"/>
        <v>6458.6538461538466</v>
      </c>
      <c r="K19" s="25">
        <f t="shared" si="2"/>
        <v>776.92307692307691</v>
      </c>
      <c r="L19" s="26">
        <f t="shared" si="3"/>
        <v>16923.076923076926</v>
      </c>
      <c r="M19" s="25">
        <f t="shared" si="4"/>
        <v>1162.5</v>
      </c>
      <c r="N19" s="25">
        <f t="shared" si="5"/>
        <v>126.92307692307693</v>
      </c>
      <c r="O19" s="30">
        <v>0</v>
      </c>
      <c r="P19" s="25">
        <f t="shared" si="6"/>
        <v>1289.4230769230769</v>
      </c>
      <c r="Q19" s="25">
        <f t="shared" si="7"/>
        <v>15634</v>
      </c>
      <c r="R19" s="31" t="s">
        <v>122</v>
      </c>
      <c r="S19" s="32" t="s">
        <v>31</v>
      </c>
    </row>
    <row r="20" spans="1:23" s="3" customFormat="1" ht="40.5" customHeight="1" x14ac:dyDescent="0.3">
      <c r="A20" s="25">
        <v>12</v>
      </c>
      <c r="B20" s="26">
        <v>5303</v>
      </c>
      <c r="C20" s="27" t="s">
        <v>149</v>
      </c>
      <c r="D20" s="28" t="s">
        <v>39</v>
      </c>
      <c r="E20" s="28" t="s">
        <v>83</v>
      </c>
      <c r="F20" s="26">
        <v>101461864138</v>
      </c>
      <c r="G20" s="26">
        <v>2015263580</v>
      </c>
      <c r="H20" s="29">
        <v>20</v>
      </c>
      <c r="I20" s="25">
        <f t="shared" si="0"/>
        <v>7750</v>
      </c>
      <c r="J20" s="25">
        <f t="shared" si="1"/>
        <v>5166.9230769230771</v>
      </c>
      <c r="K20" s="25">
        <f t="shared" si="2"/>
        <v>621.53846153846155</v>
      </c>
      <c r="L20" s="26">
        <f t="shared" si="3"/>
        <v>13538.461538461539</v>
      </c>
      <c r="M20" s="25">
        <f t="shared" si="4"/>
        <v>930</v>
      </c>
      <c r="N20" s="25">
        <f t="shared" si="5"/>
        <v>101.53846153846153</v>
      </c>
      <c r="O20" s="30">
        <v>0</v>
      </c>
      <c r="P20" s="25">
        <f t="shared" si="6"/>
        <v>1031.5384615384614</v>
      </c>
      <c r="Q20" s="25">
        <f t="shared" si="7"/>
        <v>12507</v>
      </c>
      <c r="R20" s="31" t="s">
        <v>130</v>
      </c>
      <c r="S20" s="32" t="s">
        <v>182</v>
      </c>
    </row>
    <row r="21" spans="1:23" s="3" customFormat="1" ht="40.5" customHeight="1" x14ac:dyDescent="0.3">
      <c r="A21" s="25">
        <v>13</v>
      </c>
      <c r="B21" s="26">
        <v>5434</v>
      </c>
      <c r="C21" s="27" t="s">
        <v>149</v>
      </c>
      <c r="D21" s="28" t="s">
        <v>107</v>
      </c>
      <c r="E21" s="28" t="s">
        <v>20</v>
      </c>
      <c r="F21" s="26">
        <v>101339410155</v>
      </c>
      <c r="G21" s="26">
        <v>2018090333</v>
      </c>
      <c r="H21" s="29">
        <v>26</v>
      </c>
      <c r="I21" s="25">
        <f t="shared" si="0"/>
        <v>10075</v>
      </c>
      <c r="J21" s="25">
        <f t="shared" si="1"/>
        <v>6717.0000000000009</v>
      </c>
      <c r="K21" s="25">
        <f t="shared" si="2"/>
        <v>808</v>
      </c>
      <c r="L21" s="26">
        <f t="shared" si="3"/>
        <v>17600</v>
      </c>
      <c r="M21" s="25">
        <f t="shared" si="4"/>
        <v>1209</v>
      </c>
      <c r="N21" s="25">
        <f t="shared" si="5"/>
        <v>132</v>
      </c>
      <c r="O21" s="30">
        <v>0</v>
      </c>
      <c r="P21" s="25">
        <f t="shared" si="6"/>
        <v>1341</v>
      </c>
      <c r="Q21" s="25">
        <f t="shared" si="7"/>
        <v>16259</v>
      </c>
      <c r="R21" s="31" t="s">
        <v>146</v>
      </c>
      <c r="S21" s="32" t="s">
        <v>123</v>
      </c>
    </row>
    <row r="22" spans="1:23" s="3" customFormat="1" ht="40.5" customHeight="1" x14ac:dyDescent="0.3">
      <c r="A22" s="25">
        <v>14</v>
      </c>
      <c r="B22" s="26">
        <v>5295</v>
      </c>
      <c r="C22" s="27" t="s">
        <v>149</v>
      </c>
      <c r="D22" s="28" t="s">
        <v>40</v>
      </c>
      <c r="E22" s="28" t="s">
        <v>70</v>
      </c>
      <c r="F22" s="26">
        <v>101461864268</v>
      </c>
      <c r="G22" s="26">
        <v>2015370431</v>
      </c>
      <c r="H22" s="29">
        <v>25</v>
      </c>
      <c r="I22" s="25">
        <f t="shared" si="0"/>
        <v>9687.5</v>
      </c>
      <c r="J22" s="25">
        <f t="shared" si="1"/>
        <v>6458.6538461538466</v>
      </c>
      <c r="K22" s="25">
        <f t="shared" si="2"/>
        <v>776.92307692307691</v>
      </c>
      <c r="L22" s="26">
        <f t="shared" si="3"/>
        <v>16923.076923076926</v>
      </c>
      <c r="M22" s="25">
        <f t="shared" si="4"/>
        <v>1162.5</v>
      </c>
      <c r="N22" s="25">
        <f t="shared" si="5"/>
        <v>126.92307692307693</v>
      </c>
      <c r="O22" s="30">
        <v>0</v>
      </c>
      <c r="P22" s="25">
        <f t="shared" si="6"/>
        <v>1289.4230769230769</v>
      </c>
      <c r="Q22" s="25">
        <f t="shared" si="7"/>
        <v>15634</v>
      </c>
      <c r="R22" s="31" t="s">
        <v>121</v>
      </c>
      <c r="S22" s="32" t="s">
        <v>19</v>
      </c>
    </row>
    <row r="23" spans="1:23" s="3" customFormat="1" ht="40.5" customHeight="1" x14ac:dyDescent="0.3">
      <c r="A23" s="25">
        <v>15</v>
      </c>
      <c r="B23" s="26">
        <v>5320</v>
      </c>
      <c r="C23" s="27" t="s">
        <v>108</v>
      </c>
      <c r="D23" s="28" t="s">
        <v>75</v>
      </c>
      <c r="E23" s="28" t="s">
        <v>76</v>
      </c>
      <c r="F23" s="26" t="s">
        <v>77</v>
      </c>
      <c r="G23" s="26">
        <v>2018068755</v>
      </c>
      <c r="H23" s="29">
        <v>24</v>
      </c>
      <c r="I23" s="25">
        <f t="shared" si="0"/>
        <v>9300</v>
      </c>
      <c r="J23" s="25">
        <f t="shared" si="1"/>
        <v>6200.3076923076933</v>
      </c>
      <c r="K23" s="25">
        <f t="shared" si="2"/>
        <v>745.84615384615381</v>
      </c>
      <c r="L23" s="26">
        <f t="shared" si="3"/>
        <v>16246.153846153848</v>
      </c>
      <c r="M23" s="25">
        <f t="shared" si="4"/>
        <v>1116</v>
      </c>
      <c r="N23" s="25">
        <f t="shared" si="5"/>
        <v>121.84615384615385</v>
      </c>
      <c r="O23" s="30">
        <v>0</v>
      </c>
      <c r="P23" s="25">
        <f t="shared" si="6"/>
        <v>1237.8461538461538</v>
      </c>
      <c r="Q23" s="25">
        <f t="shared" si="7"/>
        <v>15008</v>
      </c>
      <c r="R23" s="31" t="s">
        <v>124</v>
      </c>
      <c r="S23" s="32" t="s">
        <v>125</v>
      </c>
    </row>
    <row r="24" spans="1:23" s="3" customFormat="1" ht="40.5" customHeight="1" x14ac:dyDescent="0.3">
      <c r="A24" s="25">
        <v>16</v>
      </c>
      <c r="B24" s="26">
        <v>5445</v>
      </c>
      <c r="C24" s="27" t="s">
        <v>108</v>
      </c>
      <c r="D24" s="28" t="s">
        <v>153</v>
      </c>
      <c r="E24" s="28" t="s">
        <v>154</v>
      </c>
      <c r="F24" s="26" t="s">
        <v>155</v>
      </c>
      <c r="G24" s="26" t="s">
        <v>156</v>
      </c>
      <c r="H24" s="29">
        <v>25</v>
      </c>
      <c r="I24" s="25">
        <f t="shared" si="0"/>
        <v>9687.5</v>
      </c>
      <c r="J24" s="25">
        <f t="shared" si="1"/>
        <v>6458.6538461538466</v>
      </c>
      <c r="K24" s="25">
        <f t="shared" si="2"/>
        <v>776.92307692307691</v>
      </c>
      <c r="L24" s="26">
        <f t="shared" si="3"/>
        <v>16923.076923076926</v>
      </c>
      <c r="M24" s="25">
        <f t="shared" si="4"/>
        <v>1162.5</v>
      </c>
      <c r="N24" s="25">
        <f t="shared" si="5"/>
        <v>126.92307692307693</v>
      </c>
      <c r="O24" s="30">
        <v>0</v>
      </c>
      <c r="P24" s="25">
        <f t="shared" si="6"/>
        <v>1289.4230769230769</v>
      </c>
      <c r="Q24" s="25">
        <f t="shared" si="7"/>
        <v>15634</v>
      </c>
      <c r="R24" s="31" t="s">
        <v>183</v>
      </c>
      <c r="S24" s="31" t="s">
        <v>267</v>
      </c>
    </row>
    <row r="25" spans="1:23" s="3" customFormat="1" ht="40.5" customHeight="1" x14ac:dyDescent="0.3">
      <c r="A25" s="25">
        <v>17</v>
      </c>
      <c r="B25" s="26">
        <v>5407</v>
      </c>
      <c r="C25" s="27" t="s">
        <v>108</v>
      </c>
      <c r="D25" s="28" t="s">
        <v>34</v>
      </c>
      <c r="E25" s="28" t="s">
        <v>104</v>
      </c>
      <c r="F25" s="26">
        <v>101461865618</v>
      </c>
      <c r="G25" s="26">
        <v>1013600493</v>
      </c>
      <c r="H25" s="29">
        <v>25</v>
      </c>
      <c r="I25" s="25">
        <f t="shared" si="0"/>
        <v>9687.5</v>
      </c>
      <c r="J25" s="25">
        <f t="shared" si="1"/>
        <v>6458.6538461538466</v>
      </c>
      <c r="K25" s="25">
        <f t="shared" si="2"/>
        <v>776.92307692307691</v>
      </c>
      <c r="L25" s="26">
        <f t="shared" si="3"/>
        <v>16923.076923076926</v>
      </c>
      <c r="M25" s="25">
        <f t="shared" si="4"/>
        <v>1162.5</v>
      </c>
      <c r="N25" s="25">
        <f t="shared" si="5"/>
        <v>126.92307692307693</v>
      </c>
      <c r="O25" s="30">
        <v>0</v>
      </c>
      <c r="P25" s="25">
        <f t="shared" si="6"/>
        <v>1289.4230769230769</v>
      </c>
      <c r="Q25" s="25">
        <f t="shared" si="7"/>
        <v>15634</v>
      </c>
      <c r="R25" s="31" t="s">
        <v>143</v>
      </c>
      <c r="S25" s="32" t="s">
        <v>17</v>
      </c>
      <c r="U25" s="13"/>
      <c r="W25" s="13"/>
    </row>
    <row r="26" spans="1:23" s="3" customFormat="1" ht="40.5" customHeight="1" x14ac:dyDescent="0.3">
      <c r="A26" s="25">
        <v>18</v>
      </c>
      <c r="B26" s="26">
        <v>5311</v>
      </c>
      <c r="C26" s="27" t="s">
        <v>108</v>
      </c>
      <c r="D26" s="28" t="s">
        <v>66</v>
      </c>
      <c r="E26" s="28" t="s">
        <v>23</v>
      </c>
      <c r="F26" s="26">
        <v>101472873362</v>
      </c>
      <c r="G26" s="26">
        <v>2012948514</v>
      </c>
      <c r="H26" s="29">
        <v>22</v>
      </c>
      <c r="I26" s="25">
        <f t="shared" si="0"/>
        <v>8525</v>
      </c>
      <c r="J26" s="25">
        <f t="shared" si="1"/>
        <v>5683.6153846153848</v>
      </c>
      <c r="K26" s="25">
        <f t="shared" si="2"/>
        <v>683.69230769230774</v>
      </c>
      <c r="L26" s="26">
        <f t="shared" si="3"/>
        <v>14892.307692307693</v>
      </c>
      <c r="M26" s="25">
        <f t="shared" si="4"/>
        <v>1023</v>
      </c>
      <c r="N26" s="25">
        <f t="shared" si="5"/>
        <v>111.69230769230769</v>
      </c>
      <c r="O26" s="30">
        <v>0</v>
      </c>
      <c r="P26" s="25">
        <f t="shared" si="6"/>
        <v>1134.6923076923076</v>
      </c>
      <c r="Q26" s="25">
        <f t="shared" si="7"/>
        <v>13758</v>
      </c>
      <c r="R26" s="31" t="s">
        <v>118</v>
      </c>
      <c r="S26" s="32" t="s">
        <v>24</v>
      </c>
      <c r="W26" s="13"/>
    </row>
    <row r="27" spans="1:23" s="3" customFormat="1" ht="40.5" customHeight="1" x14ac:dyDescent="0.3">
      <c r="A27" s="25">
        <v>19</v>
      </c>
      <c r="B27" s="26">
        <v>5273</v>
      </c>
      <c r="C27" s="27" t="s">
        <v>108</v>
      </c>
      <c r="D27" s="28" t="s">
        <v>18</v>
      </c>
      <c r="E27" s="28" t="s">
        <v>64</v>
      </c>
      <c r="F27" s="26" t="s">
        <v>65</v>
      </c>
      <c r="G27" s="26">
        <v>2018067317</v>
      </c>
      <c r="H27" s="29">
        <v>20</v>
      </c>
      <c r="I27" s="25">
        <f t="shared" si="0"/>
        <v>7750</v>
      </c>
      <c r="J27" s="25">
        <f t="shared" si="1"/>
        <v>5166.9230769230771</v>
      </c>
      <c r="K27" s="25">
        <f t="shared" si="2"/>
        <v>621.53846153846155</v>
      </c>
      <c r="L27" s="26">
        <f t="shared" si="3"/>
        <v>13538.461538461539</v>
      </c>
      <c r="M27" s="25">
        <f t="shared" si="4"/>
        <v>930</v>
      </c>
      <c r="N27" s="25">
        <f t="shared" si="5"/>
        <v>101.53846153846153</v>
      </c>
      <c r="O27" s="30">
        <v>0</v>
      </c>
      <c r="P27" s="25">
        <f t="shared" si="6"/>
        <v>1031.5384615384614</v>
      </c>
      <c r="Q27" s="25">
        <f t="shared" si="7"/>
        <v>12507</v>
      </c>
      <c r="R27" s="31" t="s">
        <v>249</v>
      </c>
      <c r="S27" s="32" t="s">
        <v>17</v>
      </c>
    </row>
    <row r="28" spans="1:23" s="3" customFormat="1" ht="40.5" customHeight="1" x14ac:dyDescent="0.3">
      <c r="A28" s="25">
        <v>20</v>
      </c>
      <c r="B28" s="26">
        <v>5304</v>
      </c>
      <c r="C28" s="27" t="s">
        <v>149</v>
      </c>
      <c r="D28" s="28" t="s">
        <v>67</v>
      </c>
      <c r="E28" s="28" t="s">
        <v>68</v>
      </c>
      <c r="F28" s="26">
        <v>101472871828</v>
      </c>
      <c r="G28" s="26">
        <v>2014824754</v>
      </c>
      <c r="H28" s="29">
        <v>16</v>
      </c>
      <c r="I28" s="25">
        <f t="shared" si="0"/>
        <v>6200</v>
      </c>
      <c r="J28" s="25">
        <f t="shared" si="1"/>
        <v>4133.5384615384619</v>
      </c>
      <c r="K28" s="25">
        <f t="shared" si="2"/>
        <v>497.23076923076923</v>
      </c>
      <c r="L28" s="26">
        <f t="shared" si="3"/>
        <v>10830.76923076923</v>
      </c>
      <c r="M28" s="25">
        <f t="shared" si="4"/>
        <v>744</v>
      </c>
      <c r="N28" s="25">
        <f t="shared" si="5"/>
        <v>81.230769230769226</v>
      </c>
      <c r="O28" s="30">
        <v>0</v>
      </c>
      <c r="P28" s="25">
        <f t="shared" si="6"/>
        <v>825.23076923076928</v>
      </c>
      <c r="Q28" s="25">
        <f t="shared" si="7"/>
        <v>10006</v>
      </c>
      <c r="R28" s="31" t="s">
        <v>119</v>
      </c>
      <c r="S28" s="32" t="s">
        <v>38</v>
      </c>
    </row>
    <row r="29" spans="1:23" s="3" customFormat="1" ht="40.5" customHeight="1" x14ac:dyDescent="0.3">
      <c r="A29" s="25">
        <v>21</v>
      </c>
      <c r="B29" s="26">
        <v>5346</v>
      </c>
      <c r="C29" s="27" t="s">
        <v>108</v>
      </c>
      <c r="D29" s="28" t="s">
        <v>41</v>
      </c>
      <c r="E29" s="28" t="s">
        <v>90</v>
      </c>
      <c r="F29" s="26">
        <v>101491846765</v>
      </c>
      <c r="G29" s="26">
        <v>2015263853</v>
      </c>
      <c r="H29" s="29">
        <v>22</v>
      </c>
      <c r="I29" s="25">
        <f t="shared" si="0"/>
        <v>8525</v>
      </c>
      <c r="J29" s="25">
        <f t="shared" si="1"/>
        <v>5683.6153846153848</v>
      </c>
      <c r="K29" s="25">
        <f t="shared" si="2"/>
        <v>683.69230769230774</v>
      </c>
      <c r="L29" s="26">
        <f t="shared" si="3"/>
        <v>14892.307692307693</v>
      </c>
      <c r="M29" s="25">
        <f t="shared" si="4"/>
        <v>1023</v>
      </c>
      <c r="N29" s="25">
        <f t="shared" si="5"/>
        <v>111.69230769230769</v>
      </c>
      <c r="O29" s="30">
        <v>0</v>
      </c>
      <c r="P29" s="25">
        <f t="shared" si="6"/>
        <v>1134.6923076923076</v>
      </c>
      <c r="Q29" s="25">
        <f t="shared" si="7"/>
        <v>13758</v>
      </c>
      <c r="R29" s="31" t="s">
        <v>134</v>
      </c>
      <c r="S29" s="32" t="s">
        <v>42</v>
      </c>
    </row>
    <row r="30" spans="1:23" s="3" customFormat="1" ht="40.5" customHeight="1" x14ac:dyDescent="0.3">
      <c r="A30" s="25">
        <v>22</v>
      </c>
      <c r="B30" s="26">
        <v>5444</v>
      </c>
      <c r="C30" s="27" t="s">
        <v>108</v>
      </c>
      <c r="D30" s="28" t="s">
        <v>150</v>
      </c>
      <c r="E30" s="28" t="s">
        <v>28</v>
      </c>
      <c r="F30" s="33" t="s">
        <v>250</v>
      </c>
      <c r="G30" s="26">
        <v>2016213257</v>
      </c>
      <c r="H30" s="29">
        <v>26</v>
      </c>
      <c r="I30" s="25">
        <f t="shared" si="0"/>
        <v>10075</v>
      </c>
      <c r="J30" s="25">
        <f t="shared" si="1"/>
        <v>6717.0000000000009</v>
      </c>
      <c r="K30" s="25">
        <f t="shared" si="2"/>
        <v>808</v>
      </c>
      <c r="L30" s="26">
        <f t="shared" si="3"/>
        <v>17600</v>
      </c>
      <c r="M30" s="25">
        <f t="shared" si="4"/>
        <v>1209</v>
      </c>
      <c r="N30" s="25">
        <f t="shared" si="5"/>
        <v>132</v>
      </c>
      <c r="O30" s="30">
        <v>0</v>
      </c>
      <c r="P30" s="25">
        <f t="shared" si="6"/>
        <v>1341</v>
      </c>
      <c r="Q30" s="25">
        <f t="shared" si="7"/>
        <v>16259</v>
      </c>
      <c r="R30" s="31" t="s">
        <v>171</v>
      </c>
      <c r="S30" s="31" t="s">
        <v>29</v>
      </c>
    </row>
    <row r="31" spans="1:23" s="3" customFormat="1" ht="40.5" customHeight="1" x14ac:dyDescent="0.3">
      <c r="A31" s="25">
        <v>23</v>
      </c>
      <c r="B31" s="26">
        <v>5343</v>
      </c>
      <c r="C31" s="27" t="s">
        <v>108</v>
      </c>
      <c r="D31" s="28" t="s">
        <v>96</v>
      </c>
      <c r="E31" s="28" t="s">
        <v>97</v>
      </c>
      <c r="F31" s="26">
        <v>101472873888</v>
      </c>
      <c r="G31" s="26">
        <v>2015262705</v>
      </c>
      <c r="H31" s="29">
        <v>11</v>
      </c>
      <c r="I31" s="25">
        <f t="shared" si="0"/>
        <v>4262.5</v>
      </c>
      <c r="J31" s="25">
        <f t="shared" si="1"/>
        <v>2841.8076923076924</v>
      </c>
      <c r="K31" s="25">
        <f t="shared" si="2"/>
        <v>341.84615384615387</v>
      </c>
      <c r="L31" s="26">
        <f t="shared" si="3"/>
        <v>7446.1538461538466</v>
      </c>
      <c r="M31" s="25">
        <f t="shared" si="4"/>
        <v>511.5</v>
      </c>
      <c r="N31" s="25">
        <f t="shared" si="5"/>
        <v>55.846153846153847</v>
      </c>
      <c r="O31" s="30">
        <v>0</v>
      </c>
      <c r="P31" s="25">
        <f t="shared" si="6"/>
        <v>567.34615384615381</v>
      </c>
      <c r="Q31" s="25">
        <f t="shared" si="7"/>
        <v>6879</v>
      </c>
      <c r="R31" s="31" t="s">
        <v>138</v>
      </c>
      <c r="S31" s="32" t="s">
        <v>19</v>
      </c>
    </row>
    <row r="32" spans="1:23" s="3" customFormat="1" ht="40.5" customHeight="1" x14ac:dyDescent="0.3">
      <c r="A32" s="25">
        <v>24</v>
      </c>
      <c r="B32" s="26">
        <v>5308</v>
      </c>
      <c r="C32" s="27" t="s">
        <v>108</v>
      </c>
      <c r="D32" s="28" t="s">
        <v>56</v>
      </c>
      <c r="E32" s="28" t="s">
        <v>57</v>
      </c>
      <c r="F32" s="26" t="s">
        <v>58</v>
      </c>
      <c r="G32" s="26">
        <v>2015870176</v>
      </c>
      <c r="H32" s="29">
        <v>26</v>
      </c>
      <c r="I32" s="25">
        <f t="shared" si="0"/>
        <v>10075</v>
      </c>
      <c r="J32" s="25">
        <f t="shared" si="1"/>
        <v>6717.0000000000009</v>
      </c>
      <c r="K32" s="25">
        <f t="shared" si="2"/>
        <v>808</v>
      </c>
      <c r="L32" s="26">
        <f t="shared" si="3"/>
        <v>17600</v>
      </c>
      <c r="M32" s="25">
        <f t="shared" si="4"/>
        <v>1209</v>
      </c>
      <c r="N32" s="25">
        <f t="shared" si="5"/>
        <v>132</v>
      </c>
      <c r="O32" s="30">
        <v>0</v>
      </c>
      <c r="P32" s="25">
        <f t="shared" si="6"/>
        <v>1341</v>
      </c>
      <c r="Q32" s="25">
        <f t="shared" si="7"/>
        <v>16259</v>
      </c>
      <c r="R32" s="31" t="s">
        <v>115</v>
      </c>
      <c r="S32" s="32" t="s">
        <v>147</v>
      </c>
    </row>
    <row r="33" spans="1:19" s="3" customFormat="1" ht="40.5" customHeight="1" x14ac:dyDescent="0.3">
      <c r="A33" s="25">
        <v>25</v>
      </c>
      <c r="B33" s="26">
        <v>5342</v>
      </c>
      <c r="C33" s="27" t="s">
        <v>108</v>
      </c>
      <c r="D33" s="28" t="s">
        <v>61</v>
      </c>
      <c r="E33" s="28" t="s">
        <v>62</v>
      </c>
      <c r="F33" s="26" t="s">
        <v>63</v>
      </c>
      <c r="G33" s="26">
        <v>2018069868</v>
      </c>
      <c r="H33" s="29">
        <v>24</v>
      </c>
      <c r="I33" s="25">
        <f t="shared" si="0"/>
        <v>9300</v>
      </c>
      <c r="J33" s="25">
        <f t="shared" si="1"/>
        <v>6200.3076923076933</v>
      </c>
      <c r="K33" s="25">
        <f t="shared" si="2"/>
        <v>745.84615384615381</v>
      </c>
      <c r="L33" s="26">
        <f t="shared" si="3"/>
        <v>16246.153846153848</v>
      </c>
      <c r="M33" s="25">
        <f t="shared" si="4"/>
        <v>1116</v>
      </c>
      <c r="N33" s="25">
        <f t="shared" si="5"/>
        <v>121.84615384615385</v>
      </c>
      <c r="O33" s="30">
        <v>0</v>
      </c>
      <c r="P33" s="25">
        <f t="shared" si="6"/>
        <v>1237.8461538461538</v>
      </c>
      <c r="Q33" s="25">
        <f t="shared" si="7"/>
        <v>15008</v>
      </c>
      <c r="R33" s="31" t="s">
        <v>301</v>
      </c>
      <c r="S33" s="32" t="s">
        <v>302</v>
      </c>
    </row>
    <row r="34" spans="1:19" s="3" customFormat="1" ht="40.5" customHeight="1" x14ac:dyDescent="0.3">
      <c r="A34" s="25">
        <v>26</v>
      </c>
      <c r="B34" s="26">
        <v>5379</v>
      </c>
      <c r="C34" s="27" t="s">
        <v>108</v>
      </c>
      <c r="D34" s="28" t="s">
        <v>53</v>
      </c>
      <c r="E34" s="28" t="s">
        <v>54</v>
      </c>
      <c r="F34" s="26" t="s">
        <v>55</v>
      </c>
      <c r="G34" s="26">
        <v>2213668656</v>
      </c>
      <c r="H34" s="29">
        <v>26</v>
      </c>
      <c r="I34" s="25">
        <f t="shared" si="0"/>
        <v>10075</v>
      </c>
      <c r="J34" s="25">
        <f t="shared" si="1"/>
        <v>6717.0000000000009</v>
      </c>
      <c r="K34" s="25">
        <f t="shared" si="2"/>
        <v>808</v>
      </c>
      <c r="L34" s="26">
        <f t="shared" si="3"/>
        <v>17600</v>
      </c>
      <c r="M34" s="25">
        <f t="shared" si="4"/>
        <v>1209</v>
      </c>
      <c r="N34" s="25">
        <f t="shared" si="5"/>
        <v>132</v>
      </c>
      <c r="O34" s="30">
        <v>0</v>
      </c>
      <c r="P34" s="25">
        <f t="shared" si="6"/>
        <v>1341</v>
      </c>
      <c r="Q34" s="25">
        <f t="shared" si="7"/>
        <v>16259</v>
      </c>
      <c r="R34" s="31" t="s">
        <v>114</v>
      </c>
      <c r="S34" s="32" t="s">
        <v>46</v>
      </c>
    </row>
    <row r="35" spans="1:19" s="3" customFormat="1" ht="40.5" customHeight="1" x14ac:dyDescent="0.3">
      <c r="A35" s="25">
        <v>27</v>
      </c>
      <c r="B35" s="26">
        <v>5363</v>
      </c>
      <c r="C35" s="27" t="s">
        <v>108</v>
      </c>
      <c r="D35" s="28" t="s">
        <v>21</v>
      </c>
      <c r="E35" s="28" t="s">
        <v>85</v>
      </c>
      <c r="F35" s="26" t="s">
        <v>86</v>
      </c>
      <c r="G35" s="26">
        <v>2016566784</v>
      </c>
      <c r="H35" s="29">
        <v>13</v>
      </c>
      <c r="I35" s="25">
        <f t="shared" si="0"/>
        <v>5037.5</v>
      </c>
      <c r="J35" s="25">
        <f t="shared" si="1"/>
        <v>3358.5000000000005</v>
      </c>
      <c r="K35" s="25">
        <f t="shared" si="2"/>
        <v>404</v>
      </c>
      <c r="L35" s="26">
        <f t="shared" si="3"/>
        <v>8800</v>
      </c>
      <c r="M35" s="25">
        <f t="shared" si="4"/>
        <v>604.5</v>
      </c>
      <c r="N35" s="25">
        <f t="shared" si="5"/>
        <v>66</v>
      </c>
      <c r="O35" s="30">
        <v>0</v>
      </c>
      <c r="P35" s="25">
        <f t="shared" si="6"/>
        <v>670.5</v>
      </c>
      <c r="Q35" s="25">
        <f t="shared" si="7"/>
        <v>8130</v>
      </c>
      <c r="R35" s="31" t="s">
        <v>131</v>
      </c>
      <c r="S35" s="32" t="s">
        <v>22</v>
      </c>
    </row>
    <row r="36" spans="1:19" s="3" customFormat="1" ht="40.5" customHeight="1" x14ac:dyDescent="0.3">
      <c r="A36" s="25">
        <v>28</v>
      </c>
      <c r="B36" s="26">
        <v>5341</v>
      </c>
      <c r="C36" s="27" t="s">
        <v>108</v>
      </c>
      <c r="D36" s="28" t="s">
        <v>91</v>
      </c>
      <c r="E36" s="28" t="s">
        <v>92</v>
      </c>
      <c r="F36" s="26">
        <v>101461864015</v>
      </c>
      <c r="G36" s="26">
        <v>6718752075</v>
      </c>
      <c r="H36" s="29">
        <v>25</v>
      </c>
      <c r="I36" s="25">
        <f t="shared" si="0"/>
        <v>9687.5</v>
      </c>
      <c r="J36" s="25">
        <f t="shared" si="1"/>
        <v>6458.6538461538466</v>
      </c>
      <c r="K36" s="25">
        <f t="shared" si="2"/>
        <v>776.92307692307691</v>
      </c>
      <c r="L36" s="26">
        <f t="shared" si="3"/>
        <v>16923.076923076926</v>
      </c>
      <c r="M36" s="25">
        <f t="shared" si="4"/>
        <v>1162.5</v>
      </c>
      <c r="N36" s="25">
        <f t="shared" si="5"/>
        <v>126.92307692307693</v>
      </c>
      <c r="O36" s="30">
        <v>0</v>
      </c>
      <c r="P36" s="25">
        <f t="shared" si="6"/>
        <v>1289.4230769230769</v>
      </c>
      <c r="Q36" s="25">
        <f t="shared" si="7"/>
        <v>15634</v>
      </c>
      <c r="R36" s="31" t="s">
        <v>135</v>
      </c>
      <c r="S36" s="32" t="s">
        <v>19</v>
      </c>
    </row>
    <row r="37" spans="1:19" s="3" customFormat="1" ht="40.5" customHeight="1" x14ac:dyDescent="0.3">
      <c r="A37" s="25">
        <v>29</v>
      </c>
      <c r="B37" s="26">
        <v>5387</v>
      </c>
      <c r="C37" s="27" t="s">
        <v>108</v>
      </c>
      <c r="D37" s="28" t="s">
        <v>98</v>
      </c>
      <c r="E37" s="28" t="s">
        <v>84</v>
      </c>
      <c r="F37" s="26" t="s">
        <v>99</v>
      </c>
      <c r="G37" s="26">
        <v>2018070888</v>
      </c>
      <c r="H37" s="29">
        <v>18</v>
      </c>
      <c r="I37" s="25">
        <f t="shared" si="0"/>
        <v>6975</v>
      </c>
      <c r="J37" s="25">
        <f t="shared" si="1"/>
        <v>4650.2307692307695</v>
      </c>
      <c r="K37" s="25">
        <f t="shared" si="2"/>
        <v>559.38461538461536</v>
      </c>
      <c r="L37" s="26">
        <f t="shared" si="3"/>
        <v>12184.615384615385</v>
      </c>
      <c r="M37" s="25">
        <f t="shared" si="4"/>
        <v>837</v>
      </c>
      <c r="N37" s="25">
        <f t="shared" si="5"/>
        <v>91.384615384615387</v>
      </c>
      <c r="O37" s="30">
        <v>0</v>
      </c>
      <c r="P37" s="25">
        <f t="shared" si="6"/>
        <v>928.38461538461536</v>
      </c>
      <c r="Q37" s="25">
        <f t="shared" si="7"/>
        <v>11256</v>
      </c>
      <c r="R37" s="31" t="s">
        <v>139</v>
      </c>
      <c r="S37" s="32" t="s">
        <v>140</v>
      </c>
    </row>
    <row r="38" spans="1:19" s="3" customFormat="1" ht="40.5" customHeight="1" x14ac:dyDescent="0.3">
      <c r="A38" s="25">
        <v>30</v>
      </c>
      <c r="B38" s="26">
        <v>5397</v>
      </c>
      <c r="C38" s="27" t="s">
        <v>108</v>
      </c>
      <c r="D38" s="28" t="s">
        <v>101</v>
      </c>
      <c r="E38" s="28" t="s">
        <v>102</v>
      </c>
      <c r="F38" s="26">
        <v>101608587988</v>
      </c>
      <c r="G38" s="26">
        <v>2018070969</v>
      </c>
      <c r="H38" s="29">
        <v>16</v>
      </c>
      <c r="I38" s="25">
        <f t="shared" si="0"/>
        <v>6200</v>
      </c>
      <c r="J38" s="25">
        <f t="shared" si="1"/>
        <v>4133.5384615384619</v>
      </c>
      <c r="K38" s="25">
        <f t="shared" si="2"/>
        <v>497.23076923076923</v>
      </c>
      <c r="L38" s="26">
        <f t="shared" si="3"/>
        <v>10830.76923076923</v>
      </c>
      <c r="M38" s="25">
        <f t="shared" si="4"/>
        <v>744</v>
      </c>
      <c r="N38" s="25">
        <f t="shared" si="5"/>
        <v>81.230769230769226</v>
      </c>
      <c r="O38" s="30">
        <v>0</v>
      </c>
      <c r="P38" s="25">
        <f t="shared" si="6"/>
        <v>825.23076923076928</v>
      </c>
      <c r="Q38" s="25">
        <f t="shared" si="7"/>
        <v>10006</v>
      </c>
      <c r="R38" s="31" t="s">
        <v>141</v>
      </c>
      <c r="S38" s="32" t="s">
        <v>142</v>
      </c>
    </row>
    <row r="39" spans="1:19" s="3" customFormat="1" ht="40.5" customHeight="1" x14ac:dyDescent="0.3">
      <c r="A39" s="25">
        <v>31</v>
      </c>
      <c r="B39" s="26">
        <v>5446</v>
      </c>
      <c r="C39" s="27" t="s">
        <v>108</v>
      </c>
      <c r="D39" s="28" t="s">
        <v>151</v>
      </c>
      <c r="E39" s="28" t="s">
        <v>152</v>
      </c>
      <c r="F39" s="26">
        <v>101461865396</v>
      </c>
      <c r="G39" s="26">
        <v>2018108401</v>
      </c>
      <c r="H39" s="29">
        <v>24</v>
      </c>
      <c r="I39" s="25">
        <f t="shared" si="0"/>
        <v>9300</v>
      </c>
      <c r="J39" s="25">
        <f t="shared" si="1"/>
        <v>6200.3076923076933</v>
      </c>
      <c r="K39" s="25">
        <f t="shared" si="2"/>
        <v>745.84615384615381</v>
      </c>
      <c r="L39" s="26">
        <f t="shared" si="3"/>
        <v>16246.153846153848</v>
      </c>
      <c r="M39" s="25">
        <f t="shared" si="4"/>
        <v>1116</v>
      </c>
      <c r="N39" s="25">
        <f t="shared" si="5"/>
        <v>121.84615384615385</v>
      </c>
      <c r="O39" s="30">
        <v>0</v>
      </c>
      <c r="P39" s="25">
        <f t="shared" si="6"/>
        <v>1237.8461538461538</v>
      </c>
      <c r="Q39" s="25">
        <f t="shared" si="7"/>
        <v>15008</v>
      </c>
      <c r="R39" s="31" t="s">
        <v>173</v>
      </c>
      <c r="S39" s="31" t="s">
        <v>172</v>
      </c>
    </row>
    <row r="40" spans="1:19" s="3" customFormat="1" ht="40.5" customHeight="1" x14ac:dyDescent="0.3">
      <c r="A40" s="25">
        <v>32</v>
      </c>
      <c r="B40" s="26">
        <v>5456</v>
      </c>
      <c r="C40" s="27" t="s">
        <v>149</v>
      </c>
      <c r="D40" s="28" t="s">
        <v>157</v>
      </c>
      <c r="E40" s="28" t="s">
        <v>158</v>
      </c>
      <c r="F40" s="26" t="s">
        <v>159</v>
      </c>
      <c r="G40" s="26">
        <v>6718149710</v>
      </c>
      <c r="H40" s="29">
        <v>24</v>
      </c>
      <c r="I40" s="25">
        <f t="shared" ref="I40:I69" si="8">10075/$T$7*H40</f>
        <v>9300</v>
      </c>
      <c r="J40" s="25">
        <f t="shared" ref="J40:J69" si="9">6717/$T$7*H40</f>
        <v>6200.3076923076933</v>
      </c>
      <c r="K40" s="25">
        <f t="shared" ref="K40:K69" si="10">808/$T$7*H40</f>
        <v>745.84615384615381</v>
      </c>
      <c r="L40" s="26">
        <f t="shared" si="3"/>
        <v>16246.153846153848</v>
      </c>
      <c r="M40" s="25">
        <f t="shared" si="4"/>
        <v>1116</v>
      </c>
      <c r="N40" s="25">
        <f t="shared" si="5"/>
        <v>121.84615384615385</v>
      </c>
      <c r="O40" s="30">
        <v>0</v>
      </c>
      <c r="P40" s="25">
        <f t="shared" si="6"/>
        <v>1237.8461538461538</v>
      </c>
      <c r="Q40" s="25">
        <f t="shared" si="7"/>
        <v>15008</v>
      </c>
      <c r="R40" s="31" t="s">
        <v>175</v>
      </c>
      <c r="S40" s="31" t="s">
        <v>174</v>
      </c>
    </row>
    <row r="41" spans="1:19" s="3" customFormat="1" ht="40.5" customHeight="1" x14ac:dyDescent="0.3">
      <c r="A41" s="25">
        <v>33</v>
      </c>
      <c r="B41" s="34">
        <v>5592</v>
      </c>
      <c r="C41" s="27" t="s">
        <v>108</v>
      </c>
      <c r="D41" s="34" t="s">
        <v>345</v>
      </c>
      <c r="E41" s="34" t="s">
        <v>346</v>
      </c>
      <c r="F41" s="35" t="s">
        <v>347</v>
      </c>
      <c r="G41" s="36">
        <v>1113669733</v>
      </c>
      <c r="H41" s="29">
        <v>25</v>
      </c>
      <c r="I41" s="25">
        <f t="shared" si="8"/>
        <v>9687.5</v>
      </c>
      <c r="J41" s="25">
        <f t="shared" si="9"/>
        <v>6458.6538461538466</v>
      </c>
      <c r="K41" s="25">
        <f t="shared" si="10"/>
        <v>776.92307692307691</v>
      </c>
      <c r="L41" s="26">
        <f t="shared" si="3"/>
        <v>16923.076923076926</v>
      </c>
      <c r="M41" s="25">
        <f t="shared" si="4"/>
        <v>1162.5</v>
      </c>
      <c r="N41" s="25">
        <f t="shared" si="5"/>
        <v>126.92307692307693</v>
      </c>
      <c r="O41" s="30">
        <v>0</v>
      </c>
      <c r="P41" s="25">
        <f t="shared" si="6"/>
        <v>1289.4230769230769</v>
      </c>
      <c r="Q41" s="25">
        <f t="shared" si="7"/>
        <v>15634</v>
      </c>
      <c r="R41" s="15" t="s">
        <v>236</v>
      </c>
      <c r="S41" s="16" t="s">
        <v>237</v>
      </c>
    </row>
    <row r="42" spans="1:19" s="3" customFormat="1" ht="40.5" customHeight="1" x14ac:dyDescent="0.3">
      <c r="A42" s="25">
        <v>34</v>
      </c>
      <c r="B42" s="26">
        <v>5264</v>
      </c>
      <c r="C42" s="27" t="s">
        <v>149</v>
      </c>
      <c r="D42" s="28" t="s">
        <v>35</v>
      </c>
      <c r="E42" s="28" t="s">
        <v>69</v>
      </c>
      <c r="F42" s="26">
        <v>101461865591</v>
      </c>
      <c r="G42" s="26">
        <v>2015263455</v>
      </c>
      <c r="H42" s="29">
        <v>26</v>
      </c>
      <c r="I42" s="25">
        <f t="shared" si="8"/>
        <v>10075</v>
      </c>
      <c r="J42" s="25">
        <f t="shared" si="9"/>
        <v>6717.0000000000009</v>
      </c>
      <c r="K42" s="25">
        <f t="shared" si="10"/>
        <v>808</v>
      </c>
      <c r="L42" s="26">
        <f t="shared" si="3"/>
        <v>17600</v>
      </c>
      <c r="M42" s="25">
        <f t="shared" si="4"/>
        <v>1209</v>
      </c>
      <c r="N42" s="25">
        <f t="shared" si="5"/>
        <v>132</v>
      </c>
      <c r="O42" s="30">
        <v>0</v>
      </c>
      <c r="P42" s="25">
        <f t="shared" si="6"/>
        <v>1341</v>
      </c>
      <c r="Q42" s="25">
        <f t="shared" si="7"/>
        <v>16259</v>
      </c>
      <c r="R42" s="31" t="s">
        <v>120</v>
      </c>
      <c r="S42" s="32" t="s">
        <v>288</v>
      </c>
    </row>
    <row r="43" spans="1:19" s="3" customFormat="1" ht="40.5" customHeight="1" x14ac:dyDescent="0.3">
      <c r="A43" s="25">
        <v>35</v>
      </c>
      <c r="B43" s="26">
        <v>5345</v>
      </c>
      <c r="C43" s="27" t="s">
        <v>108</v>
      </c>
      <c r="D43" s="28" t="s">
        <v>87</v>
      </c>
      <c r="E43" s="28" t="s">
        <v>88</v>
      </c>
      <c r="F43" s="26" t="s">
        <v>89</v>
      </c>
      <c r="G43" s="26">
        <v>2018069875</v>
      </c>
      <c r="H43" s="29">
        <v>23</v>
      </c>
      <c r="I43" s="25">
        <f t="shared" si="8"/>
        <v>8912.5</v>
      </c>
      <c r="J43" s="25">
        <f t="shared" si="9"/>
        <v>5941.961538461539</v>
      </c>
      <c r="K43" s="25">
        <f t="shared" si="10"/>
        <v>714.76923076923072</v>
      </c>
      <c r="L43" s="26">
        <f t="shared" si="3"/>
        <v>15569.23076923077</v>
      </c>
      <c r="M43" s="25">
        <f t="shared" si="4"/>
        <v>1069.5</v>
      </c>
      <c r="N43" s="25">
        <f t="shared" si="5"/>
        <v>116.76923076923077</v>
      </c>
      <c r="O43" s="30">
        <v>0</v>
      </c>
      <c r="P43" s="25">
        <f t="shared" si="6"/>
        <v>1186.2692307692307</v>
      </c>
      <c r="Q43" s="25">
        <f t="shared" si="7"/>
        <v>14383</v>
      </c>
      <c r="R43" s="31" t="s">
        <v>132</v>
      </c>
      <c r="S43" s="32" t="s">
        <v>133</v>
      </c>
    </row>
    <row r="44" spans="1:19" s="3" customFormat="1" ht="40.5" customHeight="1" x14ac:dyDescent="0.3">
      <c r="A44" s="25">
        <v>36</v>
      </c>
      <c r="B44" s="26">
        <v>5376</v>
      </c>
      <c r="C44" s="27" t="s">
        <v>108</v>
      </c>
      <c r="D44" s="28" t="s">
        <v>93</v>
      </c>
      <c r="E44" s="28" t="s">
        <v>94</v>
      </c>
      <c r="F44" s="26" t="s">
        <v>95</v>
      </c>
      <c r="G44" s="26">
        <v>2018070821</v>
      </c>
      <c r="H44" s="29">
        <v>19</v>
      </c>
      <c r="I44" s="25">
        <f t="shared" si="8"/>
        <v>7362.5</v>
      </c>
      <c r="J44" s="25">
        <f t="shared" si="9"/>
        <v>4908.5769230769238</v>
      </c>
      <c r="K44" s="25">
        <f t="shared" si="10"/>
        <v>590.46153846153845</v>
      </c>
      <c r="L44" s="26">
        <f t="shared" si="3"/>
        <v>12861.538461538463</v>
      </c>
      <c r="M44" s="25">
        <f t="shared" si="4"/>
        <v>883.5</v>
      </c>
      <c r="N44" s="25">
        <f t="shared" si="5"/>
        <v>96.461538461538467</v>
      </c>
      <c r="O44" s="30">
        <v>0</v>
      </c>
      <c r="P44" s="25">
        <f t="shared" si="6"/>
        <v>979.96153846153845</v>
      </c>
      <c r="Q44" s="25">
        <f t="shared" si="7"/>
        <v>11882</v>
      </c>
      <c r="R44" s="31" t="s">
        <v>136</v>
      </c>
      <c r="S44" s="32" t="s">
        <v>137</v>
      </c>
    </row>
    <row r="45" spans="1:19" s="3" customFormat="1" ht="40.5" customHeight="1" x14ac:dyDescent="0.3">
      <c r="A45" s="25">
        <v>37</v>
      </c>
      <c r="B45" s="26">
        <v>5470</v>
      </c>
      <c r="C45" s="27" t="s">
        <v>149</v>
      </c>
      <c r="D45" s="28" t="s">
        <v>184</v>
      </c>
      <c r="E45" s="28" t="s">
        <v>185</v>
      </c>
      <c r="F45" s="26" t="s">
        <v>190</v>
      </c>
      <c r="G45" s="26">
        <v>1115201430</v>
      </c>
      <c r="H45" s="29">
        <v>26</v>
      </c>
      <c r="I45" s="25">
        <f t="shared" si="8"/>
        <v>10075</v>
      </c>
      <c r="J45" s="25">
        <f t="shared" si="9"/>
        <v>6717.0000000000009</v>
      </c>
      <c r="K45" s="25">
        <f t="shared" si="10"/>
        <v>808</v>
      </c>
      <c r="L45" s="26">
        <f t="shared" si="3"/>
        <v>17600</v>
      </c>
      <c r="M45" s="25">
        <f t="shared" si="4"/>
        <v>1209</v>
      </c>
      <c r="N45" s="25">
        <f t="shared" si="5"/>
        <v>132</v>
      </c>
      <c r="O45" s="30">
        <v>0</v>
      </c>
      <c r="P45" s="25">
        <f t="shared" si="6"/>
        <v>1341</v>
      </c>
      <c r="Q45" s="25">
        <f t="shared" si="7"/>
        <v>16259</v>
      </c>
      <c r="R45" s="31" t="s">
        <v>194</v>
      </c>
      <c r="S45" s="32" t="s">
        <v>195</v>
      </c>
    </row>
    <row r="46" spans="1:19" s="3" customFormat="1" ht="40.5" customHeight="1" x14ac:dyDescent="0.3">
      <c r="A46" s="25">
        <v>38</v>
      </c>
      <c r="B46" s="26">
        <v>5472</v>
      </c>
      <c r="C46" s="27" t="s">
        <v>108</v>
      </c>
      <c r="D46" s="28" t="s">
        <v>25</v>
      </c>
      <c r="E46" s="28" t="s">
        <v>186</v>
      </c>
      <c r="F46" s="26" t="s">
        <v>191</v>
      </c>
      <c r="G46" s="26">
        <v>6714623970</v>
      </c>
      <c r="H46" s="29">
        <v>26</v>
      </c>
      <c r="I46" s="25">
        <f t="shared" si="8"/>
        <v>10075</v>
      </c>
      <c r="J46" s="25">
        <f t="shared" si="9"/>
        <v>6717.0000000000009</v>
      </c>
      <c r="K46" s="25">
        <f t="shared" si="10"/>
        <v>808</v>
      </c>
      <c r="L46" s="26">
        <f t="shared" si="3"/>
        <v>17600</v>
      </c>
      <c r="M46" s="25">
        <f t="shared" si="4"/>
        <v>1209</v>
      </c>
      <c r="N46" s="25">
        <f t="shared" si="5"/>
        <v>132</v>
      </c>
      <c r="O46" s="30">
        <v>0</v>
      </c>
      <c r="P46" s="25">
        <f t="shared" si="6"/>
        <v>1341</v>
      </c>
      <c r="Q46" s="25">
        <f t="shared" si="7"/>
        <v>16259</v>
      </c>
      <c r="R46" s="31" t="s">
        <v>196</v>
      </c>
      <c r="S46" s="32" t="s">
        <v>197</v>
      </c>
    </row>
    <row r="47" spans="1:19" s="3" customFormat="1" ht="40.5" customHeight="1" x14ac:dyDescent="0.3">
      <c r="A47" s="25">
        <v>39</v>
      </c>
      <c r="B47" s="26">
        <v>5478</v>
      </c>
      <c r="C47" s="27" t="s">
        <v>108</v>
      </c>
      <c r="D47" s="28" t="s">
        <v>187</v>
      </c>
      <c r="E47" s="28" t="s">
        <v>188</v>
      </c>
      <c r="F47" s="26" t="s">
        <v>192</v>
      </c>
      <c r="G47" s="26">
        <v>6718086222</v>
      </c>
      <c r="H47" s="29">
        <v>26</v>
      </c>
      <c r="I47" s="25">
        <f t="shared" si="8"/>
        <v>10075</v>
      </c>
      <c r="J47" s="25">
        <f t="shared" si="9"/>
        <v>6717.0000000000009</v>
      </c>
      <c r="K47" s="25">
        <f t="shared" si="10"/>
        <v>808</v>
      </c>
      <c r="L47" s="26">
        <f t="shared" si="3"/>
        <v>17600</v>
      </c>
      <c r="M47" s="25">
        <f t="shared" si="4"/>
        <v>1209</v>
      </c>
      <c r="N47" s="25">
        <f t="shared" si="5"/>
        <v>132</v>
      </c>
      <c r="O47" s="30">
        <v>0</v>
      </c>
      <c r="P47" s="25">
        <f t="shared" si="6"/>
        <v>1341</v>
      </c>
      <c r="Q47" s="25">
        <f t="shared" si="7"/>
        <v>16259</v>
      </c>
      <c r="R47" s="31" t="s">
        <v>198</v>
      </c>
      <c r="S47" s="32" t="s">
        <v>199</v>
      </c>
    </row>
    <row r="48" spans="1:19" s="3" customFormat="1" ht="40.5" customHeight="1" x14ac:dyDescent="0.3">
      <c r="A48" s="25">
        <v>40</v>
      </c>
      <c r="B48" s="26">
        <v>5488</v>
      </c>
      <c r="C48" s="27" t="s">
        <v>108</v>
      </c>
      <c r="D48" s="28" t="s">
        <v>189</v>
      </c>
      <c r="E48" s="28" t="s">
        <v>152</v>
      </c>
      <c r="F48" s="26" t="s">
        <v>193</v>
      </c>
      <c r="G48" s="26">
        <v>2015264870</v>
      </c>
      <c r="H48" s="29">
        <v>26</v>
      </c>
      <c r="I48" s="25">
        <f t="shared" si="8"/>
        <v>10075</v>
      </c>
      <c r="J48" s="25">
        <f t="shared" si="9"/>
        <v>6717.0000000000009</v>
      </c>
      <c r="K48" s="25">
        <f t="shared" si="10"/>
        <v>808</v>
      </c>
      <c r="L48" s="26">
        <f t="shared" si="3"/>
        <v>17600</v>
      </c>
      <c r="M48" s="25">
        <f t="shared" si="4"/>
        <v>1209</v>
      </c>
      <c r="N48" s="25">
        <f t="shared" si="5"/>
        <v>132</v>
      </c>
      <c r="O48" s="30">
        <v>0</v>
      </c>
      <c r="P48" s="25">
        <f t="shared" si="6"/>
        <v>1341</v>
      </c>
      <c r="Q48" s="25">
        <f t="shared" si="7"/>
        <v>16259</v>
      </c>
      <c r="R48" s="31" t="s">
        <v>200</v>
      </c>
      <c r="S48" s="32" t="s">
        <v>19</v>
      </c>
    </row>
    <row r="49" spans="1:23" s="3" customFormat="1" ht="40.5" customHeight="1" x14ac:dyDescent="0.3">
      <c r="A49" s="25">
        <v>41</v>
      </c>
      <c r="B49" s="26">
        <v>5398</v>
      </c>
      <c r="C49" s="27" t="s">
        <v>108</v>
      </c>
      <c r="D49" s="28" t="s">
        <v>202</v>
      </c>
      <c r="E49" s="28" t="s">
        <v>203</v>
      </c>
      <c r="F49" s="26">
        <v>100800192469</v>
      </c>
      <c r="G49" s="26">
        <v>2018070983</v>
      </c>
      <c r="H49" s="29">
        <v>24</v>
      </c>
      <c r="I49" s="25">
        <f t="shared" si="8"/>
        <v>9300</v>
      </c>
      <c r="J49" s="25">
        <f t="shared" si="9"/>
        <v>6200.3076923076933</v>
      </c>
      <c r="K49" s="25">
        <f t="shared" si="10"/>
        <v>745.84615384615381</v>
      </c>
      <c r="L49" s="26">
        <f t="shared" si="3"/>
        <v>16246.153846153848</v>
      </c>
      <c r="M49" s="25">
        <f t="shared" si="4"/>
        <v>1116</v>
      </c>
      <c r="N49" s="25">
        <f t="shared" si="5"/>
        <v>121.84615384615385</v>
      </c>
      <c r="O49" s="30">
        <v>0</v>
      </c>
      <c r="P49" s="25">
        <f t="shared" si="6"/>
        <v>1237.8461538461538</v>
      </c>
      <c r="Q49" s="25">
        <f t="shared" si="7"/>
        <v>15008</v>
      </c>
      <c r="R49" s="31" t="s">
        <v>204</v>
      </c>
      <c r="S49" s="32" t="s">
        <v>205</v>
      </c>
    </row>
    <row r="50" spans="1:23" s="3" customFormat="1" ht="40.5" customHeight="1" x14ac:dyDescent="0.3">
      <c r="A50" s="25">
        <v>42</v>
      </c>
      <c r="B50" s="26">
        <v>5510</v>
      </c>
      <c r="C50" s="27" t="s">
        <v>108</v>
      </c>
      <c r="D50" s="28" t="s">
        <v>201</v>
      </c>
      <c r="E50" s="28" t="s">
        <v>206</v>
      </c>
      <c r="F50" s="26">
        <v>101644002846</v>
      </c>
      <c r="G50" s="26">
        <v>2018172105</v>
      </c>
      <c r="H50" s="29">
        <v>23</v>
      </c>
      <c r="I50" s="25">
        <f t="shared" si="8"/>
        <v>8912.5</v>
      </c>
      <c r="J50" s="25">
        <f t="shared" si="9"/>
        <v>5941.961538461539</v>
      </c>
      <c r="K50" s="25">
        <f t="shared" si="10"/>
        <v>714.76923076923072</v>
      </c>
      <c r="L50" s="26">
        <f t="shared" si="3"/>
        <v>15569.23076923077</v>
      </c>
      <c r="M50" s="25">
        <f t="shared" si="4"/>
        <v>1069.5</v>
      </c>
      <c r="N50" s="25">
        <f t="shared" si="5"/>
        <v>116.76923076923077</v>
      </c>
      <c r="O50" s="30">
        <v>0</v>
      </c>
      <c r="P50" s="25">
        <f t="shared" si="6"/>
        <v>1186.2692307692307</v>
      </c>
      <c r="Q50" s="25">
        <f t="shared" si="7"/>
        <v>14383</v>
      </c>
      <c r="R50" s="31" t="s">
        <v>207</v>
      </c>
      <c r="S50" s="32" t="s">
        <v>268</v>
      </c>
    </row>
    <row r="51" spans="1:23" s="3" customFormat="1" ht="40.5" customHeight="1" x14ac:dyDescent="0.3">
      <c r="A51" s="25">
        <v>43</v>
      </c>
      <c r="B51" s="26">
        <v>5529</v>
      </c>
      <c r="C51" s="27" t="s">
        <v>108</v>
      </c>
      <c r="D51" s="28" t="s">
        <v>167</v>
      </c>
      <c r="E51" s="28" t="s">
        <v>216</v>
      </c>
      <c r="F51" s="26" t="s">
        <v>220</v>
      </c>
      <c r="G51" s="26">
        <v>6714767826</v>
      </c>
      <c r="H51" s="29">
        <v>15</v>
      </c>
      <c r="I51" s="25">
        <f t="shared" si="8"/>
        <v>5812.5</v>
      </c>
      <c r="J51" s="25">
        <f t="shared" si="9"/>
        <v>3875.1923076923081</v>
      </c>
      <c r="K51" s="25">
        <f t="shared" si="10"/>
        <v>466.15384615384613</v>
      </c>
      <c r="L51" s="26">
        <f t="shared" si="3"/>
        <v>10153.846153846154</v>
      </c>
      <c r="M51" s="25">
        <f t="shared" si="4"/>
        <v>697.5</v>
      </c>
      <c r="N51" s="25">
        <f t="shared" si="5"/>
        <v>76.15384615384616</v>
      </c>
      <c r="O51" s="30">
        <v>0</v>
      </c>
      <c r="P51" s="25">
        <f t="shared" si="6"/>
        <v>773.65384615384619</v>
      </c>
      <c r="Q51" s="25">
        <f t="shared" si="7"/>
        <v>9380</v>
      </c>
      <c r="R51" s="31" t="s">
        <v>217</v>
      </c>
      <c r="S51" s="32" t="s">
        <v>218</v>
      </c>
      <c r="W51" s="13"/>
    </row>
    <row r="52" spans="1:23" s="3" customFormat="1" ht="40.5" customHeight="1" x14ac:dyDescent="0.3">
      <c r="A52" s="25">
        <v>44</v>
      </c>
      <c r="B52" s="26">
        <v>5560</v>
      </c>
      <c r="C52" s="27" t="s">
        <v>108</v>
      </c>
      <c r="D52" s="28" t="s">
        <v>212</v>
      </c>
      <c r="E52" s="28" t="s">
        <v>213</v>
      </c>
      <c r="F52" s="26" t="s">
        <v>221</v>
      </c>
      <c r="G52" s="26">
        <v>2018196364</v>
      </c>
      <c r="H52" s="29">
        <v>21</v>
      </c>
      <c r="I52" s="25">
        <f t="shared" si="8"/>
        <v>8137.5</v>
      </c>
      <c r="J52" s="25">
        <f t="shared" si="9"/>
        <v>5425.2692307692314</v>
      </c>
      <c r="K52" s="25">
        <f t="shared" si="10"/>
        <v>652.61538461538464</v>
      </c>
      <c r="L52" s="26">
        <f t="shared" si="3"/>
        <v>14215.384615384615</v>
      </c>
      <c r="M52" s="25">
        <f t="shared" si="4"/>
        <v>976.5</v>
      </c>
      <c r="N52" s="25">
        <f t="shared" si="5"/>
        <v>106.61538461538461</v>
      </c>
      <c r="O52" s="30">
        <v>0</v>
      </c>
      <c r="P52" s="25">
        <f t="shared" si="6"/>
        <v>1083.1153846153845</v>
      </c>
      <c r="Q52" s="25">
        <f t="shared" si="7"/>
        <v>13132</v>
      </c>
      <c r="R52" s="31" t="s">
        <v>214</v>
      </c>
      <c r="S52" s="32" t="s">
        <v>215</v>
      </c>
      <c r="W52" s="13"/>
    </row>
    <row r="53" spans="1:23" s="3" customFormat="1" ht="40.5" customHeight="1" x14ac:dyDescent="0.3">
      <c r="A53" s="25">
        <v>45</v>
      </c>
      <c r="B53" s="26">
        <v>5570</v>
      </c>
      <c r="C53" s="27" t="s">
        <v>108</v>
      </c>
      <c r="D53" s="28" t="s">
        <v>167</v>
      </c>
      <c r="E53" s="28" t="s">
        <v>222</v>
      </c>
      <c r="F53" s="26" t="s">
        <v>223</v>
      </c>
      <c r="G53" s="26">
        <v>6718478160</v>
      </c>
      <c r="H53" s="29">
        <v>25</v>
      </c>
      <c r="I53" s="25">
        <f t="shared" si="8"/>
        <v>9687.5</v>
      </c>
      <c r="J53" s="25">
        <f t="shared" si="9"/>
        <v>6458.6538461538466</v>
      </c>
      <c r="K53" s="25">
        <f t="shared" si="10"/>
        <v>776.92307692307691</v>
      </c>
      <c r="L53" s="26">
        <f t="shared" si="3"/>
        <v>16923.076923076926</v>
      </c>
      <c r="M53" s="25">
        <f t="shared" si="4"/>
        <v>1162.5</v>
      </c>
      <c r="N53" s="25">
        <f t="shared" si="5"/>
        <v>126.92307692307693</v>
      </c>
      <c r="O53" s="30">
        <v>0</v>
      </c>
      <c r="P53" s="25">
        <f t="shared" si="6"/>
        <v>1289.4230769230769</v>
      </c>
      <c r="Q53" s="25">
        <f t="shared" si="7"/>
        <v>15634</v>
      </c>
      <c r="R53" s="31" t="s">
        <v>278</v>
      </c>
      <c r="S53" s="32" t="s">
        <v>279</v>
      </c>
    </row>
    <row r="54" spans="1:23" s="3" customFormat="1" ht="40.5" customHeight="1" x14ac:dyDescent="0.3">
      <c r="A54" s="25">
        <v>46</v>
      </c>
      <c r="B54" s="26">
        <v>5583</v>
      </c>
      <c r="C54" s="27" t="s">
        <v>108</v>
      </c>
      <c r="D54" s="28" t="s">
        <v>227</v>
      </c>
      <c r="E54" s="28" t="s">
        <v>228</v>
      </c>
      <c r="F54" s="26" t="s">
        <v>229</v>
      </c>
      <c r="G54" s="26">
        <v>6718532912</v>
      </c>
      <c r="H54" s="29">
        <v>19</v>
      </c>
      <c r="I54" s="25">
        <f t="shared" si="8"/>
        <v>7362.5</v>
      </c>
      <c r="J54" s="25">
        <f t="shared" si="9"/>
        <v>4908.5769230769238</v>
      </c>
      <c r="K54" s="25">
        <f t="shared" si="10"/>
        <v>590.46153846153845</v>
      </c>
      <c r="L54" s="26">
        <f t="shared" si="3"/>
        <v>12861.538461538463</v>
      </c>
      <c r="M54" s="25">
        <f t="shared" si="4"/>
        <v>883.5</v>
      </c>
      <c r="N54" s="25">
        <f t="shared" si="5"/>
        <v>96.461538461538467</v>
      </c>
      <c r="O54" s="30">
        <v>0</v>
      </c>
      <c r="P54" s="25">
        <f t="shared" si="6"/>
        <v>979.96153846153845</v>
      </c>
      <c r="Q54" s="25">
        <f t="shared" si="7"/>
        <v>11882</v>
      </c>
      <c r="R54" s="31" t="s">
        <v>230</v>
      </c>
      <c r="S54" s="32" t="s">
        <v>231</v>
      </c>
    </row>
    <row r="55" spans="1:23" s="3" customFormat="1" ht="40.5" customHeight="1" x14ac:dyDescent="0.3">
      <c r="A55" s="25">
        <v>47</v>
      </c>
      <c r="B55" s="26">
        <v>5588</v>
      </c>
      <c r="C55" s="27" t="s">
        <v>108</v>
      </c>
      <c r="D55" s="28" t="s">
        <v>232</v>
      </c>
      <c r="E55" s="28" t="s">
        <v>233</v>
      </c>
      <c r="F55" s="26" t="s">
        <v>234</v>
      </c>
      <c r="G55" s="26">
        <v>6718478287</v>
      </c>
      <c r="H55" s="29">
        <v>19</v>
      </c>
      <c r="I55" s="25">
        <f t="shared" si="8"/>
        <v>7362.5</v>
      </c>
      <c r="J55" s="25">
        <f t="shared" si="9"/>
        <v>4908.5769230769238</v>
      </c>
      <c r="K55" s="25">
        <f t="shared" si="10"/>
        <v>590.46153846153845</v>
      </c>
      <c r="L55" s="26">
        <f t="shared" ref="L55:L88" si="11">SUM(I55:K55)</f>
        <v>12861.538461538463</v>
      </c>
      <c r="M55" s="25">
        <f t="shared" ref="M55:M88" si="12">I55*12%</f>
        <v>883.5</v>
      </c>
      <c r="N55" s="25">
        <f t="shared" ref="N55:N88" si="13">L55*0.75%</f>
        <v>96.461538461538467</v>
      </c>
      <c r="O55" s="30">
        <v>0</v>
      </c>
      <c r="P55" s="25">
        <f t="shared" ref="P55:P83" si="14">SUM(M55:O55)</f>
        <v>979.96153846153845</v>
      </c>
      <c r="Q55" s="25">
        <f t="shared" ref="Q55:Q83" si="15">MROUND(L55-P55,1)</f>
        <v>11882</v>
      </c>
      <c r="R55" s="31" t="s">
        <v>235</v>
      </c>
      <c r="S55" s="32" t="s">
        <v>19</v>
      </c>
    </row>
    <row r="56" spans="1:23" s="3" customFormat="1" ht="40.5" customHeight="1" x14ac:dyDescent="0.3">
      <c r="A56" s="25">
        <v>48</v>
      </c>
      <c r="B56" s="26">
        <v>5420</v>
      </c>
      <c r="C56" s="27" t="s">
        <v>149</v>
      </c>
      <c r="D56" s="37" t="s">
        <v>339</v>
      </c>
      <c r="E56" s="37" t="s">
        <v>340</v>
      </c>
      <c r="F56" s="26">
        <v>101391238218</v>
      </c>
      <c r="G56" s="26">
        <v>2015264840</v>
      </c>
      <c r="H56" s="29">
        <v>25</v>
      </c>
      <c r="I56" s="25">
        <f t="shared" si="8"/>
        <v>9687.5</v>
      </c>
      <c r="J56" s="25">
        <f t="shared" si="9"/>
        <v>6458.6538461538466</v>
      </c>
      <c r="K56" s="25">
        <f t="shared" si="10"/>
        <v>776.92307692307691</v>
      </c>
      <c r="L56" s="26">
        <f t="shared" si="11"/>
        <v>16923.076923076926</v>
      </c>
      <c r="M56" s="25">
        <f t="shared" si="12"/>
        <v>1162.5</v>
      </c>
      <c r="N56" s="25">
        <f t="shared" si="13"/>
        <v>126.92307692307693</v>
      </c>
      <c r="O56" s="30">
        <v>0</v>
      </c>
      <c r="P56" s="25">
        <f t="shared" si="14"/>
        <v>1289.4230769230769</v>
      </c>
      <c r="Q56" s="25">
        <f t="shared" si="15"/>
        <v>15634</v>
      </c>
      <c r="R56" s="31" t="s">
        <v>236</v>
      </c>
      <c r="S56" s="32" t="s">
        <v>237</v>
      </c>
    </row>
    <row r="57" spans="1:23" s="3" customFormat="1" ht="40.5" customHeight="1" x14ac:dyDescent="0.3">
      <c r="A57" s="25">
        <v>49</v>
      </c>
      <c r="B57" s="26">
        <v>5714</v>
      </c>
      <c r="C57" s="27" t="s">
        <v>108</v>
      </c>
      <c r="D57" s="28" t="s">
        <v>238</v>
      </c>
      <c r="E57" s="28" t="s">
        <v>239</v>
      </c>
      <c r="F57" s="26" t="s">
        <v>247</v>
      </c>
      <c r="G57" s="26">
        <v>6718478161</v>
      </c>
      <c r="H57" s="29">
        <v>17</v>
      </c>
      <c r="I57" s="25">
        <f t="shared" si="8"/>
        <v>6587.5</v>
      </c>
      <c r="J57" s="25">
        <f t="shared" si="9"/>
        <v>4391.8846153846162</v>
      </c>
      <c r="K57" s="25">
        <f t="shared" si="10"/>
        <v>528.30769230769226</v>
      </c>
      <c r="L57" s="26">
        <f t="shared" si="11"/>
        <v>11507.692307692309</v>
      </c>
      <c r="M57" s="25">
        <f t="shared" si="12"/>
        <v>790.5</v>
      </c>
      <c r="N57" s="25">
        <f t="shared" si="13"/>
        <v>86.307692307692307</v>
      </c>
      <c r="O57" s="30">
        <v>0</v>
      </c>
      <c r="P57" s="25">
        <f t="shared" si="14"/>
        <v>876.80769230769226</v>
      </c>
      <c r="Q57" s="25">
        <f t="shared" si="15"/>
        <v>10631</v>
      </c>
      <c r="R57" s="31" t="s">
        <v>240</v>
      </c>
      <c r="S57" s="31" t="s">
        <v>36</v>
      </c>
    </row>
    <row r="58" spans="1:23" s="3" customFormat="1" ht="40.5" customHeight="1" x14ac:dyDescent="0.3">
      <c r="A58" s="25">
        <v>50</v>
      </c>
      <c r="B58" s="26">
        <v>5753</v>
      </c>
      <c r="C58" s="27" t="s">
        <v>108</v>
      </c>
      <c r="D58" s="28" t="s">
        <v>241</v>
      </c>
      <c r="E58" s="28" t="s">
        <v>163</v>
      </c>
      <c r="F58" s="26">
        <v>101690797930</v>
      </c>
      <c r="G58" s="26">
        <v>2018294624</v>
      </c>
      <c r="H58" s="29">
        <v>12</v>
      </c>
      <c r="I58" s="25">
        <f t="shared" si="8"/>
        <v>4650</v>
      </c>
      <c r="J58" s="25">
        <f t="shared" si="9"/>
        <v>3100.1538461538466</v>
      </c>
      <c r="K58" s="25">
        <f t="shared" si="10"/>
        <v>372.92307692307691</v>
      </c>
      <c r="L58" s="26">
        <f t="shared" si="11"/>
        <v>8123.0769230769238</v>
      </c>
      <c r="M58" s="25">
        <f t="shared" si="12"/>
        <v>558</v>
      </c>
      <c r="N58" s="25">
        <f t="shared" si="13"/>
        <v>60.923076923076927</v>
      </c>
      <c r="O58" s="30">
        <v>0</v>
      </c>
      <c r="P58" s="25">
        <f t="shared" si="14"/>
        <v>618.92307692307691</v>
      </c>
      <c r="Q58" s="25">
        <f t="shared" si="15"/>
        <v>7504</v>
      </c>
      <c r="R58" s="31" t="s">
        <v>242</v>
      </c>
      <c r="S58" s="31" t="s">
        <v>243</v>
      </c>
    </row>
    <row r="59" spans="1:23" s="3" customFormat="1" ht="40.5" customHeight="1" x14ac:dyDescent="0.3">
      <c r="A59" s="25">
        <v>51</v>
      </c>
      <c r="B59" s="26">
        <v>5759</v>
      </c>
      <c r="C59" s="27" t="s">
        <v>108</v>
      </c>
      <c r="D59" s="28" t="s">
        <v>244</v>
      </c>
      <c r="E59" s="28" t="s">
        <v>245</v>
      </c>
      <c r="F59" s="26" t="s">
        <v>248</v>
      </c>
      <c r="G59" s="26">
        <v>2015880523</v>
      </c>
      <c r="H59" s="29">
        <v>21</v>
      </c>
      <c r="I59" s="25">
        <f t="shared" si="8"/>
        <v>8137.5</v>
      </c>
      <c r="J59" s="25">
        <f t="shared" si="9"/>
        <v>5425.2692307692314</v>
      </c>
      <c r="K59" s="25">
        <f t="shared" si="10"/>
        <v>652.61538461538464</v>
      </c>
      <c r="L59" s="26">
        <f t="shared" si="11"/>
        <v>14215.384615384615</v>
      </c>
      <c r="M59" s="25">
        <f t="shared" si="12"/>
        <v>976.5</v>
      </c>
      <c r="N59" s="25">
        <f t="shared" si="13"/>
        <v>106.61538461538461</v>
      </c>
      <c r="O59" s="30">
        <v>0</v>
      </c>
      <c r="P59" s="25">
        <f t="shared" si="14"/>
        <v>1083.1153846153845</v>
      </c>
      <c r="Q59" s="25">
        <f t="shared" si="15"/>
        <v>13132</v>
      </c>
      <c r="R59" s="31" t="s">
        <v>246</v>
      </c>
      <c r="S59" s="31" t="s">
        <v>286</v>
      </c>
    </row>
    <row r="60" spans="1:23" s="3" customFormat="1" ht="40.5" customHeight="1" x14ac:dyDescent="0.3">
      <c r="A60" s="25">
        <v>52</v>
      </c>
      <c r="B60" s="26">
        <v>5447</v>
      </c>
      <c r="C60" s="27" t="s">
        <v>108</v>
      </c>
      <c r="D60" s="28" t="s">
        <v>251</v>
      </c>
      <c r="E60" s="28" t="s">
        <v>252</v>
      </c>
      <c r="F60" s="26" t="s">
        <v>259</v>
      </c>
      <c r="G60" s="26">
        <v>2214556006</v>
      </c>
      <c r="H60" s="29">
        <v>16</v>
      </c>
      <c r="I60" s="25">
        <f t="shared" si="8"/>
        <v>6200</v>
      </c>
      <c r="J60" s="25">
        <f t="shared" si="9"/>
        <v>4133.5384615384619</v>
      </c>
      <c r="K60" s="25">
        <f t="shared" si="10"/>
        <v>497.23076923076923</v>
      </c>
      <c r="L60" s="26">
        <f t="shared" si="11"/>
        <v>10830.76923076923</v>
      </c>
      <c r="M60" s="25">
        <f t="shared" si="12"/>
        <v>744</v>
      </c>
      <c r="N60" s="25">
        <f t="shared" si="13"/>
        <v>81.230769230769226</v>
      </c>
      <c r="O60" s="30">
        <v>0</v>
      </c>
      <c r="P60" s="25">
        <f t="shared" si="14"/>
        <v>825.23076923076928</v>
      </c>
      <c r="Q60" s="25">
        <f t="shared" si="15"/>
        <v>10006</v>
      </c>
      <c r="R60" s="31" t="s">
        <v>257</v>
      </c>
      <c r="S60" s="31" t="s">
        <v>258</v>
      </c>
      <c r="V60" s="13"/>
    </row>
    <row r="61" spans="1:23" s="3" customFormat="1" ht="40.5" customHeight="1" x14ac:dyDescent="0.3">
      <c r="A61" s="25">
        <v>53</v>
      </c>
      <c r="B61" s="38">
        <v>6409</v>
      </c>
      <c r="C61" s="27" t="s">
        <v>108</v>
      </c>
      <c r="D61" s="39" t="s">
        <v>348</v>
      </c>
      <c r="E61" s="40" t="s">
        <v>358</v>
      </c>
      <c r="F61" s="26">
        <v>101665759756</v>
      </c>
      <c r="G61" s="26">
        <v>2018638981</v>
      </c>
      <c r="H61" s="29">
        <v>26</v>
      </c>
      <c r="I61" s="25">
        <f t="shared" si="8"/>
        <v>10075</v>
      </c>
      <c r="J61" s="25">
        <f t="shared" si="9"/>
        <v>6717.0000000000009</v>
      </c>
      <c r="K61" s="25">
        <f t="shared" si="10"/>
        <v>808</v>
      </c>
      <c r="L61" s="26">
        <f t="shared" si="11"/>
        <v>17600</v>
      </c>
      <c r="M61" s="25">
        <f t="shared" si="12"/>
        <v>1209</v>
      </c>
      <c r="N61" s="25">
        <f t="shared" si="13"/>
        <v>132</v>
      </c>
      <c r="O61" s="30">
        <v>0</v>
      </c>
      <c r="P61" s="25">
        <f t="shared" si="14"/>
        <v>1341</v>
      </c>
      <c r="Q61" s="25">
        <f t="shared" si="15"/>
        <v>16259</v>
      </c>
      <c r="R61" s="31" t="s">
        <v>359</v>
      </c>
      <c r="S61" s="31" t="s">
        <v>128</v>
      </c>
      <c r="W61" s="13"/>
    </row>
    <row r="62" spans="1:23" s="3" customFormat="1" ht="40.5" customHeight="1" x14ac:dyDescent="0.3">
      <c r="A62" s="25">
        <v>54</v>
      </c>
      <c r="B62" s="26">
        <v>5756</v>
      </c>
      <c r="C62" s="27" t="s">
        <v>108</v>
      </c>
      <c r="D62" s="28" t="s">
        <v>253</v>
      </c>
      <c r="E62" s="28" t="s">
        <v>254</v>
      </c>
      <c r="F62" s="26" t="s">
        <v>262</v>
      </c>
      <c r="G62" s="26">
        <v>2018317985</v>
      </c>
      <c r="H62" s="29">
        <v>25</v>
      </c>
      <c r="I62" s="25">
        <f t="shared" si="8"/>
        <v>9687.5</v>
      </c>
      <c r="J62" s="25">
        <f t="shared" si="9"/>
        <v>6458.6538461538466</v>
      </c>
      <c r="K62" s="25">
        <f t="shared" si="10"/>
        <v>776.92307692307691</v>
      </c>
      <c r="L62" s="26">
        <f t="shared" si="11"/>
        <v>16923.076923076926</v>
      </c>
      <c r="M62" s="25">
        <f t="shared" si="12"/>
        <v>1162.5</v>
      </c>
      <c r="N62" s="25">
        <f t="shared" si="13"/>
        <v>126.92307692307693</v>
      </c>
      <c r="O62" s="30">
        <v>0</v>
      </c>
      <c r="P62" s="25">
        <f t="shared" si="14"/>
        <v>1289.4230769230769</v>
      </c>
      <c r="Q62" s="25">
        <f t="shared" si="15"/>
        <v>15634</v>
      </c>
      <c r="R62" s="31" t="s">
        <v>260</v>
      </c>
      <c r="S62" s="31" t="s">
        <v>261</v>
      </c>
    </row>
    <row r="63" spans="1:23" s="3" customFormat="1" ht="40.5" customHeight="1" x14ac:dyDescent="0.3">
      <c r="A63" s="25">
        <v>55</v>
      </c>
      <c r="B63" s="26">
        <v>5896</v>
      </c>
      <c r="C63" s="27" t="s">
        <v>108</v>
      </c>
      <c r="D63" s="28" t="s">
        <v>269</v>
      </c>
      <c r="E63" s="28" t="s">
        <v>270</v>
      </c>
      <c r="F63" s="26" t="s">
        <v>277</v>
      </c>
      <c r="G63" s="26">
        <v>2018350249</v>
      </c>
      <c r="H63" s="29">
        <v>23</v>
      </c>
      <c r="I63" s="25">
        <f t="shared" si="8"/>
        <v>8912.5</v>
      </c>
      <c r="J63" s="25">
        <f t="shared" si="9"/>
        <v>5941.961538461539</v>
      </c>
      <c r="K63" s="25">
        <f t="shared" si="10"/>
        <v>714.76923076923072</v>
      </c>
      <c r="L63" s="26">
        <f t="shared" si="11"/>
        <v>15569.23076923077</v>
      </c>
      <c r="M63" s="25">
        <f t="shared" si="12"/>
        <v>1069.5</v>
      </c>
      <c r="N63" s="25">
        <f t="shared" si="13"/>
        <v>116.76923076923077</v>
      </c>
      <c r="O63" s="30">
        <v>0</v>
      </c>
      <c r="P63" s="25">
        <f t="shared" si="14"/>
        <v>1186.2692307692307</v>
      </c>
      <c r="Q63" s="25">
        <f t="shared" si="15"/>
        <v>14383</v>
      </c>
      <c r="R63" s="31" t="s">
        <v>271</v>
      </c>
      <c r="S63" s="32" t="s">
        <v>272</v>
      </c>
    </row>
    <row r="64" spans="1:23" s="3" customFormat="1" ht="40.5" customHeight="1" x14ac:dyDescent="0.3">
      <c r="A64" s="25">
        <v>56</v>
      </c>
      <c r="B64" s="26">
        <v>5907</v>
      </c>
      <c r="C64" s="27" t="s">
        <v>149</v>
      </c>
      <c r="D64" s="28" t="s">
        <v>273</v>
      </c>
      <c r="E64" s="28" t="s">
        <v>274</v>
      </c>
      <c r="F64" s="26">
        <v>101711596929</v>
      </c>
      <c r="G64" s="26">
        <v>2018350266</v>
      </c>
      <c r="H64" s="29">
        <v>26</v>
      </c>
      <c r="I64" s="25">
        <f t="shared" si="8"/>
        <v>10075</v>
      </c>
      <c r="J64" s="25">
        <f t="shared" si="9"/>
        <v>6717.0000000000009</v>
      </c>
      <c r="K64" s="25">
        <f t="shared" si="10"/>
        <v>808</v>
      </c>
      <c r="L64" s="26">
        <f t="shared" si="11"/>
        <v>17600</v>
      </c>
      <c r="M64" s="25">
        <f t="shared" si="12"/>
        <v>1209</v>
      </c>
      <c r="N64" s="25">
        <f t="shared" si="13"/>
        <v>132</v>
      </c>
      <c r="O64" s="30">
        <v>0</v>
      </c>
      <c r="P64" s="25">
        <f t="shared" si="14"/>
        <v>1341</v>
      </c>
      <c r="Q64" s="25">
        <f t="shared" si="15"/>
        <v>16259</v>
      </c>
      <c r="R64" s="31" t="s">
        <v>275</v>
      </c>
      <c r="S64" s="32" t="s">
        <v>276</v>
      </c>
    </row>
    <row r="65" spans="1:24" s="3" customFormat="1" ht="40.5" customHeight="1" x14ac:dyDescent="0.3">
      <c r="A65" s="25">
        <v>57</v>
      </c>
      <c r="B65" s="26">
        <v>5848</v>
      </c>
      <c r="C65" s="27" t="s">
        <v>108</v>
      </c>
      <c r="D65" s="28" t="s">
        <v>255</v>
      </c>
      <c r="E65" s="28" t="s">
        <v>256</v>
      </c>
      <c r="F65" s="26" t="s">
        <v>266</v>
      </c>
      <c r="G65" s="26">
        <v>2018318018</v>
      </c>
      <c r="H65" s="29">
        <v>22</v>
      </c>
      <c r="I65" s="25">
        <f t="shared" si="8"/>
        <v>8525</v>
      </c>
      <c r="J65" s="25">
        <f t="shared" si="9"/>
        <v>5683.6153846153848</v>
      </c>
      <c r="K65" s="25">
        <f t="shared" si="10"/>
        <v>683.69230769230774</v>
      </c>
      <c r="L65" s="26">
        <f t="shared" si="11"/>
        <v>14892.307692307693</v>
      </c>
      <c r="M65" s="25">
        <f t="shared" si="12"/>
        <v>1023</v>
      </c>
      <c r="N65" s="25">
        <f t="shared" si="13"/>
        <v>111.69230769230769</v>
      </c>
      <c r="O65" s="30">
        <v>0</v>
      </c>
      <c r="P65" s="25">
        <f t="shared" si="14"/>
        <v>1134.6923076923076</v>
      </c>
      <c r="Q65" s="25">
        <f t="shared" si="15"/>
        <v>13758</v>
      </c>
      <c r="R65" s="31" t="s">
        <v>264</v>
      </c>
      <c r="S65" s="31" t="s">
        <v>265</v>
      </c>
    </row>
    <row r="66" spans="1:24" s="3" customFormat="1" ht="40.5" customHeight="1" x14ac:dyDescent="0.3">
      <c r="A66" s="25">
        <v>58</v>
      </c>
      <c r="B66" s="26">
        <v>5574</v>
      </c>
      <c r="C66" s="27" t="s">
        <v>108</v>
      </c>
      <c r="D66" s="28" t="s">
        <v>224</v>
      </c>
      <c r="E66" s="28" t="s">
        <v>225</v>
      </c>
      <c r="F66" s="26">
        <v>101664245522</v>
      </c>
      <c r="G66" s="26">
        <v>2018223213</v>
      </c>
      <c r="H66" s="29">
        <v>23</v>
      </c>
      <c r="I66" s="25">
        <f t="shared" si="8"/>
        <v>8912.5</v>
      </c>
      <c r="J66" s="25">
        <f t="shared" si="9"/>
        <v>5941.961538461539</v>
      </c>
      <c r="K66" s="25">
        <f t="shared" si="10"/>
        <v>714.76923076923072</v>
      </c>
      <c r="L66" s="26">
        <f t="shared" si="11"/>
        <v>15569.23076923077</v>
      </c>
      <c r="M66" s="25">
        <f t="shared" si="12"/>
        <v>1069.5</v>
      </c>
      <c r="N66" s="25">
        <f t="shared" si="13"/>
        <v>116.76923076923077</v>
      </c>
      <c r="O66" s="30">
        <v>0</v>
      </c>
      <c r="P66" s="25">
        <f t="shared" si="14"/>
        <v>1186.2692307692307</v>
      </c>
      <c r="Q66" s="25">
        <f t="shared" si="15"/>
        <v>14383</v>
      </c>
      <c r="R66" s="31" t="s">
        <v>452</v>
      </c>
      <c r="S66" s="31" t="s">
        <v>226</v>
      </c>
    </row>
    <row r="67" spans="1:24" s="3" customFormat="1" ht="40.5" customHeight="1" x14ac:dyDescent="0.3">
      <c r="A67" s="25">
        <v>59</v>
      </c>
      <c r="B67" s="26">
        <v>5380</v>
      </c>
      <c r="C67" s="27" t="s">
        <v>108</v>
      </c>
      <c r="D67" s="28" t="s">
        <v>280</v>
      </c>
      <c r="E67" s="28" t="s">
        <v>281</v>
      </c>
      <c r="F67" s="26" t="s">
        <v>284</v>
      </c>
      <c r="G67" s="26">
        <v>6718403898</v>
      </c>
      <c r="H67" s="29">
        <v>24</v>
      </c>
      <c r="I67" s="25">
        <f t="shared" si="8"/>
        <v>9300</v>
      </c>
      <c r="J67" s="25">
        <f t="shared" si="9"/>
        <v>6200.3076923076933</v>
      </c>
      <c r="K67" s="25">
        <f t="shared" si="10"/>
        <v>745.84615384615381</v>
      </c>
      <c r="L67" s="26">
        <f t="shared" si="11"/>
        <v>16246.153846153848</v>
      </c>
      <c r="M67" s="25">
        <f t="shared" si="12"/>
        <v>1116</v>
      </c>
      <c r="N67" s="25">
        <f t="shared" si="13"/>
        <v>121.84615384615385</v>
      </c>
      <c r="O67" s="30">
        <v>0</v>
      </c>
      <c r="P67" s="25">
        <f t="shared" si="14"/>
        <v>1237.8461538461538</v>
      </c>
      <c r="Q67" s="25">
        <f t="shared" si="15"/>
        <v>15008</v>
      </c>
      <c r="R67" s="31" t="s">
        <v>282</v>
      </c>
      <c r="S67" s="32" t="s">
        <v>283</v>
      </c>
    </row>
    <row r="68" spans="1:24" s="3" customFormat="1" ht="40.5" customHeight="1" x14ac:dyDescent="0.3">
      <c r="A68" s="25">
        <v>60</v>
      </c>
      <c r="B68" s="26">
        <v>5312</v>
      </c>
      <c r="C68" s="27" t="s">
        <v>108</v>
      </c>
      <c r="D68" s="28" t="s">
        <v>289</v>
      </c>
      <c r="E68" s="28" t="s">
        <v>100</v>
      </c>
      <c r="F68" s="26">
        <v>101608588060</v>
      </c>
      <c r="G68" s="26">
        <v>2018068665</v>
      </c>
      <c r="H68" s="29">
        <v>22</v>
      </c>
      <c r="I68" s="25">
        <f t="shared" si="8"/>
        <v>8525</v>
      </c>
      <c r="J68" s="25">
        <f t="shared" si="9"/>
        <v>5683.6153846153848</v>
      </c>
      <c r="K68" s="25">
        <f t="shared" si="10"/>
        <v>683.69230769230774</v>
      </c>
      <c r="L68" s="26">
        <f t="shared" si="11"/>
        <v>14892.307692307693</v>
      </c>
      <c r="M68" s="25">
        <f t="shared" si="12"/>
        <v>1023</v>
      </c>
      <c r="N68" s="25">
        <f t="shared" si="13"/>
        <v>111.69230769230769</v>
      </c>
      <c r="O68" s="30">
        <v>0</v>
      </c>
      <c r="P68" s="25">
        <f t="shared" si="14"/>
        <v>1134.6923076923076</v>
      </c>
      <c r="Q68" s="25">
        <f t="shared" si="15"/>
        <v>13758</v>
      </c>
      <c r="R68" s="31" t="s">
        <v>290</v>
      </c>
      <c r="S68" s="32" t="s">
        <v>291</v>
      </c>
    </row>
    <row r="69" spans="1:24" s="3" customFormat="1" ht="40.5" customHeight="1" x14ac:dyDescent="0.3">
      <c r="A69" s="25">
        <v>61</v>
      </c>
      <c r="B69" s="26">
        <v>6229</v>
      </c>
      <c r="C69" s="27" t="s">
        <v>149</v>
      </c>
      <c r="D69" s="28" t="s">
        <v>292</v>
      </c>
      <c r="E69" s="28" t="s">
        <v>293</v>
      </c>
      <c r="F69" s="26" t="s">
        <v>296</v>
      </c>
      <c r="G69" s="26">
        <v>2018517406</v>
      </c>
      <c r="H69" s="29">
        <v>22</v>
      </c>
      <c r="I69" s="25">
        <f t="shared" si="8"/>
        <v>8525</v>
      </c>
      <c r="J69" s="25">
        <f t="shared" si="9"/>
        <v>5683.6153846153848</v>
      </c>
      <c r="K69" s="25">
        <f t="shared" si="10"/>
        <v>683.69230769230774</v>
      </c>
      <c r="L69" s="26">
        <f t="shared" si="11"/>
        <v>14892.307692307693</v>
      </c>
      <c r="M69" s="25">
        <f t="shared" si="12"/>
        <v>1023</v>
      </c>
      <c r="N69" s="25">
        <f t="shared" si="13"/>
        <v>111.69230769230769</v>
      </c>
      <c r="O69" s="30">
        <v>0</v>
      </c>
      <c r="P69" s="25">
        <f t="shared" si="14"/>
        <v>1134.6923076923076</v>
      </c>
      <c r="Q69" s="25">
        <f t="shared" si="15"/>
        <v>13758</v>
      </c>
      <c r="R69" s="31" t="s">
        <v>295</v>
      </c>
      <c r="S69" s="32" t="s">
        <v>294</v>
      </c>
    </row>
    <row r="70" spans="1:24" s="3" customFormat="1" ht="40.5" customHeight="1" x14ac:dyDescent="0.3">
      <c r="A70" s="25">
        <v>62</v>
      </c>
      <c r="B70" s="26">
        <v>5461</v>
      </c>
      <c r="C70" s="27" t="s">
        <v>108</v>
      </c>
      <c r="D70" s="28" t="s">
        <v>163</v>
      </c>
      <c r="E70" s="28" t="s">
        <v>297</v>
      </c>
      <c r="F70" s="26" t="s">
        <v>298</v>
      </c>
      <c r="G70" s="26">
        <v>2214057303</v>
      </c>
      <c r="H70" s="29">
        <v>26</v>
      </c>
      <c r="I70" s="25">
        <f t="shared" ref="I70:I100" si="16">10075/$T$7*H70</f>
        <v>10075</v>
      </c>
      <c r="J70" s="25">
        <f t="shared" ref="J70:J100" si="17">6717/$T$7*H70</f>
        <v>6717.0000000000009</v>
      </c>
      <c r="K70" s="25">
        <f t="shared" ref="K70:K100" si="18">808/$T$7*H70</f>
        <v>808</v>
      </c>
      <c r="L70" s="26">
        <f t="shared" si="11"/>
        <v>17600</v>
      </c>
      <c r="M70" s="25">
        <f t="shared" si="12"/>
        <v>1209</v>
      </c>
      <c r="N70" s="25">
        <f t="shared" si="13"/>
        <v>132</v>
      </c>
      <c r="O70" s="30">
        <v>0</v>
      </c>
      <c r="P70" s="25">
        <f t="shared" si="14"/>
        <v>1341</v>
      </c>
      <c r="Q70" s="25">
        <f t="shared" si="15"/>
        <v>16259</v>
      </c>
      <c r="R70" s="31" t="s">
        <v>299</v>
      </c>
      <c r="S70" s="31" t="s">
        <v>300</v>
      </c>
      <c r="W70" s="13"/>
    </row>
    <row r="71" spans="1:24" s="3" customFormat="1" ht="40.5" customHeight="1" x14ac:dyDescent="0.3">
      <c r="A71" s="25">
        <v>63</v>
      </c>
      <c r="B71" s="26">
        <v>6353</v>
      </c>
      <c r="C71" s="27" t="s">
        <v>108</v>
      </c>
      <c r="D71" s="28" t="s">
        <v>303</v>
      </c>
      <c r="E71" s="28" t="s">
        <v>304</v>
      </c>
      <c r="F71" s="26" t="s">
        <v>305</v>
      </c>
      <c r="G71" s="26">
        <v>2018067431</v>
      </c>
      <c r="H71" s="29">
        <v>26</v>
      </c>
      <c r="I71" s="25">
        <f t="shared" si="16"/>
        <v>10075</v>
      </c>
      <c r="J71" s="25">
        <f t="shared" si="17"/>
        <v>6717.0000000000009</v>
      </c>
      <c r="K71" s="25">
        <f t="shared" si="18"/>
        <v>808</v>
      </c>
      <c r="L71" s="26">
        <f t="shared" si="11"/>
        <v>17600</v>
      </c>
      <c r="M71" s="25">
        <f t="shared" si="12"/>
        <v>1209</v>
      </c>
      <c r="N71" s="25">
        <f t="shared" si="13"/>
        <v>132</v>
      </c>
      <c r="O71" s="30">
        <v>0</v>
      </c>
      <c r="P71" s="25">
        <f t="shared" si="14"/>
        <v>1341</v>
      </c>
      <c r="Q71" s="25">
        <f t="shared" si="15"/>
        <v>16259</v>
      </c>
      <c r="R71" s="31" t="s">
        <v>306</v>
      </c>
      <c r="S71" s="31" t="s">
        <v>307</v>
      </c>
      <c r="X71" s="13"/>
    </row>
    <row r="72" spans="1:24" s="3" customFormat="1" ht="40.5" customHeight="1" x14ac:dyDescent="0.3">
      <c r="A72" s="25">
        <v>64</v>
      </c>
      <c r="B72" s="28">
        <v>6380</v>
      </c>
      <c r="C72" s="27" t="s">
        <v>108</v>
      </c>
      <c r="D72" s="28" t="s">
        <v>309</v>
      </c>
      <c r="E72" s="28" t="s">
        <v>310</v>
      </c>
      <c r="F72" s="26">
        <v>101811111364</v>
      </c>
      <c r="G72" s="26">
        <v>2018638965</v>
      </c>
      <c r="H72" s="29">
        <v>14</v>
      </c>
      <c r="I72" s="25">
        <f t="shared" si="16"/>
        <v>5425</v>
      </c>
      <c r="J72" s="25">
        <f t="shared" si="17"/>
        <v>3616.8461538461543</v>
      </c>
      <c r="K72" s="25">
        <f t="shared" si="18"/>
        <v>435.07692307692309</v>
      </c>
      <c r="L72" s="26">
        <f t="shared" si="11"/>
        <v>9476.923076923078</v>
      </c>
      <c r="M72" s="25">
        <f t="shared" si="12"/>
        <v>651</v>
      </c>
      <c r="N72" s="25">
        <f t="shared" si="13"/>
        <v>71.07692307692308</v>
      </c>
      <c r="O72" s="30">
        <v>0</v>
      </c>
      <c r="P72" s="25">
        <f t="shared" si="14"/>
        <v>722.07692307692309</v>
      </c>
      <c r="Q72" s="25">
        <f t="shared" si="15"/>
        <v>8755</v>
      </c>
      <c r="R72" s="31" t="s">
        <v>318</v>
      </c>
      <c r="S72" s="31" t="s">
        <v>226</v>
      </c>
      <c r="X72" s="13"/>
    </row>
    <row r="73" spans="1:24" s="3" customFormat="1" ht="40.5" customHeight="1" x14ac:dyDescent="0.3">
      <c r="A73" s="25">
        <v>65</v>
      </c>
      <c r="B73" s="28">
        <v>6400</v>
      </c>
      <c r="C73" s="27" t="s">
        <v>108</v>
      </c>
      <c r="D73" s="28" t="s">
        <v>311</v>
      </c>
      <c r="E73" s="28" t="s">
        <v>312</v>
      </c>
      <c r="F73" s="26" t="s">
        <v>327</v>
      </c>
      <c r="G73" s="26">
        <v>1013716337</v>
      </c>
      <c r="H73" s="29">
        <v>25</v>
      </c>
      <c r="I73" s="25">
        <f t="shared" si="16"/>
        <v>9687.5</v>
      </c>
      <c r="J73" s="25">
        <f t="shared" si="17"/>
        <v>6458.6538461538466</v>
      </c>
      <c r="K73" s="25">
        <f t="shared" si="18"/>
        <v>776.92307692307691</v>
      </c>
      <c r="L73" s="26">
        <f t="shared" si="11"/>
        <v>16923.076923076926</v>
      </c>
      <c r="M73" s="25">
        <f t="shared" si="12"/>
        <v>1162.5</v>
      </c>
      <c r="N73" s="25">
        <f t="shared" si="13"/>
        <v>126.92307692307693</v>
      </c>
      <c r="O73" s="30">
        <v>0</v>
      </c>
      <c r="P73" s="25">
        <f t="shared" si="14"/>
        <v>1289.4230769230769</v>
      </c>
      <c r="Q73" s="25">
        <f t="shared" si="15"/>
        <v>15634</v>
      </c>
      <c r="R73" s="31" t="s">
        <v>319</v>
      </c>
      <c r="S73" s="31" t="s">
        <v>320</v>
      </c>
    </row>
    <row r="74" spans="1:24" s="3" customFormat="1" ht="40.5" customHeight="1" x14ac:dyDescent="0.3">
      <c r="A74" s="25">
        <v>66</v>
      </c>
      <c r="B74" s="28">
        <v>6381</v>
      </c>
      <c r="C74" s="27" t="s">
        <v>108</v>
      </c>
      <c r="D74" s="28" t="s">
        <v>313</v>
      </c>
      <c r="E74" s="28" t="s">
        <v>308</v>
      </c>
      <c r="F74" s="26" t="s">
        <v>328</v>
      </c>
      <c r="G74" s="26">
        <v>2018639000</v>
      </c>
      <c r="H74" s="29">
        <v>24</v>
      </c>
      <c r="I74" s="25">
        <f t="shared" si="16"/>
        <v>9300</v>
      </c>
      <c r="J74" s="25">
        <f t="shared" si="17"/>
        <v>6200.3076923076933</v>
      </c>
      <c r="K74" s="25">
        <f t="shared" si="18"/>
        <v>745.84615384615381</v>
      </c>
      <c r="L74" s="26">
        <f t="shared" si="11"/>
        <v>16246.153846153848</v>
      </c>
      <c r="M74" s="25">
        <f t="shared" si="12"/>
        <v>1116</v>
      </c>
      <c r="N74" s="25">
        <f t="shared" si="13"/>
        <v>121.84615384615385</v>
      </c>
      <c r="O74" s="30">
        <v>0</v>
      </c>
      <c r="P74" s="25">
        <f t="shared" si="14"/>
        <v>1237.8461538461538</v>
      </c>
      <c r="Q74" s="25">
        <f t="shared" si="15"/>
        <v>15008</v>
      </c>
      <c r="R74" s="31" t="s">
        <v>321</v>
      </c>
      <c r="S74" s="31" t="s">
        <v>322</v>
      </c>
    </row>
    <row r="75" spans="1:24" s="3" customFormat="1" ht="40.5" customHeight="1" x14ac:dyDescent="0.3">
      <c r="A75" s="25">
        <v>67</v>
      </c>
      <c r="B75" s="28">
        <v>6410</v>
      </c>
      <c r="C75" s="27" t="s">
        <v>149</v>
      </c>
      <c r="D75" s="28" t="s">
        <v>314</v>
      </c>
      <c r="E75" s="28" t="s">
        <v>315</v>
      </c>
      <c r="F75" s="26">
        <v>101811111340</v>
      </c>
      <c r="G75" s="26">
        <v>2018639202</v>
      </c>
      <c r="H75" s="29">
        <v>24</v>
      </c>
      <c r="I75" s="25">
        <f t="shared" si="16"/>
        <v>9300</v>
      </c>
      <c r="J75" s="25">
        <f t="shared" si="17"/>
        <v>6200.3076923076933</v>
      </c>
      <c r="K75" s="25">
        <f t="shared" si="18"/>
        <v>745.84615384615381</v>
      </c>
      <c r="L75" s="26">
        <f t="shared" si="11"/>
        <v>16246.153846153848</v>
      </c>
      <c r="M75" s="25">
        <f t="shared" si="12"/>
        <v>1116</v>
      </c>
      <c r="N75" s="25">
        <f t="shared" si="13"/>
        <v>121.84615384615385</v>
      </c>
      <c r="O75" s="30">
        <v>0</v>
      </c>
      <c r="P75" s="25">
        <f t="shared" si="14"/>
        <v>1237.8461538461538</v>
      </c>
      <c r="Q75" s="25">
        <f t="shared" si="15"/>
        <v>15008</v>
      </c>
      <c r="R75" s="31" t="s">
        <v>323</v>
      </c>
      <c r="S75" s="31" t="s">
        <v>324</v>
      </c>
    </row>
    <row r="76" spans="1:24" s="3" customFormat="1" ht="40.5" customHeight="1" x14ac:dyDescent="0.3">
      <c r="A76" s="25">
        <v>68</v>
      </c>
      <c r="B76" s="28">
        <v>6414</v>
      </c>
      <c r="C76" s="27" t="s">
        <v>108</v>
      </c>
      <c r="D76" s="28" t="s">
        <v>316</v>
      </c>
      <c r="E76" s="28" t="s">
        <v>317</v>
      </c>
      <c r="F76" s="26">
        <v>100579067199</v>
      </c>
      <c r="G76" s="26">
        <v>2018639222</v>
      </c>
      <c r="H76" s="29">
        <v>17</v>
      </c>
      <c r="I76" s="25">
        <f t="shared" si="16"/>
        <v>6587.5</v>
      </c>
      <c r="J76" s="25">
        <f t="shared" si="17"/>
        <v>4391.8846153846162</v>
      </c>
      <c r="K76" s="25">
        <f t="shared" si="18"/>
        <v>528.30769230769226</v>
      </c>
      <c r="L76" s="26">
        <f t="shared" si="11"/>
        <v>11507.692307692309</v>
      </c>
      <c r="M76" s="25">
        <f t="shared" si="12"/>
        <v>790.5</v>
      </c>
      <c r="N76" s="25">
        <f t="shared" si="13"/>
        <v>86.307692307692307</v>
      </c>
      <c r="O76" s="30">
        <v>0</v>
      </c>
      <c r="P76" s="25">
        <f t="shared" si="14"/>
        <v>876.80769230769226</v>
      </c>
      <c r="Q76" s="25">
        <f t="shared" si="15"/>
        <v>10631</v>
      </c>
      <c r="R76" s="31" t="s">
        <v>325</v>
      </c>
      <c r="S76" s="31" t="s">
        <v>326</v>
      </c>
    </row>
    <row r="77" spans="1:24" s="3" customFormat="1" ht="40.5" customHeight="1" x14ac:dyDescent="0.3">
      <c r="A77" s="25">
        <v>69</v>
      </c>
      <c r="B77" s="28">
        <v>5926</v>
      </c>
      <c r="C77" s="27" t="s">
        <v>108</v>
      </c>
      <c r="D77" s="37" t="s">
        <v>341</v>
      </c>
      <c r="E77" s="37" t="s">
        <v>342</v>
      </c>
      <c r="F77" s="26">
        <v>101361952815</v>
      </c>
      <c r="G77" s="26">
        <v>2018382953</v>
      </c>
      <c r="H77" s="29">
        <v>22</v>
      </c>
      <c r="I77" s="25">
        <f t="shared" si="16"/>
        <v>8525</v>
      </c>
      <c r="J77" s="25">
        <f t="shared" si="17"/>
        <v>5683.6153846153848</v>
      </c>
      <c r="K77" s="25">
        <f t="shared" si="18"/>
        <v>683.69230769230774</v>
      </c>
      <c r="L77" s="26">
        <f t="shared" si="11"/>
        <v>14892.307692307693</v>
      </c>
      <c r="M77" s="25">
        <f t="shared" si="12"/>
        <v>1023</v>
      </c>
      <c r="N77" s="25">
        <f t="shared" si="13"/>
        <v>111.69230769230769</v>
      </c>
      <c r="O77" s="30">
        <v>0</v>
      </c>
      <c r="P77" s="25">
        <f t="shared" si="14"/>
        <v>1134.6923076923076</v>
      </c>
      <c r="Q77" s="25">
        <f t="shared" si="15"/>
        <v>13758</v>
      </c>
      <c r="R77" s="31" t="s">
        <v>331</v>
      </c>
      <c r="S77" s="31" t="s">
        <v>332</v>
      </c>
    </row>
    <row r="78" spans="1:24" s="3" customFormat="1" ht="40.5" customHeight="1" x14ac:dyDescent="0.3">
      <c r="A78" s="25">
        <v>70</v>
      </c>
      <c r="B78" s="41">
        <v>5297</v>
      </c>
      <c r="C78" s="27" t="s">
        <v>108</v>
      </c>
      <c r="D78" s="39" t="s">
        <v>349</v>
      </c>
      <c r="E78" s="42" t="s">
        <v>351</v>
      </c>
      <c r="F78" s="26">
        <v>101608485882</v>
      </c>
      <c r="G78" s="26">
        <v>2018068238</v>
      </c>
      <c r="H78" s="29">
        <v>25</v>
      </c>
      <c r="I78" s="25">
        <f t="shared" si="16"/>
        <v>9687.5</v>
      </c>
      <c r="J78" s="25">
        <f t="shared" si="17"/>
        <v>6458.6538461538466</v>
      </c>
      <c r="K78" s="25">
        <f t="shared" si="18"/>
        <v>776.92307692307691</v>
      </c>
      <c r="L78" s="26">
        <f t="shared" si="11"/>
        <v>16923.076923076926</v>
      </c>
      <c r="M78" s="25">
        <f t="shared" si="12"/>
        <v>1162.5</v>
      </c>
      <c r="N78" s="25">
        <f t="shared" si="13"/>
        <v>126.92307692307693</v>
      </c>
      <c r="O78" s="30">
        <v>0</v>
      </c>
      <c r="P78" s="25">
        <f t="shared" si="14"/>
        <v>1289.4230769230769</v>
      </c>
      <c r="Q78" s="25">
        <f t="shared" si="15"/>
        <v>15634</v>
      </c>
      <c r="R78" s="31" t="s">
        <v>333</v>
      </c>
      <c r="S78" s="31" t="s">
        <v>33</v>
      </c>
    </row>
    <row r="79" spans="1:24" s="3" customFormat="1" ht="40.5" customHeight="1" x14ac:dyDescent="0.3">
      <c r="A79" s="25">
        <v>71</v>
      </c>
      <c r="B79" s="28">
        <v>6345</v>
      </c>
      <c r="C79" s="27" t="s">
        <v>108</v>
      </c>
      <c r="D79" s="28" t="s">
        <v>336</v>
      </c>
      <c r="E79" s="28" t="s">
        <v>337</v>
      </c>
      <c r="F79" s="26">
        <v>101323159957</v>
      </c>
      <c r="G79" s="26">
        <v>2018605366</v>
      </c>
      <c r="H79" s="29">
        <v>13</v>
      </c>
      <c r="I79" s="25">
        <f t="shared" si="16"/>
        <v>5037.5</v>
      </c>
      <c r="J79" s="25">
        <f t="shared" si="17"/>
        <v>3358.5000000000005</v>
      </c>
      <c r="K79" s="25">
        <f t="shared" si="18"/>
        <v>404</v>
      </c>
      <c r="L79" s="26">
        <f t="shared" si="11"/>
        <v>8800</v>
      </c>
      <c r="M79" s="25">
        <f t="shared" si="12"/>
        <v>604.5</v>
      </c>
      <c r="N79" s="25">
        <f t="shared" si="13"/>
        <v>66</v>
      </c>
      <c r="O79" s="30">
        <v>0</v>
      </c>
      <c r="P79" s="25">
        <f t="shared" si="14"/>
        <v>670.5</v>
      </c>
      <c r="Q79" s="25">
        <f t="shared" si="15"/>
        <v>8130</v>
      </c>
      <c r="R79" s="43" t="s">
        <v>453</v>
      </c>
      <c r="S79" s="43" t="s">
        <v>338</v>
      </c>
      <c r="V79" s="3">
        <v>16184</v>
      </c>
    </row>
    <row r="80" spans="1:24" s="3" customFormat="1" ht="40.5" customHeight="1" x14ac:dyDescent="0.3">
      <c r="A80" s="25">
        <v>72</v>
      </c>
      <c r="B80" s="41">
        <v>6579</v>
      </c>
      <c r="C80" s="27" t="s">
        <v>108</v>
      </c>
      <c r="D80" s="28" t="s">
        <v>352</v>
      </c>
      <c r="E80" s="28" t="s">
        <v>353</v>
      </c>
      <c r="F80" s="26">
        <v>100096300089</v>
      </c>
      <c r="G80" s="26">
        <v>1324923683</v>
      </c>
      <c r="H80" s="29">
        <v>26</v>
      </c>
      <c r="I80" s="25">
        <f t="shared" si="16"/>
        <v>10075</v>
      </c>
      <c r="J80" s="25">
        <f t="shared" si="17"/>
        <v>6717.0000000000009</v>
      </c>
      <c r="K80" s="25">
        <f t="shared" si="18"/>
        <v>808</v>
      </c>
      <c r="L80" s="26">
        <f t="shared" si="11"/>
        <v>17600</v>
      </c>
      <c r="M80" s="25">
        <f t="shared" si="12"/>
        <v>1209</v>
      </c>
      <c r="N80" s="25">
        <f t="shared" si="13"/>
        <v>132</v>
      </c>
      <c r="O80" s="30">
        <v>0</v>
      </c>
      <c r="P80" s="25">
        <f t="shared" si="14"/>
        <v>1341</v>
      </c>
      <c r="Q80" s="25">
        <f t="shared" si="15"/>
        <v>16259</v>
      </c>
      <c r="R80" s="43" t="s">
        <v>454</v>
      </c>
      <c r="S80" s="43" t="s">
        <v>354</v>
      </c>
      <c r="V80" s="3">
        <f>V79+635</f>
        <v>16819</v>
      </c>
    </row>
    <row r="81" spans="1:22" s="3" customFormat="1" ht="40.5" customHeight="1" x14ac:dyDescent="0.3">
      <c r="A81" s="25">
        <v>73</v>
      </c>
      <c r="B81" s="28">
        <v>6454</v>
      </c>
      <c r="C81" s="27" t="s">
        <v>108</v>
      </c>
      <c r="D81" s="28" t="s">
        <v>329</v>
      </c>
      <c r="E81" s="28" t="s">
        <v>330</v>
      </c>
      <c r="F81" s="26">
        <v>101824846116</v>
      </c>
      <c r="G81" s="26">
        <v>2018683308</v>
      </c>
      <c r="H81" s="29">
        <v>22</v>
      </c>
      <c r="I81" s="25">
        <f t="shared" si="16"/>
        <v>8525</v>
      </c>
      <c r="J81" s="25">
        <f t="shared" si="17"/>
        <v>5683.6153846153848</v>
      </c>
      <c r="K81" s="25">
        <f t="shared" si="18"/>
        <v>683.69230769230774</v>
      </c>
      <c r="L81" s="26">
        <f t="shared" si="11"/>
        <v>14892.307692307693</v>
      </c>
      <c r="M81" s="25">
        <f t="shared" si="12"/>
        <v>1023</v>
      </c>
      <c r="N81" s="25">
        <f t="shared" si="13"/>
        <v>111.69230769230769</v>
      </c>
      <c r="O81" s="30">
        <v>0</v>
      </c>
      <c r="P81" s="25">
        <f t="shared" si="14"/>
        <v>1134.6923076923076</v>
      </c>
      <c r="Q81" s="25">
        <f t="shared" si="15"/>
        <v>13758</v>
      </c>
      <c r="R81" s="31" t="s">
        <v>334</v>
      </c>
      <c r="S81" s="32" t="s">
        <v>335</v>
      </c>
      <c r="V81" s="3">
        <f>V80*0.75%</f>
        <v>126.1425</v>
      </c>
    </row>
    <row r="82" spans="1:22" s="3" customFormat="1" ht="40.5" customHeight="1" x14ac:dyDescent="0.3">
      <c r="A82" s="25">
        <v>74</v>
      </c>
      <c r="B82" s="28">
        <v>5559</v>
      </c>
      <c r="C82" s="27" t="s">
        <v>108</v>
      </c>
      <c r="D82" s="28" t="s">
        <v>219</v>
      </c>
      <c r="E82" s="28" t="s">
        <v>100</v>
      </c>
      <c r="F82" s="26">
        <v>101653919847</v>
      </c>
      <c r="G82" s="26">
        <v>2018196352</v>
      </c>
      <c r="H82" s="29">
        <v>24</v>
      </c>
      <c r="I82" s="25">
        <f t="shared" si="16"/>
        <v>9300</v>
      </c>
      <c r="J82" s="25">
        <f t="shared" si="17"/>
        <v>6200.3076923076933</v>
      </c>
      <c r="K82" s="25">
        <f t="shared" si="18"/>
        <v>745.84615384615381</v>
      </c>
      <c r="L82" s="26">
        <f t="shared" si="11"/>
        <v>16246.153846153848</v>
      </c>
      <c r="M82" s="25">
        <f t="shared" si="12"/>
        <v>1116</v>
      </c>
      <c r="N82" s="25">
        <f t="shared" si="13"/>
        <v>121.84615384615385</v>
      </c>
      <c r="O82" s="30">
        <v>0</v>
      </c>
      <c r="P82" s="25">
        <f t="shared" si="14"/>
        <v>1237.8461538461538</v>
      </c>
      <c r="Q82" s="25">
        <f t="shared" si="15"/>
        <v>15008</v>
      </c>
      <c r="R82" s="20" t="s">
        <v>343</v>
      </c>
      <c r="S82" s="44" t="s">
        <v>344</v>
      </c>
    </row>
    <row r="83" spans="1:22" s="3" customFormat="1" ht="40.5" customHeight="1" x14ac:dyDescent="0.3">
      <c r="A83" s="25">
        <v>75</v>
      </c>
      <c r="B83" s="41">
        <v>5287</v>
      </c>
      <c r="C83" s="27" t="s">
        <v>108</v>
      </c>
      <c r="D83" s="28" t="s">
        <v>350</v>
      </c>
      <c r="E83" s="28" t="s">
        <v>355</v>
      </c>
      <c r="F83" s="26">
        <v>101608485876</v>
      </c>
      <c r="G83" s="45">
        <v>2018067689</v>
      </c>
      <c r="H83" s="29">
        <v>23</v>
      </c>
      <c r="I83" s="25">
        <f t="shared" si="16"/>
        <v>8912.5</v>
      </c>
      <c r="J83" s="25">
        <f t="shared" si="17"/>
        <v>5941.961538461539</v>
      </c>
      <c r="K83" s="25">
        <f t="shared" si="18"/>
        <v>714.76923076923072</v>
      </c>
      <c r="L83" s="26">
        <f t="shared" si="11"/>
        <v>15569.23076923077</v>
      </c>
      <c r="M83" s="25">
        <f t="shared" si="12"/>
        <v>1069.5</v>
      </c>
      <c r="N83" s="25">
        <f t="shared" si="13"/>
        <v>116.76923076923077</v>
      </c>
      <c r="O83" s="30">
        <v>0</v>
      </c>
      <c r="P83" s="25">
        <f t="shared" si="14"/>
        <v>1186.2692307692307</v>
      </c>
      <c r="Q83" s="25">
        <f t="shared" si="15"/>
        <v>14383</v>
      </c>
      <c r="R83" s="31" t="s">
        <v>356</v>
      </c>
      <c r="S83" s="32" t="s">
        <v>357</v>
      </c>
    </row>
    <row r="84" spans="1:22" s="3" customFormat="1" ht="40.5" customHeight="1" x14ac:dyDescent="0.3">
      <c r="A84" s="25">
        <v>76</v>
      </c>
      <c r="B84" s="28">
        <v>6660</v>
      </c>
      <c r="C84" s="27" t="s">
        <v>108</v>
      </c>
      <c r="D84" s="28" t="s">
        <v>360</v>
      </c>
      <c r="E84" s="28" t="s">
        <v>363</v>
      </c>
      <c r="F84" s="26">
        <v>101883651145</v>
      </c>
      <c r="G84" s="26">
        <v>2018842155</v>
      </c>
      <c r="H84" s="29">
        <v>18</v>
      </c>
      <c r="I84" s="25">
        <f t="shared" si="16"/>
        <v>6975</v>
      </c>
      <c r="J84" s="25">
        <f t="shared" si="17"/>
        <v>4650.2307692307695</v>
      </c>
      <c r="K84" s="25">
        <f t="shared" si="18"/>
        <v>559.38461538461536</v>
      </c>
      <c r="L84" s="26">
        <f t="shared" si="11"/>
        <v>12184.615384615385</v>
      </c>
      <c r="M84" s="25">
        <f t="shared" si="12"/>
        <v>837</v>
      </c>
      <c r="N84" s="25">
        <f t="shared" si="13"/>
        <v>91.384615384615387</v>
      </c>
      <c r="O84" s="30">
        <v>0</v>
      </c>
      <c r="P84" s="25">
        <f t="shared" ref="P84" si="19">SUM(M84:O84)</f>
        <v>928.38461538461536</v>
      </c>
      <c r="Q84" s="25">
        <f t="shared" ref="Q84" si="20">MROUND(L84-P84,1)</f>
        <v>11256</v>
      </c>
      <c r="R84" s="31" t="s">
        <v>365</v>
      </c>
      <c r="S84" s="32" t="s">
        <v>208</v>
      </c>
    </row>
    <row r="85" spans="1:22" s="3" customFormat="1" ht="40.5" customHeight="1" x14ac:dyDescent="0.3">
      <c r="A85" s="25">
        <v>77</v>
      </c>
      <c r="B85" s="28">
        <v>6659</v>
      </c>
      <c r="C85" s="27" t="s">
        <v>108</v>
      </c>
      <c r="D85" s="28" t="s">
        <v>361</v>
      </c>
      <c r="E85" s="28" t="s">
        <v>364</v>
      </c>
      <c r="F85" s="26">
        <v>101687308811</v>
      </c>
      <c r="G85" s="26">
        <v>2018842152</v>
      </c>
      <c r="H85" s="29">
        <v>25</v>
      </c>
      <c r="I85" s="25">
        <f t="shared" si="16"/>
        <v>9687.5</v>
      </c>
      <c r="J85" s="25">
        <f t="shared" si="17"/>
        <v>6458.6538461538466</v>
      </c>
      <c r="K85" s="25">
        <f t="shared" si="18"/>
        <v>776.92307692307691</v>
      </c>
      <c r="L85" s="26">
        <f t="shared" si="11"/>
        <v>16923.076923076926</v>
      </c>
      <c r="M85" s="25">
        <f t="shared" si="12"/>
        <v>1162.5</v>
      </c>
      <c r="N85" s="25">
        <f t="shared" si="13"/>
        <v>126.92307692307693</v>
      </c>
      <c r="O85" s="30">
        <v>0</v>
      </c>
      <c r="P85" s="25">
        <f t="shared" ref="P85:P86" si="21">SUM(M85:O85)</f>
        <v>1289.4230769230769</v>
      </c>
      <c r="Q85" s="25">
        <f t="shared" ref="Q85:Q86" si="22">MROUND(L85-P85,1)</f>
        <v>15634</v>
      </c>
      <c r="R85" s="31" t="s">
        <v>366</v>
      </c>
      <c r="S85" s="32" t="s">
        <v>367</v>
      </c>
    </row>
    <row r="86" spans="1:22" s="3" customFormat="1" ht="40.5" customHeight="1" x14ac:dyDescent="0.3">
      <c r="A86" s="25">
        <v>78</v>
      </c>
      <c r="B86" s="28">
        <v>5556</v>
      </c>
      <c r="C86" s="27" t="s">
        <v>108</v>
      </c>
      <c r="D86" s="28" t="s">
        <v>362</v>
      </c>
      <c r="E86" s="28" t="s">
        <v>368</v>
      </c>
      <c r="F86" s="26">
        <v>101008413131</v>
      </c>
      <c r="G86" s="26">
        <v>6713118001</v>
      </c>
      <c r="H86" s="29">
        <v>14</v>
      </c>
      <c r="I86" s="25">
        <f t="shared" si="16"/>
        <v>5425</v>
      </c>
      <c r="J86" s="25">
        <f t="shared" si="17"/>
        <v>3616.8461538461543</v>
      </c>
      <c r="K86" s="25">
        <f t="shared" si="18"/>
        <v>435.07692307692309</v>
      </c>
      <c r="L86" s="26">
        <f t="shared" si="11"/>
        <v>9476.923076923078</v>
      </c>
      <c r="M86" s="25">
        <f t="shared" si="12"/>
        <v>651</v>
      </c>
      <c r="N86" s="25">
        <f t="shared" si="13"/>
        <v>71.07692307692308</v>
      </c>
      <c r="O86" s="30">
        <v>0</v>
      </c>
      <c r="P86" s="25">
        <f t="shared" si="21"/>
        <v>722.07692307692309</v>
      </c>
      <c r="Q86" s="25">
        <f t="shared" si="22"/>
        <v>8755</v>
      </c>
      <c r="R86" s="31" t="s">
        <v>369</v>
      </c>
      <c r="S86" s="32" t="s">
        <v>370</v>
      </c>
    </row>
    <row r="87" spans="1:22" s="3" customFormat="1" ht="40.5" customHeight="1" x14ac:dyDescent="0.3">
      <c r="A87" s="25">
        <v>79</v>
      </c>
      <c r="B87" s="28">
        <v>6739</v>
      </c>
      <c r="C87" s="27" t="s">
        <v>108</v>
      </c>
      <c r="D87" s="14" t="s">
        <v>371</v>
      </c>
      <c r="E87" s="14" t="s">
        <v>372</v>
      </c>
      <c r="F87" s="26">
        <v>100138973877</v>
      </c>
      <c r="G87" s="26">
        <v>2018868249</v>
      </c>
      <c r="H87" s="29">
        <v>25</v>
      </c>
      <c r="I87" s="25">
        <f t="shared" si="16"/>
        <v>9687.5</v>
      </c>
      <c r="J87" s="25">
        <f t="shared" si="17"/>
        <v>6458.6538461538466</v>
      </c>
      <c r="K87" s="25">
        <f t="shared" si="18"/>
        <v>776.92307692307691</v>
      </c>
      <c r="L87" s="26">
        <f t="shared" si="11"/>
        <v>16923.076923076926</v>
      </c>
      <c r="M87" s="25">
        <f t="shared" si="12"/>
        <v>1162.5</v>
      </c>
      <c r="N87" s="25">
        <f t="shared" si="13"/>
        <v>126.92307692307693</v>
      </c>
      <c r="O87" s="30">
        <v>0</v>
      </c>
      <c r="P87" s="25">
        <f t="shared" ref="P87" si="23">SUM(M87:O87)</f>
        <v>1289.4230769230769</v>
      </c>
      <c r="Q87" s="25">
        <f t="shared" ref="Q87" si="24">MROUND(L87-P87,1)</f>
        <v>15634</v>
      </c>
      <c r="R87" s="15" t="s">
        <v>375</v>
      </c>
      <c r="S87" s="17" t="s">
        <v>376</v>
      </c>
    </row>
    <row r="88" spans="1:22" s="3" customFormat="1" ht="40.5" customHeight="1" x14ac:dyDescent="0.3">
      <c r="A88" s="25">
        <v>80</v>
      </c>
      <c r="B88" s="28">
        <v>6740</v>
      </c>
      <c r="C88" s="27" t="s">
        <v>108</v>
      </c>
      <c r="D88" s="14" t="s">
        <v>373</v>
      </c>
      <c r="E88" s="14" t="s">
        <v>374</v>
      </c>
      <c r="F88" s="26">
        <v>101460704767</v>
      </c>
      <c r="G88" s="26">
        <v>2018868242</v>
      </c>
      <c r="H88" s="29">
        <v>21</v>
      </c>
      <c r="I88" s="25">
        <f t="shared" si="16"/>
        <v>8137.5</v>
      </c>
      <c r="J88" s="25">
        <f t="shared" si="17"/>
        <v>5425.2692307692314</v>
      </c>
      <c r="K88" s="25">
        <f t="shared" si="18"/>
        <v>652.61538461538464</v>
      </c>
      <c r="L88" s="26">
        <f t="shared" si="11"/>
        <v>14215.384615384615</v>
      </c>
      <c r="M88" s="25">
        <f t="shared" si="12"/>
        <v>976.5</v>
      </c>
      <c r="N88" s="25">
        <f t="shared" si="13"/>
        <v>106.61538461538461</v>
      </c>
      <c r="O88" s="30">
        <v>0</v>
      </c>
      <c r="P88" s="25">
        <f t="shared" ref="P88" si="25">SUM(M88:O88)</f>
        <v>1083.1153846153845</v>
      </c>
      <c r="Q88" s="25">
        <f t="shared" ref="Q88" si="26">MROUND(L88-P88,1)</f>
        <v>13132</v>
      </c>
      <c r="R88" s="15" t="s">
        <v>377</v>
      </c>
      <c r="S88" s="18" t="s">
        <v>378</v>
      </c>
    </row>
    <row r="89" spans="1:22" s="3" customFormat="1" ht="40.5" customHeight="1" x14ac:dyDescent="0.3">
      <c r="A89" s="25">
        <v>81</v>
      </c>
      <c r="B89" s="28">
        <v>6770</v>
      </c>
      <c r="C89" s="27" t="s">
        <v>108</v>
      </c>
      <c r="D89" s="46" t="s">
        <v>379</v>
      </c>
      <c r="E89" s="14" t="s">
        <v>383</v>
      </c>
      <c r="F89" s="26">
        <v>101898373534</v>
      </c>
      <c r="G89" s="26">
        <v>2018897196</v>
      </c>
      <c r="H89" s="29">
        <v>24</v>
      </c>
      <c r="I89" s="25">
        <f t="shared" si="16"/>
        <v>9300</v>
      </c>
      <c r="J89" s="25">
        <f t="shared" si="17"/>
        <v>6200.3076923076933</v>
      </c>
      <c r="K89" s="25">
        <f t="shared" si="18"/>
        <v>745.84615384615381</v>
      </c>
      <c r="L89" s="26">
        <f t="shared" ref="L89:L90" si="27">SUM(I89:K89)</f>
        <v>16246.153846153848</v>
      </c>
      <c r="M89" s="25">
        <f t="shared" ref="M89:M90" si="28">I89*12%</f>
        <v>1116</v>
      </c>
      <c r="N89" s="25">
        <f t="shared" ref="N89:N90" si="29">L89*0.75%</f>
        <v>121.84615384615385</v>
      </c>
      <c r="O89" s="30">
        <v>0</v>
      </c>
      <c r="P89" s="25">
        <f t="shared" ref="P89:P90" si="30">SUM(M89:O89)</f>
        <v>1237.8461538461538</v>
      </c>
      <c r="Q89" s="25">
        <f t="shared" ref="Q89:Q90" si="31">MROUND(L89-P89,1)</f>
        <v>15008</v>
      </c>
      <c r="R89" s="15" t="s">
        <v>381</v>
      </c>
      <c r="S89" s="16" t="s">
        <v>382</v>
      </c>
    </row>
    <row r="90" spans="1:22" s="3" customFormat="1" ht="40.5" customHeight="1" x14ac:dyDescent="0.3">
      <c r="A90" s="25">
        <v>82</v>
      </c>
      <c r="B90" s="28">
        <v>6782</v>
      </c>
      <c r="C90" s="27" t="s">
        <v>108</v>
      </c>
      <c r="D90" s="46" t="s">
        <v>380</v>
      </c>
      <c r="E90" s="14" t="s">
        <v>384</v>
      </c>
      <c r="F90" s="26">
        <v>101905131916</v>
      </c>
      <c r="G90" s="26">
        <v>2018902378</v>
      </c>
      <c r="H90" s="29">
        <v>22</v>
      </c>
      <c r="I90" s="25">
        <f t="shared" si="16"/>
        <v>8525</v>
      </c>
      <c r="J90" s="25">
        <f t="shared" si="17"/>
        <v>5683.6153846153848</v>
      </c>
      <c r="K90" s="25">
        <f t="shared" si="18"/>
        <v>683.69230769230774</v>
      </c>
      <c r="L90" s="26">
        <f t="shared" si="27"/>
        <v>14892.307692307693</v>
      </c>
      <c r="M90" s="25">
        <f t="shared" si="28"/>
        <v>1023</v>
      </c>
      <c r="N90" s="25">
        <f t="shared" si="29"/>
        <v>111.69230769230769</v>
      </c>
      <c r="O90" s="30">
        <v>0</v>
      </c>
      <c r="P90" s="25">
        <f t="shared" si="30"/>
        <v>1134.6923076923076</v>
      </c>
      <c r="Q90" s="25">
        <f t="shared" si="31"/>
        <v>13758</v>
      </c>
      <c r="R90" s="15" t="s">
        <v>402</v>
      </c>
      <c r="S90" s="16" t="s">
        <v>403</v>
      </c>
    </row>
    <row r="91" spans="1:22" s="3" customFormat="1" ht="40.5" customHeight="1" x14ac:dyDescent="0.3">
      <c r="A91" s="25">
        <v>83</v>
      </c>
      <c r="B91" s="47">
        <v>6808</v>
      </c>
      <c r="C91" s="27" t="s">
        <v>108</v>
      </c>
      <c r="D91" s="14" t="s">
        <v>385</v>
      </c>
      <c r="E91" s="14" t="s">
        <v>398</v>
      </c>
      <c r="F91" s="26">
        <v>101915874284</v>
      </c>
      <c r="G91" s="26">
        <v>2018929104</v>
      </c>
      <c r="H91" s="29">
        <v>25</v>
      </c>
      <c r="I91" s="25">
        <f t="shared" si="16"/>
        <v>9687.5</v>
      </c>
      <c r="J91" s="25">
        <f t="shared" si="17"/>
        <v>6458.6538461538466</v>
      </c>
      <c r="K91" s="25">
        <f t="shared" si="18"/>
        <v>776.92307692307691</v>
      </c>
      <c r="L91" s="26">
        <f t="shared" ref="L91:L94" si="32">SUM(I91:K91)</f>
        <v>16923.076923076926</v>
      </c>
      <c r="M91" s="25">
        <f t="shared" ref="M91:M94" si="33">I91*12%</f>
        <v>1162.5</v>
      </c>
      <c r="N91" s="25">
        <f t="shared" ref="N91:N94" si="34">L91*0.75%</f>
        <v>126.92307692307693</v>
      </c>
      <c r="O91" s="30">
        <v>0</v>
      </c>
      <c r="P91" s="25">
        <f t="shared" ref="P91:P94" si="35">SUM(M91:O91)</f>
        <v>1289.4230769230769</v>
      </c>
      <c r="Q91" s="25">
        <f t="shared" ref="Q91:Q94" si="36">MROUND(L91-P91,1)</f>
        <v>15634</v>
      </c>
      <c r="R91" s="15" t="s">
        <v>404</v>
      </c>
      <c r="S91" s="16" t="s">
        <v>344</v>
      </c>
    </row>
    <row r="92" spans="1:22" s="3" customFormat="1" ht="40.5" customHeight="1" x14ac:dyDescent="0.3">
      <c r="A92" s="25">
        <v>84</v>
      </c>
      <c r="B92" s="47">
        <v>6812</v>
      </c>
      <c r="C92" s="27" t="s">
        <v>108</v>
      </c>
      <c r="D92" s="14" t="s">
        <v>386</v>
      </c>
      <c r="E92" s="19" t="s">
        <v>401</v>
      </c>
      <c r="F92" s="26">
        <v>101150926356</v>
      </c>
      <c r="G92" s="26">
        <v>6714118859</v>
      </c>
      <c r="H92" s="29">
        <v>21</v>
      </c>
      <c r="I92" s="25">
        <f t="shared" si="16"/>
        <v>8137.5</v>
      </c>
      <c r="J92" s="25">
        <f t="shared" si="17"/>
        <v>5425.2692307692314</v>
      </c>
      <c r="K92" s="25">
        <f t="shared" si="18"/>
        <v>652.61538461538464</v>
      </c>
      <c r="L92" s="26">
        <f t="shared" si="32"/>
        <v>14215.384615384615</v>
      </c>
      <c r="M92" s="25">
        <f t="shared" si="33"/>
        <v>976.5</v>
      </c>
      <c r="N92" s="25">
        <f t="shared" si="34"/>
        <v>106.61538461538461</v>
      </c>
      <c r="O92" s="30">
        <v>0</v>
      </c>
      <c r="P92" s="25">
        <f t="shared" si="35"/>
        <v>1083.1153846153845</v>
      </c>
      <c r="Q92" s="25">
        <f t="shared" si="36"/>
        <v>13132</v>
      </c>
      <c r="R92" s="23" t="s">
        <v>413</v>
      </c>
      <c r="S92" s="24" t="s">
        <v>414</v>
      </c>
    </row>
    <row r="93" spans="1:22" s="3" customFormat="1" ht="40.5" customHeight="1" x14ac:dyDescent="0.3">
      <c r="A93" s="25">
        <v>85</v>
      </c>
      <c r="B93" s="47">
        <v>6820</v>
      </c>
      <c r="C93" s="27" t="s">
        <v>108</v>
      </c>
      <c r="D93" s="14" t="s">
        <v>387</v>
      </c>
      <c r="E93" s="14" t="s">
        <v>399</v>
      </c>
      <c r="F93" s="26">
        <v>101621723360</v>
      </c>
      <c r="G93" s="26">
        <v>2018926948</v>
      </c>
      <c r="H93" s="29">
        <v>25</v>
      </c>
      <c r="I93" s="25">
        <f t="shared" si="16"/>
        <v>9687.5</v>
      </c>
      <c r="J93" s="25">
        <f t="shared" si="17"/>
        <v>6458.6538461538466</v>
      </c>
      <c r="K93" s="25">
        <f t="shared" si="18"/>
        <v>776.92307692307691</v>
      </c>
      <c r="L93" s="26">
        <f t="shared" si="32"/>
        <v>16923.076923076926</v>
      </c>
      <c r="M93" s="25">
        <f t="shared" si="33"/>
        <v>1162.5</v>
      </c>
      <c r="N93" s="25">
        <f t="shared" si="34"/>
        <v>126.92307692307693</v>
      </c>
      <c r="O93" s="30">
        <v>0</v>
      </c>
      <c r="P93" s="25">
        <f t="shared" si="35"/>
        <v>1289.4230769230769</v>
      </c>
      <c r="Q93" s="25">
        <f t="shared" si="36"/>
        <v>15634</v>
      </c>
      <c r="R93" s="15"/>
      <c r="S93" s="16"/>
    </row>
    <row r="94" spans="1:22" s="3" customFormat="1" ht="40.5" customHeight="1" x14ac:dyDescent="0.3">
      <c r="A94" s="25">
        <v>86</v>
      </c>
      <c r="B94" s="47">
        <v>6821</v>
      </c>
      <c r="C94" s="27" t="s">
        <v>108</v>
      </c>
      <c r="D94" s="14" t="s">
        <v>388</v>
      </c>
      <c r="E94" s="14" t="s">
        <v>400</v>
      </c>
      <c r="F94" s="26">
        <v>101914230977</v>
      </c>
      <c r="G94" s="26">
        <v>2018926980</v>
      </c>
      <c r="H94" s="29">
        <v>25</v>
      </c>
      <c r="I94" s="25">
        <f t="shared" si="16"/>
        <v>9687.5</v>
      </c>
      <c r="J94" s="25">
        <f t="shared" si="17"/>
        <v>6458.6538461538466</v>
      </c>
      <c r="K94" s="25">
        <f t="shared" si="18"/>
        <v>776.92307692307691</v>
      </c>
      <c r="L94" s="26">
        <f t="shared" si="32"/>
        <v>16923.076923076926</v>
      </c>
      <c r="M94" s="25">
        <f t="shared" si="33"/>
        <v>1162.5</v>
      </c>
      <c r="N94" s="25">
        <f t="shared" si="34"/>
        <v>126.92307692307693</v>
      </c>
      <c r="O94" s="30">
        <v>0</v>
      </c>
      <c r="P94" s="25">
        <f t="shared" si="35"/>
        <v>1289.4230769230769</v>
      </c>
      <c r="Q94" s="25">
        <f t="shared" si="36"/>
        <v>15634</v>
      </c>
      <c r="R94" s="15" t="s">
        <v>405</v>
      </c>
      <c r="S94" s="16"/>
    </row>
    <row r="95" spans="1:22" s="3" customFormat="1" ht="40.5" customHeight="1" x14ac:dyDescent="0.3">
      <c r="A95" s="25">
        <v>87</v>
      </c>
      <c r="B95" s="48">
        <v>6845</v>
      </c>
      <c r="C95" s="27" t="s">
        <v>108</v>
      </c>
      <c r="D95" s="14" t="s">
        <v>389</v>
      </c>
      <c r="E95" s="14" t="s">
        <v>392</v>
      </c>
      <c r="F95" s="26">
        <v>101017313417</v>
      </c>
      <c r="G95" s="26">
        <v>2018946739</v>
      </c>
      <c r="H95" s="29">
        <v>12</v>
      </c>
      <c r="I95" s="25">
        <f t="shared" si="16"/>
        <v>4650</v>
      </c>
      <c r="J95" s="25">
        <f t="shared" si="17"/>
        <v>3100.1538461538466</v>
      </c>
      <c r="K95" s="25">
        <f t="shared" si="18"/>
        <v>372.92307692307691</v>
      </c>
      <c r="L95" s="26">
        <f t="shared" ref="L95:L100" si="37">SUM(I95:K95)</f>
        <v>8123.0769230769238</v>
      </c>
      <c r="M95" s="25">
        <f t="shared" ref="M95:M100" si="38">I95*12%</f>
        <v>558</v>
      </c>
      <c r="N95" s="25">
        <f t="shared" ref="N95:N100" si="39">L95*0.75%</f>
        <v>60.923076923076927</v>
      </c>
      <c r="O95" s="30">
        <v>0</v>
      </c>
      <c r="P95" s="25">
        <f t="shared" ref="P95:P100" si="40">SUM(M95:O95)</f>
        <v>618.92307692307691</v>
      </c>
      <c r="Q95" s="25">
        <f t="shared" ref="Q95:Q100" si="41">MROUND(L95-P95,1)</f>
        <v>7504</v>
      </c>
      <c r="R95" s="15" t="s">
        <v>406</v>
      </c>
      <c r="S95" s="16" t="s">
        <v>407</v>
      </c>
    </row>
    <row r="96" spans="1:22" s="3" customFormat="1" ht="40.5" customHeight="1" x14ac:dyDescent="0.3">
      <c r="A96" s="25">
        <v>88</v>
      </c>
      <c r="B96" s="48">
        <v>6844</v>
      </c>
      <c r="C96" s="27" t="s">
        <v>108</v>
      </c>
      <c r="D96" s="14" t="s">
        <v>390</v>
      </c>
      <c r="E96" s="14" t="s">
        <v>391</v>
      </c>
      <c r="F96" s="26">
        <v>101924521327</v>
      </c>
      <c r="G96" s="26">
        <v>2018946732</v>
      </c>
      <c r="H96" s="29">
        <v>16</v>
      </c>
      <c r="I96" s="25">
        <f t="shared" si="16"/>
        <v>6200</v>
      </c>
      <c r="J96" s="25">
        <f t="shared" si="17"/>
        <v>4133.5384615384619</v>
      </c>
      <c r="K96" s="25">
        <f t="shared" si="18"/>
        <v>497.23076923076923</v>
      </c>
      <c r="L96" s="26">
        <f t="shared" si="37"/>
        <v>10830.76923076923</v>
      </c>
      <c r="M96" s="25">
        <f t="shared" si="38"/>
        <v>744</v>
      </c>
      <c r="N96" s="25">
        <f t="shared" si="39"/>
        <v>81.230769230769226</v>
      </c>
      <c r="O96" s="30">
        <v>0</v>
      </c>
      <c r="P96" s="25">
        <f t="shared" si="40"/>
        <v>825.23076923076928</v>
      </c>
      <c r="Q96" s="25">
        <f t="shared" si="41"/>
        <v>10006</v>
      </c>
      <c r="R96" s="15" t="s">
        <v>408</v>
      </c>
      <c r="S96" s="16" t="s">
        <v>24</v>
      </c>
    </row>
    <row r="97" spans="1:20" s="3" customFormat="1" ht="40.5" customHeight="1" x14ac:dyDescent="0.3">
      <c r="A97" s="25">
        <v>89</v>
      </c>
      <c r="B97" s="48">
        <v>6846</v>
      </c>
      <c r="C97" s="27" t="s">
        <v>108</v>
      </c>
      <c r="D97" s="14" t="s">
        <v>393</v>
      </c>
      <c r="E97" s="14" t="s">
        <v>210</v>
      </c>
      <c r="F97" s="26">
        <v>101763225355</v>
      </c>
      <c r="G97" s="26">
        <v>2018946748</v>
      </c>
      <c r="H97" s="29">
        <v>24</v>
      </c>
      <c r="I97" s="25">
        <f t="shared" si="16"/>
        <v>9300</v>
      </c>
      <c r="J97" s="25">
        <f t="shared" si="17"/>
        <v>6200.3076923076933</v>
      </c>
      <c r="K97" s="25">
        <f t="shared" si="18"/>
        <v>745.84615384615381</v>
      </c>
      <c r="L97" s="26">
        <f t="shared" si="37"/>
        <v>16246.153846153848</v>
      </c>
      <c r="M97" s="25">
        <f t="shared" si="38"/>
        <v>1116</v>
      </c>
      <c r="N97" s="25">
        <f t="shared" si="39"/>
        <v>121.84615384615385</v>
      </c>
      <c r="O97" s="30">
        <v>0</v>
      </c>
      <c r="P97" s="25">
        <f t="shared" si="40"/>
        <v>1237.8461538461538</v>
      </c>
      <c r="Q97" s="25">
        <f t="shared" si="41"/>
        <v>15008</v>
      </c>
      <c r="R97" s="15"/>
      <c r="S97" s="16"/>
    </row>
    <row r="98" spans="1:20" s="3" customFormat="1" ht="40.5" customHeight="1" x14ac:dyDescent="0.3">
      <c r="A98" s="25">
        <v>90</v>
      </c>
      <c r="B98" s="48">
        <v>6849</v>
      </c>
      <c r="C98" s="27" t="s">
        <v>108</v>
      </c>
      <c r="D98" s="14" t="s">
        <v>394</v>
      </c>
      <c r="E98" s="14" t="s">
        <v>395</v>
      </c>
      <c r="F98" s="26">
        <v>101592008635</v>
      </c>
      <c r="G98" s="26">
        <v>2018946754</v>
      </c>
      <c r="H98" s="29">
        <v>19</v>
      </c>
      <c r="I98" s="25">
        <f t="shared" si="16"/>
        <v>7362.5</v>
      </c>
      <c r="J98" s="25">
        <f t="shared" si="17"/>
        <v>4908.5769230769238</v>
      </c>
      <c r="K98" s="25">
        <f t="shared" si="18"/>
        <v>590.46153846153845</v>
      </c>
      <c r="L98" s="26">
        <f t="shared" si="37"/>
        <v>12861.538461538463</v>
      </c>
      <c r="M98" s="25">
        <f t="shared" si="38"/>
        <v>883.5</v>
      </c>
      <c r="N98" s="25">
        <f t="shared" si="39"/>
        <v>96.461538461538467</v>
      </c>
      <c r="O98" s="30">
        <v>0</v>
      </c>
      <c r="P98" s="25">
        <f t="shared" si="40"/>
        <v>979.96153846153845</v>
      </c>
      <c r="Q98" s="25">
        <f t="shared" si="41"/>
        <v>11882</v>
      </c>
      <c r="R98" s="15" t="s">
        <v>409</v>
      </c>
      <c r="S98" s="16" t="s">
        <v>410</v>
      </c>
    </row>
    <row r="99" spans="1:20" s="3" customFormat="1" ht="40.5" customHeight="1" x14ac:dyDescent="0.3">
      <c r="A99" s="25">
        <v>91</v>
      </c>
      <c r="B99" s="48">
        <v>6875</v>
      </c>
      <c r="C99" s="27" t="s">
        <v>108</v>
      </c>
      <c r="D99" s="19" t="s">
        <v>26</v>
      </c>
      <c r="E99" s="19" t="s">
        <v>59</v>
      </c>
      <c r="F99" s="26">
        <v>101461864711</v>
      </c>
      <c r="G99" s="26">
        <v>6718478202</v>
      </c>
      <c r="H99" s="29">
        <v>20</v>
      </c>
      <c r="I99" s="25">
        <f t="shared" si="16"/>
        <v>7750</v>
      </c>
      <c r="J99" s="25">
        <f t="shared" si="17"/>
        <v>5166.9230769230771</v>
      </c>
      <c r="K99" s="25">
        <f t="shared" si="18"/>
        <v>621.53846153846155</v>
      </c>
      <c r="L99" s="26">
        <f t="shared" si="37"/>
        <v>13538.461538461539</v>
      </c>
      <c r="M99" s="25">
        <f t="shared" si="38"/>
        <v>930</v>
      </c>
      <c r="N99" s="25">
        <f t="shared" si="39"/>
        <v>101.53846153846153</v>
      </c>
      <c r="O99" s="30">
        <v>0</v>
      </c>
      <c r="P99" s="25">
        <f t="shared" si="40"/>
        <v>1031.5384615384614</v>
      </c>
      <c r="Q99" s="25">
        <f t="shared" si="41"/>
        <v>12507</v>
      </c>
      <c r="R99" s="21" t="s">
        <v>116</v>
      </c>
      <c r="S99" s="22" t="s">
        <v>27</v>
      </c>
    </row>
    <row r="100" spans="1:20" s="3" customFormat="1" ht="40.5" customHeight="1" x14ac:dyDescent="0.3">
      <c r="A100" s="25">
        <v>92</v>
      </c>
      <c r="B100" s="48">
        <v>6876</v>
      </c>
      <c r="C100" s="27" t="s">
        <v>108</v>
      </c>
      <c r="D100" s="14" t="s">
        <v>396</v>
      </c>
      <c r="E100" s="14" t="s">
        <v>397</v>
      </c>
      <c r="F100" s="26">
        <v>101924633371</v>
      </c>
      <c r="G100" s="26">
        <v>2018946769</v>
      </c>
      <c r="H100" s="29">
        <v>22</v>
      </c>
      <c r="I100" s="25">
        <f t="shared" si="16"/>
        <v>8525</v>
      </c>
      <c r="J100" s="25">
        <f t="shared" si="17"/>
        <v>5683.6153846153848</v>
      </c>
      <c r="K100" s="25">
        <f t="shared" si="18"/>
        <v>683.69230769230774</v>
      </c>
      <c r="L100" s="26">
        <f t="shared" si="37"/>
        <v>14892.307692307693</v>
      </c>
      <c r="M100" s="25">
        <f t="shared" si="38"/>
        <v>1023</v>
      </c>
      <c r="N100" s="25">
        <f t="shared" si="39"/>
        <v>111.69230769230769</v>
      </c>
      <c r="O100" s="30">
        <v>0</v>
      </c>
      <c r="P100" s="25">
        <f t="shared" si="40"/>
        <v>1134.6923076923076</v>
      </c>
      <c r="Q100" s="25">
        <f t="shared" si="41"/>
        <v>13758</v>
      </c>
      <c r="R100" s="15" t="s">
        <v>411</v>
      </c>
      <c r="S100" s="16" t="s">
        <v>412</v>
      </c>
    </row>
    <row r="101" spans="1:20" s="3" customFormat="1" ht="40.5" customHeight="1" x14ac:dyDescent="0.3">
      <c r="A101" s="25">
        <v>93</v>
      </c>
      <c r="B101" s="48">
        <v>6895</v>
      </c>
      <c r="C101" s="27" t="s">
        <v>108</v>
      </c>
      <c r="D101" s="14" t="s">
        <v>415</v>
      </c>
      <c r="E101" s="14" t="s">
        <v>418</v>
      </c>
      <c r="F101" s="26">
        <v>101935189209</v>
      </c>
      <c r="G101" s="26">
        <v>2018955000</v>
      </c>
      <c r="H101" s="29">
        <v>23</v>
      </c>
      <c r="I101" s="25">
        <f t="shared" ref="I101:I110" si="42">10075/$T$7*H101</f>
        <v>8912.5</v>
      </c>
      <c r="J101" s="25">
        <f t="shared" ref="J101:J110" si="43">6717/$T$7*H101</f>
        <v>5941.961538461539</v>
      </c>
      <c r="K101" s="25">
        <f t="shared" ref="K101:K110" si="44">808/$T$7*H101</f>
        <v>714.76923076923072</v>
      </c>
      <c r="L101" s="26">
        <f t="shared" ref="L101:L103" si="45">SUM(I101:K101)</f>
        <v>15569.23076923077</v>
      </c>
      <c r="M101" s="25">
        <f t="shared" ref="M101:M103" si="46">I101*12%</f>
        <v>1069.5</v>
      </c>
      <c r="N101" s="25">
        <f t="shared" ref="N101:N103" si="47">L101*0.75%</f>
        <v>116.76923076923077</v>
      </c>
      <c r="O101" s="30">
        <v>0</v>
      </c>
      <c r="P101" s="25">
        <f t="shared" ref="P101:P103" si="48">SUM(M101:O101)</f>
        <v>1186.2692307692307</v>
      </c>
      <c r="Q101" s="25">
        <f t="shared" ref="Q101:Q103" si="49">MROUND(L101-P101,1)</f>
        <v>14383</v>
      </c>
      <c r="R101" s="15" t="s">
        <v>421</v>
      </c>
      <c r="S101" s="16" t="s">
        <v>422</v>
      </c>
    </row>
    <row r="102" spans="1:20" s="3" customFormat="1" ht="40.5" customHeight="1" x14ac:dyDescent="0.3">
      <c r="A102" s="25">
        <v>94</v>
      </c>
      <c r="B102" s="48">
        <v>6919</v>
      </c>
      <c r="C102" s="27" t="s">
        <v>108</v>
      </c>
      <c r="D102" s="14" t="s">
        <v>416</v>
      </c>
      <c r="E102" s="14" t="s">
        <v>419</v>
      </c>
      <c r="F102" s="26">
        <v>101935109689</v>
      </c>
      <c r="G102" s="26">
        <v>2018986259</v>
      </c>
      <c r="H102" s="29">
        <v>25</v>
      </c>
      <c r="I102" s="25">
        <f t="shared" si="42"/>
        <v>9687.5</v>
      </c>
      <c r="J102" s="25">
        <f t="shared" si="43"/>
        <v>6458.6538461538466</v>
      </c>
      <c r="K102" s="25">
        <f t="shared" si="44"/>
        <v>776.92307692307691</v>
      </c>
      <c r="L102" s="26">
        <f t="shared" si="45"/>
        <v>16923.076923076926</v>
      </c>
      <c r="M102" s="25">
        <f t="shared" si="46"/>
        <v>1162.5</v>
      </c>
      <c r="N102" s="25">
        <f t="shared" si="47"/>
        <v>126.92307692307693</v>
      </c>
      <c r="O102" s="30">
        <v>0</v>
      </c>
      <c r="P102" s="25">
        <f t="shared" si="48"/>
        <v>1289.4230769230769</v>
      </c>
      <c r="Q102" s="25">
        <f t="shared" si="49"/>
        <v>15634</v>
      </c>
      <c r="R102" s="15" t="s">
        <v>423</v>
      </c>
      <c r="S102" s="16" t="s">
        <v>424</v>
      </c>
    </row>
    <row r="103" spans="1:20" s="3" customFormat="1" ht="40.5" customHeight="1" x14ac:dyDescent="0.3">
      <c r="A103" s="25">
        <v>95</v>
      </c>
      <c r="B103" s="48">
        <v>6920</v>
      </c>
      <c r="C103" s="27" t="s">
        <v>108</v>
      </c>
      <c r="D103" s="14" t="s">
        <v>417</v>
      </c>
      <c r="E103" s="14" t="s">
        <v>420</v>
      </c>
      <c r="F103" s="26">
        <v>101434214698</v>
      </c>
      <c r="G103" s="26">
        <v>2018986296</v>
      </c>
      <c r="H103" s="29">
        <v>21</v>
      </c>
      <c r="I103" s="25">
        <f t="shared" si="42"/>
        <v>8137.5</v>
      </c>
      <c r="J103" s="25">
        <f t="shared" si="43"/>
        <v>5425.2692307692314</v>
      </c>
      <c r="K103" s="25">
        <f t="shared" si="44"/>
        <v>652.61538461538464</v>
      </c>
      <c r="L103" s="26">
        <f t="shared" si="45"/>
        <v>14215.384615384615</v>
      </c>
      <c r="M103" s="25">
        <f t="shared" si="46"/>
        <v>976.5</v>
      </c>
      <c r="N103" s="25">
        <f t="shared" si="47"/>
        <v>106.61538461538461</v>
      </c>
      <c r="O103" s="30">
        <v>0</v>
      </c>
      <c r="P103" s="25">
        <f t="shared" si="48"/>
        <v>1083.1153846153845</v>
      </c>
      <c r="Q103" s="25">
        <f t="shared" si="49"/>
        <v>13132</v>
      </c>
      <c r="R103" s="15" t="s">
        <v>425</v>
      </c>
      <c r="S103" s="16" t="s">
        <v>426</v>
      </c>
    </row>
    <row r="104" spans="1:20" s="3" customFormat="1" ht="40.5" customHeight="1" x14ac:dyDescent="0.3">
      <c r="A104" s="25">
        <v>96</v>
      </c>
      <c r="B104" s="50">
        <v>6939</v>
      </c>
      <c r="C104" s="27" t="s">
        <v>108</v>
      </c>
      <c r="D104" s="14" t="s">
        <v>440</v>
      </c>
      <c r="E104" s="14" t="s">
        <v>441</v>
      </c>
      <c r="F104" s="26">
        <v>101943899828</v>
      </c>
      <c r="G104" s="26">
        <v>2018986571</v>
      </c>
      <c r="H104" s="29">
        <v>20</v>
      </c>
      <c r="I104" s="25">
        <f t="shared" si="42"/>
        <v>7750</v>
      </c>
      <c r="J104" s="25">
        <f t="shared" si="43"/>
        <v>5166.9230769230771</v>
      </c>
      <c r="K104" s="25">
        <f t="shared" si="44"/>
        <v>621.53846153846155</v>
      </c>
      <c r="L104" s="26">
        <f t="shared" ref="L104:L109" si="50">SUM(I104:K104)</f>
        <v>13538.461538461539</v>
      </c>
      <c r="M104" s="25">
        <f t="shared" ref="M104:M109" si="51">I104*12%</f>
        <v>930</v>
      </c>
      <c r="N104" s="25">
        <f t="shared" ref="N104:N109" si="52">L104*0.75%</f>
        <v>101.53846153846153</v>
      </c>
      <c r="O104" s="30">
        <v>0</v>
      </c>
      <c r="P104" s="25">
        <f t="shared" ref="P104:P109" si="53">SUM(M104:O104)</f>
        <v>1031.5384615384614</v>
      </c>
      <c r="Q104" s="25">
        <f t="shared" ref="Q104:Q109" si="54">MROUND(L104-P104,1)</f>
        <v>12507</v>
      </c>
      <c r="R104" s="15" t="s">
        <v>442</v>
      </c>
      <c r="S104" s="16" t="s">
        <v>443</v>
      </c>
    </row>
    <row r="105" spans="1:20" s="3" customFormat="1" ht="40.5" customHeight="1" x14ac:dyDescent="0.3">
      <c r="A105" s="25">
        <v>97</v>
      </c>
      <c r="B105" s="50">
        <v>6940</v>
      </c>
      <c r="C105" s="27" t="s">
        <v>108</v>
      </c>
      <c r="D105" s="14" t="s">
        <v>444</v>
      </c>
      <c r="E105" s="14" t="s">
        <v>445</v>
      </c>
      <c r="F105" s="26">
        <v>101458396450</v>
      </c>
      <c r="G105" s="26">
        <v>2018271500</v>
      </c>
      <c r="H105" s="29">
        <v>23</v>
      </c>
      <c r="I105" s="25">
        <f t="shared" si="42"/>
        <v>8912.5</v>
      </c>
      <c r="J105" s="25">
        <f t="shared" si="43"/>
        <v>5941.961538461539</v>
      </c>
      <c r="K105" s="25">
        <f t="shared" si="44"/>
        <v>714.76923076923072</v>
      </c>
      <c r="L105" s="26">
        <f t="shared" si="50"/>
        <v>15569.23076923077</v>
      </c>
      <c r="M105" s="25">
        <f t="shared" si="51"/>
        <v>1069.5</v>
      </c>
      <c r="N105" s="25">
        <f t="shared" si="52"/>
        <v>116.76923076923077</v>
      </c>
      <c r="O105" s="30">
        <v>0</v>
      </c>
      <c r="P105" s="25">
        <f t="shared" si="53"/>
        <v>1186.2692307692307</v>
      </c>
      <c r="Q105" s="25">
        <f t="shared" si="54"/>
        <v>14383</v>
      </c>
      <c r="R105" s="15" t="s">
        <v>446</v>
      </c>
      <c r="S105" s="16" t="s">
        <v>123</v>
      </c>
    </row>
    <row r="106" spans="1:20" s="3" customFormat="1" ht="40.5" customHeight="1" x14ac:dyDescent="0.3">
      <c r="A106" s="25">
        <v>98</v>
      </c>
      <c r="B106" s="50">
        <v>5284</v>
      </c>
      <c r="C106" s="27" t="s">
        <v>108</v>
      </c>
      <c r="D106" s="14" t="s">
        <v>436</v>
      </c>
      <c r="E106" s="14" t="s">
        <v>437</v>
      </c>
      <c r="F106" s="26">
        <v>101572017337</v>
      </c>
      <c r="G106" s="26">
        <v>2018067650</v>
      </c>
      <c r="H106" s="29">
        <v>22</v>
      </c>
      <c r="I106" s="25">
        <f t="shared" si="42"/>
        <v>8525</v>
      </c>
      <c r="J106" s="25">
        <f t="shared" si="43"/>
        <v>5683.6153846153848</v>
      </c>
      <c r="K106" s="25">
        <f t="shared" si="44"/>
        <v>683.69230769230774</v>
      </c>
      <c r="L106" s="26">
        <f t="shared" si="50"/>
        <v>14892.307692307693</v>
      </c>
      <c r="M106" s="25">
        <f t="shared" si="51"/>
        <v>1023</v>
      </c>
      <c r="N106" s="25">
        <f t="shared" si="52"/>
        <v>111.69230769230769</v>
      </c>
      <c r="O106" s="30">
        <v>0</v>
      </c>
      <c r="P106" s="25">
        <f t="shared" si="53"/>
        <v>1134.6923076923076</v>
      </c>
      <c r="Q106" s="25">
        <f t="shared" si="54"/>
        <v>13758</v>
      </c>
      <c r="R106" s="23" t="s">
        <v>438</v>
      </c>
      <c r="S106" s="24" t="s">
        <v>439</v>
      </c>
    </row>
    <row r="107" spans="1:20" s="3" customFormat="1" ht="40.5" customHeight="1" x14ac:dyDescent="0.3">
      <c r="A107" s="25">
        <v>99</v>
      </c>
      <c r="B107" s="50">
        <v>6949</v>
      </c>
      <c r="C107" s="27" t="s">
        <v>108</v>
      </c>
      <c r="D107" s="14" t="s">
        <v>428</v>
      </c>
      <c r="E107" s="14" t="s">
        <v>429</v>
      </c>
      <c r="F107" s="26">
        <v>101491582910</v>
      </c>
      <c r="G107" s="26">
        <v>2018986694</v>
      </c>
      <c r="H107" s="29">
        <v>19</v>
      </c>
      <c r="I107" s="25">
        <f t="shared" si="42"/>
        <v>7362.5</v>
      </c>
      <c r="J107" s="25">
        <f t="shared" si="43"/>
        <v>4908.5769230769238</v>
      </c>
      <c r="K107" s="25">
        <f t="shared" si="44"/>
        <v>590.46153846153845</v>
      </c>
      <c r="L107" s="26">
        <f t="shared" si="50"/>
        <v>12861.538461538463</v>
      </c>
      <c r="M107" s="25">
        <f t="shared" si="51"/>
        <v>883.5</v>
      </c>
      <c r="N107" s="25">
        <f t="shared" si="52"/>
        <v>96.461538461538467</v>
      </c>
      <c r="O107" s="30">
        <v>0</v>
      </c>
      <c r="P107" s="25">
        <f t="shared" si="53"/>
        <v>979.96153846153845</v>
      </c>
      <c r="Q107" s="25">
        <f t="shared" si="54"/>
        <v>11882</v>
      </c>
      <c r="R107" s="15"/>
      <c r="S107" s="15"/>
    </row>
    <row r="108" spans="1:20" s="3" customFormat="1" ht="40.5" customHeight="1" x14ac:dyDescent="0.3">
      <c r="A108" s="25">
        <v>100</v>
      </c>
      <c r="B108" s="50">
        <v>6950</v>
      </c>
      <c r="C108" s="27" t="s">
        <v>108</v>
      </c>
      <c r="D108" s="14" t="s">
        <v>430</v>
      </c>
      <c r="E108" s="14" t="s">
        <v>431</v>
      </c>
      <c r="F108" s="26">
        <v>101418649762</v>
      </c>
      <c r="G108" s="26">
        <v>2018986675</v>
      </c>
      <c r="H108" s="29">
        <v>9</v>
      </c>
      <c r="I108" s="25">
        <f t="shared" si="42"/>
        <v>3487.5</v>
      </c>
      <c r="J108" s="25">
        <f t="shared" si="43"/>
        <v>2325.1153846153848</v>
      </c>
      <c r="K108" s="25">
        <f t="shared" si="44"/>
        <v>279.69230769230768</v>
      </c>
      <c r="L108" s="26">
        <f t="shared" si="50"/>
        <v>6092.3076923076924</v>
      </c>
      <c r="M108" s="25">
        <f t="shared" si="51"/>
        <v>418.5</v>
      </c>
      <c r="N108" s="25">
        <f t="shared" si="52"/>
        <v>45.692307692307693</v>
      </c>
      <c r="O108" s="30">
        <v>0</v>
      </c>
      <c r="P108" s="25">
        <f t="shared" si="53"/>
        <v>464.19230769230768</v>
      </c>
      <c r="Q108" s="25">
        <f t="shared" si="54"/>
        <v>5628</v>
      </c>
      <c r="R108" s="15" t="s">
        <v>432</v>
      </c>
      <c r="S108" s="15" t="s">
        <v>263</v>
      </c>
    </row>
    <row r="109" spans="1:20" s="3" customFormat="1" ht="40.5" customHeight="1" x14ac:dyDescent="0.3">
      <c r="A109" s="25">
        <v>101</v>
      </c>
      <c r="B109" s="50">
        <v>6988</v>
      </c>
      <c r="C109" s="27" t="s">
        <v>108</v>
      </c>
      <c r="D109" s="14" t="s">
        <v>427</v>
      </c>
      <c r="E109" s="14" t="s">
        <v>433</v>
      </c>
      <c r="F109" s="26">
        <v>100950676856</v>
      </c>
      <c r="G109" s="26">
        <v>6709821221</v>
      </c>
      <c r="H109" s="29">
        <v>18</v>
      </c>
      <c r="I109" s="25">
        <f t="shared" si="42"/>
        <v>6975</v>
      </c>
      <c r="J109" s="25">
        <f t="shared" si="43"/>
        <v>4650.2307692307695</v>
      </c>
      <c r="K109" s="25">
        <f t="shared" si="44"/>
        <v>559.38461538461536</v>
      </c>
      <c r="L109" s="26">
        <f t="shared" si="50"/>
        <v>12184.615384615385</v>
      </c>
      <c r="M109" s="25">
        <f t="shared" si="51"/>
        <v>837</v>
      </c>
      <c r="N109" s="25">
        <f t="shared" si="52"/>
        <v>91.384615384615387</v>
      </c>
      <c r="O109" s="30">
        <v>0</v>
      </c>
      <c r="P109" s="25">
        <f t="shared" si="53"/>
        <v>928.38461538461536</v>
      </c>
      <c r="Q109" s="25">
        <f t="shared" si="54"/>
        <v>11256</v>
      </c>
      <c r="R109" s="15" t="s">
        <v>434</v>
      </c>
      <c r="S109" s="15" t="s">
        <v>435</v>
      </c>
    </row>
    <row r="110" spans="1:20" s="3" customFormat="1" ht="40.5" customHeight="1" x14ac:dyDescent="0.3">
      <c r="A110" s="25">
        <v>102</v>
      </c>
      <c r="B110" s="51">
        <v>6447</v>
      </c>
      <c r="C110" s="27" t="s">
        <v>108</v>
      </c>
      <c r="D110" s="14" t="s">
        <v>447</v>
      </c>
      <c r="E110" s="14" t="s">
        <v>448</v>
      </c>
      <c r="F110" s="26">
        <v>100608220157</v>
      </c>
      <c r="G110" s="26">
        <v>2018684241</v>
      </c>
      <c r="H110" s="29">
        <v>5</v>
      </c>
      <c r="I110" s="25">
        <f t="shared" si="42"/>
        <v>1937.5</v>
      </c>
      <c r="J110" s="25">
        <f t="shared" si="43"/>
        <v>1291.7307692307693</v>
      </c>
      <c r="K110" s="25">
        <f t="shared" si="44"/>
        <v>155.38461538461539</v>
      </c>
      <c r="L110" s="26">
        <f t="shared" ref="L110" si="55">SUM(I110:K110)</f>
        <v>3384.6153846153848</v>
      </c>
      <c r="M110" s="25">
        <f t="shared" ref="M110" si="56">I110*12%</f>
        <v>232.5</v>
      </c>
      <c r="N110" s="25">
        <f t="shared" ref="N110" si="57">L110*0.75%</f>
        <v>25.384615384615383</v>
      </c>
      <c r="O110" s="30">
        <v>0</v>
      </c>
      <c r="P110" s="25">
        <f t="shared" ref="P110" si="58">SUM(M110:O110)</f>
        <v>257.88461538461536</v>
      </c>
      <c r="Q110" s="25">
        <f t="shared" ref="Q110" si="59">MROUND(L110-P110,1)</f>
        <v>3127</v>
      </c>
      <c r="R110" s="23" t="s">
        <v>449</v>
      </c>
      <c r="S110" s="24" t="s">
        <v>450</v>
      </c>
    </row>
    <row r="111" spans="1:20" s="3" customFormat="1" ht="33" customHeight="1" x14ac:dyDescent="0.3">
      <c r="A111" s="56" t="s">
        <v>47</v>
      </c>
      <c r="B111" s="56"/>
      <c r="C111" s="56"/>
      <c r="D111" s="56"/>
      <c r="E111" s="56"/>
      <c r="F111" s="28"/>
      <c r="G111" s="28"/>
      <c r="H111" s="49">
        <f t="shared" ref="H111:Q111" si="60">SUM(H9:H110)</f>
        <v>2219</v>
      </c>
      <c r="I111" s="49">
        <f t="shared" si="60"/>
        <v>859862.5</v>
      </c>
      <c r="J111" s="49">
        <f t="shared" si="60"/>
        <v>573270.11538461561</v>
      </c>
      <c r="K111" s="49">
        <f t="shared" si="60"/>
        <v>68959.692307692312</v>
      </c>
      <c r="L111" s="49">
        <f t="shared" si="60"/>
        <v>1502092.3076923084</v>
      </c>
      <c r="M111" s="49">
        <f t="shared" si="60"/>
        <v>103183.5</v>
      </c>
      <c r="N111" s="49">
        <f t="shared" si="60"/>
        <v>11265.692307692309</v>
      </c>
      <c r="O111" s="49">
        <f t="shared" si="60"/>
        <v>0</v>
      </c>
      <c r="P111" s="49">
        <f t="shared" si="60"/>
        <v>114449.19230769238</v>
      </c>
      <c r="Q111" s="49">
        <f t="shared" si="60"/>
        <v>1387653</v>
      </c>
      <c r="R111" s="28"/>
      <c r="S111" s="28"/>
      <c r="T111" s="7"/>
    </row>
    <row r="112" spans="1:20" x14ac:dyDescent="0.2">
      <c r="M112" s="70"/>
      <c r="N112" s="70"/>
    </row>
    <row r="113" spans="2:14" x14ac:dyDescent="0.2">
      <c r="M113" s="70"/>
      <c r="N113" s="70"/>
    </row>
    <row r="115" spans="2:14" x14ac:dyDescent="0.2">
      <c r="M115" s="70"/>
    </row>
    <row r="116" spans="2:14" ht="15" x14ac:dyDescent="0.25">
      <c r="B116" s="52"/>
    </row>
    <row r="117" spans="2:14" ht="15" x14ac:dyDescent="0.25">
      <c r="B117" s="52"/>
    </row>
    <row r="118" spans="2:14" ht="15" x14ac:dyDescent="0.25">
      <c r="B118" s="52"/>
    </row>
    <row r="119" spans="2:14" ht="15" x14ac:dyDescent="0.25">
      <c r="B119" s="52"/>
    </row>
    <row r="120" spans="2:14" ht="15" x14ac:dyDescent="0.25">
      <c r="B120" s="52"/>
    </row>
    <row r="121" spans="2:14" ht="15" x14ac:dyDescent="0.25">
      <c r="B121" s="52"/>
    </row>
    <row r="122" spans="2:14" ht="15" x14ac:dyDescent="0.25">
      <c r="B122" s="52"/>
    </row>
    <row r="123" spans="2:14" ht="15" x14ac:dyDescent="0.25">
      <c r="B123" s="52"/>
    </row>
    <row r="124" spans="2:14" ht="15" x14ac:dyDescent="0.25">
      <c r="B124" s="52"/>
    </row>
    <row r="125" spans="2:14" ht="15" x14ac:dyDescent="0.25">
      <c r="B125" s="52"/>
    </row>
    <row r="126" spans="2:14" ht="15" x14ac:dyDescent="0.25">
      <c r="B126" s="52"/>
    </row>
    <row r="127" spans="2:14" ht="15" x14ac:dyDescent="0.25">
      <c r="B127" s="52"/>
    </row>
    <row r="128" spans="2:14" ht="15" x14ac:dyDescent="0.25">
      <c r="B128" s="52"/>
    </row>
    <row r="129" spans="2:2" ht="15" x14ac:dyDescent="0.25">
      <c r="B129" s="52"/>
    </row>
    <row r="130" spans="2:2" ht="15" x14ac:dyDescent="0.25">
      <c r="B130" s="52"/>
    </row>
    <row r="131" spans="2:2" ht="15" x14ac:dyDescent="0.25">
      <c r="B131" s="52"/>
    </row>
    <row r="132" spans="2:2" ht="15" x14ac:dyDescent="0.25">
      <c r="B132" s="52"/>
    </row>
    <row r="133" spans="2:2" ht="15" x14ac:dyDescent="0.25">
      <c r="B133" s="52"/>
    </row>
    <row r="134" spans="2:2" ht="15" x14ac:dyDescent="0.25">
      <c r="B134" s="52"/>
    </row>
    <row r="135" spans="2:2" ht="15" x14ac:dyDescent="0.25">
      <c r="B135" s="52"/>
    </row>
    <row r="136" spans="2:2" ht="15" x14ac:dyDescent="0.25">
      <c r="B136" s="52"/>
    </row>
    <row r="137" spans="2:2" ht="15" x14ac:dyDescent="0.25">
      <c r="B137" s="52"/>
    </row>
    <row r="138" spans="2:2" ht="15" x14ac:dyDescent="0.25">
      <c r="B138" s="52"/>
    </row>
    <row r="139" spans="2:2" ht="15" x14ac:dyDescent="0.25">
      <c r="B139" s="52"/>
    </row>
    <row r="140" spans="2:2" ht="15" x14ac:dyDescent="0.25">
      <c r="B140" s="52"/>
    </row>
    <row r="141" spans="2:2" ht="15" x14ac:dyDescent="0.25">
      <c r="B141" s="52"/>
    </row>
    <row r="142" spans="2:2" ht="15" x14ac:dyDescent="0.25">
      <c r="B142" s="52"/>
    </row>
    <row r="143" spans="2:2" ht="15" x14ac:dyDescent="0.25">
      <c r="B143" s="52"/>
    </row>
    <row r="144" spans="2:2" ht="15" x14ac:dyDescent="0.25">
      <c r="B144" s="52"/>
    </row>
    <row r="145" spans="2:2" ht="15" x14ac:dyDescent="0.25">
      <c r="B145" s="52"/>
    </row>
    <row r="146" spans="2:2" ht="15" x14ac:dyDescent="0.25">
      <c r="B146" s="52"/>
    </row>
    <row r="147" spans="2:2" ht="15" x14ac:dyDescent="0.25">
      <c r="B147" s="52"/>
    </row>
    <row r="148" spans="2:2" ht="15" x14ac:dyDescent="0.25">
      <c r="B148" s="52"/>
    </row>
    <row r="149" spans="2:2" ht="15" x14ac:dyDescent="0.25">
      <c r="B149" s="52"/>
    </row>
    <row r="150" spans="2:2" ht="15" x14ac:dyDescent="0.25">
      <c r="B150" s="52"/>
    </row>
    <row r="151" spans="2:2" ht="15" x14ac:dyDescent="0.25">
      <c r="B151" s="52"/>
    </row>
    <row r="152" spans="2:2" ht="15" x14ac:dyDescent="0.25">
      <c r="B152" s="52"/>
    </row>
    <row r="153" spans="2:2" ht="15" x14ac:dyDescent="0.25">
      <c r="B153" s="52"/>
    </row>
    <row r="154" spans="2:2" ht="15" x14ac:dyDescent="0.25">
      <c r="B154" s="52"/>
    </row>
    <row r="155" spans="2:2" ht="15" x14ac:dyDescent="0.25">
      <c r="B155" s="52"/>
    </row>
    <row r="156" spans="2:2" ht="15" x14ac:dyDescent="0.25">
      <c r="B156" s="52"/>
    </row>
    <row r="157" spans="2:2" ht="15" x14ac:dyDescent="0.25">
      <c r="B157" s="52"/>
    </row>
    <row r="158" spans="2:2" ht="15" x14ac:dyDescent="0.25">
      <c r="B158" s="52"/>
    </row>
    <row r="159" spans="2:2" ht="15" x14ac:dyDescent="0.25">
      <c r="B159" s="52"/>
    </row>
    <row r="160" spans="2:2" ht="15" x14ac:dyDescent="0.25">
      <c r="B160" s="52"/>
    </row>
    <row r="161" spans="2:2" ht="15" x14ac:dyDescent="0.25">
      <c r="B161" s="52"/>
    </row>
    <row r="162" spans="2:2" ht="15" x14ac:dyDescent="0.25">
      <c r="B162" s="52"/>
    </row>
    <row r="163" spans="2:2" ht="15" x14ac:dyDescent="0.25">
      <c r="B163" s="52"/>
    </row>
    <row r="164" spans="2:2" ht="15" x14ac:dyDescent="0.25">
      <c r="B164" s="52"/>
    </row>
    <row r="165" spans="2:2" ht="15" x14ac:dyDescent="0.25">
      <c r="B165" s="52"/>
    </row>
    <row r="166" spans="2:2" ht="15" x14ac:dyDescent="0.25">
      <c r="B166" s="52"/>
    </row>
    <row r="167" spans="2:2" ht="15" x14ac:dyDescent="0.25">
      <c r="B167" s="52"/>
    </row>
    <row r="168" spans="2:2" ht="15" x14ac:dyDescent="0.25">
      <c r="B168" s="52"/>
    </row>
    <row r="169" spans="2:2" ht="15" x14ac:dyDescent="0.25">
      <c r="B169" s="52"/>
    </row>
    <row r="170" spans="2:2" ht="15" x14ac:dyDescent="0.25">
      <c r="B170" s="52"/>
    </row>
    <row r="171" spans="2:2" ht="15" x14ac:dyDescent="0.25">
      <c r="B171" s="52"/>
    </row>
    <row r="172" spans="2:2" ht="15" x14ac:dyDescent="0.25">
      <c r="B172" s="52"/>
    </row>
    <row r="173" spans="2:2" ht="15" x14ac:dyDescent="0.25">
      <c r="B173" s="52"/>
    </row>
    <row r="174" spans="2:2" ht="15" x14ac:dyDescent="0.25">
      <c r="B174" s="52"/>
    </row>
    <row r="175" spans="2:2" ht="15" x14ac:dyDescent="0.25">
      <c r="B175" s="52"/>
    </row>
    <row r="176" spans="2:2" ht="15" x14ac:dyDescent="0.25">
      <c r="B176" s="52"/>
    </row>
    <row r="177" spans="2:2" ht="15" x14ac:dyDescent="0.25">
      <c r="B177" s="52"/>
    </row>
    <row r="178" spans="2:2" ht="15" x14ac:dyDescent="0.25">
      <c r="B178" s="52"/>
    </row>
    <row r="179" spans="2:2" ht="15" x14ac:dyDescent="0.25">
      <c r="B179" s="52"/>
    </row>
    <row r="180" spans="2:2" ht="15" x14ac:dyDescent="0.25">
      <c r="B180" s="52"/>
    </row>
    <row r="181" spans="2:2" ht="15" x14ac:dyDescent="0.25">
      <c r="B181" s="52"/>
    </row>
    <row r="182" spans="2:2" ht="15" x14ac:dyDescent="0.25">
      <c r="B182" s="52"/>
    </row>
    <row r="183" spans="2:2" ht="15" x14ac:dyDescent="0.25">
      <c r="B183" s="52"/>
    </row>
    <row r="184" spans="2:2" ht="15" x14ac:dyDescent="0.25">
      <c r="B184" s="52"/>
    </row>
    <row r="185" spans="2:2" ht="15" x14ac:dyDescent="0.25">
      <c r="B185" s="52"/>
    </row>
    <row r="186" spans="2:2" ht="15" x14ac:dyDescent="0.25">
      <c r="B186" s="52"/>
    </row>
    <row r="187" spans="2:2" ht="15" x14ac:dyDescent="0.25">
      <c r="B187" s="52"/>
    </row>
    <row r="188" spans="2:2" ht="15" x14ac:dyDescent="0.25">
      <c r="B188" s="52"/>
    </row>
    <row r="189" spans="2:2" ht="15" x14ac:dyDescent="0.25">
      <c r="B189" s="52"/>
    </row>
    <row r="190" spans="2:2" ht="15" x14ac:dyDescent="0.25">
      <c r="B190" s="52"/>
    </row>
    <row r="191" spans="2:2" ht="15" x14ac:dyDescent="0.25">
      <c r="B191" s="52"/>
    </row>
    <row r="192" spans="2:2" ht="15" x14ac:dyDescent="0.25">
      <c r="B192" s="52"/>
    </row>
    <row r="193" spans="2:2" ht="15" x14ac:dyDescent="0.25">
      <c r="B193" s="52"/>
    </row>
    <row r="194" spans="2:2" ht="15" x14ac:dyDescent="0.25">
      <c r="B194" s="52"/>
    </row>
    <row r="195" spans="2:2" ht="15" x14ac:dyDescent="0.25">
      <c r="B195" s="52"/>
    </row>
    <row r="196" spans="2:2" ht="15" x14ac:dyDescent="0.25">
      <c r="B196" s="52"/>
    </row>
    <row r="197" spans="2:2" ht="15" x14ac:dyDescent="0.25">
      <c r="B197" s="52"/>
    </row>
    <row r="198" spans="2:2" ht="15" x14ac:dyDescent="0.25">
      <c r="B198" s="52"/>
    </row>
    <row r="199" spans="2:2" ht="15" x14ac:dyDescent="0.25">
      <c r="B199" s="52"/>
    </row>
    <row r="200" spans="2:2" ht="15" x14ac:dyDescent="0.25">
      <c r="B200" s="52"/>
    </row>
    <row r="201" spans="2:2" ht="15" x14ac:dyDescent="0.25">
      <c r="B201" s="52"/>
    </row>
    <row r="202" spans="2:2" ht="15" x14ac:dyDescent="0.25">
      <c r="B202" s="52"/>
    </row>
    <row r="203" spans="2:2" ht="15" x14ac:dyDescent="0.25">
      <c r="B203" s="52"/>
    </row>
    <row r="204" spans="2:2" ht="15" x14ac:dyDescent="0.25">
      <c r="B204" s="52"/>
    </row>
    <row r="205" spans="2:2" ht="15" x14ac:dyDescent="0.25">
      <c r="B205" s="52"/>
    </row>
    <row r="206" spans="2:2" ht="15" x14ac:dyDescent="0.25">
      <c r="B206" s="52"/>
    </row>
    <row r="207" spans="2:2" ht="15" x14ac:dyDescent="0.25">
      <c r="B207" s="52"/>
    </row>
    <row r="208" spans="2:2" ht="15" x14ac:dyDescent="0.25">
      <c r="B208" s="52"/>
    </row>
    <row r="209" spans="2:2" ht="15" x14ac:dyDescent="0.25">
      <c r="B209" s="52"/>
    </row>
    <row r="210" spans="2:2" ht="15" x14ac:dyDescent="0.25">
      <c r="B210" s="52"/>
    </row>
    <row r="211" spans="2:2" ht="15" x14ac:dyDescent="0.25">
      <c r="B211" s="52"/>
    </row>
    <row r="212" spans="2:2" ht="15" x14ac:dyDescent="0.25">
      <c r="B212" s="52"/>
    </row>
    <row r="213" spans="2:2" ht="15" x14ac:dyDescent="0.25">
      <c r="B213" s="52"/>
    </row>
    <row r="214" spans="2:2" ht="15" x14ac:dyDescent="0.25">
      <c r="B214" s="52"/>
    </row>
    <row r="215" spans="2:2" ht="15" x14ac:dyDescent="0.25">
      <c r="B215" s="52"/>
    </row>
    <row r="216" spans="2:2" ht="15" x14ac:dyDescent="0.25">
      <c r="B216" s="52"/>
    </row>
    <row r="217" spans="2:2" ht="15" x14ac:dyDescent="0.25">
      <c r="B217" s="52"/>
    </row>
    <row r="218" spans="2:2" ht="15" x14ac:dyDescent="0.25">
      <c r="B218" s="52"/>
    </row>
    <row r="219" spans="2:2" ht="15" x14ac:dyDescent="0.25">
      <c r="B219" s="52"/>
    </row>
    <row r="220" spans="2:2" x14ac:dyDescent="0.2">
      <c r="B220" s="53"/>
    </row>
    <row r="221" spans="2:2" x14ac:dyDescent="0.2">
      <c r="B221" s="53"/>
    </row>
  </sheetData>
  <mergeCells count="19">
    <mergeCell ref="A1:S1"/>
    <mergeCell ref="A2:S2"/>
    <mergeCell ref="A3:S3"/>
    <mergeCell ref="A4:S4"/>
    <mergeCell ref="A5:S5"/>
    <mergeCell ref="P6:P7"/>
    <mergeCell ref="Q6:Q7"/>
    <mergeCell ref="A111:E111"/>
    <mergeCell ref="F6:F7"/>
    <mergeCell ref="G6:G7"/>
    <mergeCell ref="H6:H7"/>
    <mergeCell ref="I6:K6"/>
    <mergeCell ref="L6:L7"/>
    <mergeCell ref="A6:A7"/>
    <mergeCell ref="B6:B7"/>
    <mergeCell ref="C6:C7"/>
    <mergeCell ref="D6:D7"/>
    <mergeCell ref="E6:E7"/>
    <mergeCell ref="M6:O6"/>
  </mergeCells>
  <conditionalFormatting sqref="B95">
    <cfRule type="duplicateValues" dxfId="23" priority="37"/>
  </conditionalFormatting>
  <conditionalFormatting sqref="B96">
    <cfRule type="duplicateValues" dxfId="22" priority="36"/>
  </conditionalFormatting>
  <conditionalFormatting sqref="B97">
    <cfRule type="duplicateValues" dxfId="21" priority="35"/>
  </conditionalFormatting>
  <conditionalFormatting sqref="B98">
    <cfRule type="duplicateValues" dxfId="20" priority="34"/>
  </conditionalFormatting>
  <conditionalFormatting sqref="B99">
    <cfRule type="duplicateValues" dxfId="19" priority="47"/>
  </conditionalFormatting>
  <conditionalFormatting sqref="B101:B103">
    <cfRule type="duplicateValues" dxfId="18" priority="22"/>
  </conditionalFormatting>
  <conditionalFormatting sqref="B100">
    <cfRule type="duplicateValues" dxfId="17" priority="57"/>
  </conditionalFormatting>
  <conditionalFormatting sqref="B111:B114 B1:B100 B222:B1048576">
    <cfRule type="duplicateValues" dxfId="16" priority="58"/>
    <cfRule type="duplicateValues" dxfId="15" priority="59"/>
  </conditionalFormatting>
  <conditionalFormatting sqref="B111:B114 B1:B100 B222:B1048576">
    <cfRule type="duplicateValues" dxfId="14" priority="64"/>
  </conditionalFormatting>
  <conditionalFormatting sqref="B104:B109">
    <cfRule type="duplicateValues" dxfId="13" priority="71"/>
  </conditionalFormatting>
  <conditionalFormatting sqref="B222:B1048576 B1:B114">
    <cfRule type="duplicateValues" dxfId="12" priority="10"/>
  </conditionalFormatting>
  <conditionalFormatting sqref="B162:B221 B116:B160">
    <cfRule type="duplicateValues" dxfId="11" priority="9"/>
  </conditionalFormatting>
  <conditionalFormatting sqref="B162:B221">
    <cfRule type="duplicateValues" dxfId="10" priority="8"/>
  </conditionalFormatting>
  <conditionalFormatting sqref="B162:B221">
    <cfRule type="duplicateValues" dxfId="9" priority="7"/>
  </conditionalFormatting>
  <conditionalFormatting sqref="B116:B221">
    <cfRule type="duplicateValues" dxfId="8" priority="6"/>
  </conditionalFormatting>
  <conditionalFormatting sqref="B116:B221">
    <cfRule type="duplicateValues" dxfId="7" priority="5"/>
  </conditionalFormatting>
  <conditionalFormatting sqref="B161">
    <cfRule type="duplicateValues" dxfId="6" priority="4"/>
  </conditionalFormatting>
  <conditionalFormatting sqref="B161">
    <cfRule type="duplicateValues" dxfId="5" priority="3"/>
  </conditionalFormatting>
  <conditionalFormatting sqref="B161">
    <cfRule type="duplicateValues" dxfId="4" priority="2"/>
  </conditionalFormatting>
  <conditionalFormatting sqref="B1:B1048576">
    <cfRule type="duplicateValues" dxfId="3" priority="1"/>
  </conditionalFormatting>
  <conditionalFormatting sqref="B110">
    <cfRule type="duplicateValues" dxfId="2" priority="82"/>
  </conditionalFormatting>
  <conditionalFormatting sqref="B110">
    <cfRule type="duplicateValues" dxfId="1" priority="83"/>
    <cfRule type="duplicateValues" dxfId="0" priority="84"/>
  </conditionalFormatting>
  <hyperlinks>
    <hyperlink ref="S105" r:id="rId1" display="https://www.google.com/search?rlz=1C1NHXL_enIN759IN759&amp;q=BARB0MANDAO&amp;spell=1&amp;sa=X&amp;ved=2ahUKEwjo9a7phOD-AhVXbN4KHQRzB-kQkeECKAB6BAgHEAE"/>
  </hyperlinks>
  <pageMargins left="0.17" right="0.17" top="0.38" bottom="0.32" header="0.3" footer="0.3"/>
  <pageSetup paperSize="9" scale="40" fitToWidth="0" fitToHeight="0" orientation="landscape" r:id="rId2"/>
  <rowBreaks count="1" manualBreakCount="1">
    <brk id="32" max="18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</vt:lpstr>
      <vt:lpstr>SALARY!Print_Area</vt:lpstr>
      <vt:lpstr>SALARY!Print_Titles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Noor Sahu</cp:lastModifiedBy>
  <cp:lastPrinted>2023-07-17T12:03:26Z</cp:lastPrinted>
  <dcterms:created xsi:type="dcterms:W3CDTF">2020-08-21T10:40:06Z</dcterms:created>
  <dcterms:modified xsi:type="dcterms:W3CDTF">2023-08-10T04:10:56Z</dcterms:modified>
</cp:coreProperties>
</file>