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20490" windowHeight="6675"/>
  </bookViews>
  <sheets>
    <sheet name="SALARY" sheetId="1" r:id="rId1"/>
  </sheets>
  <definedNames>
    <definedName name="_xlnm._FilterDatabase" localSheetId="0" hidden="1">SALARY!$A$8:$S$119</definedName>
    <definedName name="_xlnm.Print_Area" localSheetId="0">SALARY!$A$1:$S$119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H119" i="1" l="1"/>
  <c r="O119" i="1"/>
  <c r="I118" i="1"/>
  <c r="M118" i="1" s="1"/>
  <c r="J118" i="1"/>
  <c r="K118" i="1"/>
  <c r="L118" i="1"/>
  <c r="N118" i="1" s="1"/>
  <c r="I117" i="1"/>
  <c r="M117" i="1" s="1"/>
  <c r="J117" i="1"/>
  <c r="K117" i="1"/>
  <c r="L117" i="1"/>
  <c r="N117" i="1" s="1"/>
  <c r="I116" i="1"/>
  <c r="M116" i="1" s="1"/>
  <c r="J116" i="1"/>
  <c r="K116" i="1"/>
  <c r="L116" i="1"/>
  <c r="N116" i="1" s="1"/>
  <c r="I115" i="1"/>
  <c r="M115" i="1" s="1"/>
  <c r="J115" i="1"/>
  <c r="K115" i="1"/>
  <c r="L115" i="1"/>
  <c r="N115" i="1" s="1"/>
  <c r="I114" i="1"/>
  <c r="M114" i="1" s="1"/>
  <c r="J114" i="1"/>
  <c r="K114" i="1"/>
  <c r="L114" i="1"/>
  <c r="N114" i="1" s="1"/>
  <c r="P114" i="1" l="1"/>
  <c r="Q114" i="1" s="1"/>
  <c r="P115" i="1"/>
  <c r="Q115" i="1" s="1"/>
  <c r="P116" i="1"/>
  <c r="Q116" i="1" s="1"/>
  <c r="P117" i="1"/>
  <c r="Q117" i="1" s="1"/>
  <c r="P118" i="1"/>
  <c r="Q118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I9" i="1"/>
  <c r="A63" i="1" l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K107" i="1"/>
  <c r="J107" i="1"/>
  <c r="I107" i="1"/>
  <c r="A79" i="1" l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L107" i="1"/>
  <c r="N107" i="1" s="1"/>
  <c r="M107" i="1"/>
  <c r="A93" i="1" l="1"/>
  <c r="A94" i="1" s="1"/>
  <c r="A95" i="1" s="1"/>
  <c r="A96" i="1" s="1"/>
  <c r="A97" i="1" s="1"/>
  <c r="A98" i="1" s="1"/>
  <c r="A99" i="1" s="1"/>
  <c r="P107" i="1"/>
  <c r="Q107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V108" i="1"/>
  <c r="V109" i="1" s="1"/>
  <c r="J10" i="1" l="1"/>
  <c r="J11" i="1"/>
  <c r="J12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I44" i="1"/>
  <c r="I46" i="1"/>
  <c r="I48" i="1"/>
  <c r="I50" i="1"/>
  <c r="I52" i="1"/>
  <c r="I54" i="1"/>
  <c r="I56" i="1"/>
  <c r="I58" i="1"/>
  <c r="I60" i="1"/>
  <c r="J62" i="1"/>
  <c r="J63" i="1"/>
  <c r="J64" i="1"/>
  <c r="J65" i="1"/>
  <c r="I67" i="1"/>
  <c r="J68" i="1"/>
  <c r="I69" i="1"/>
  <c r="M69" i="1" s="1"/>
  <c r="I71" i="1"/>
  <c r="J72" i="1"/>
  <c r="J73" i="1"/>
  <c r="J74" i="1"/>
  <c r="I75" i="1"/>
  <c r="J76" i="1"/>
  <c r="J77" i="1"/>
  <c r="J79" i="1"/>
  <c r="J80" i="1"/>
  <c r="J81" i="1"/>
  <c r="I83" i="1"/>
  <c r="J85" i="1"/>
  <c r="J86" i="1"/>
  <c r="J87" i="1"/>
  <c r="I88" i="1"/>
  <c r="J90" i="1"/>
  <c r="J91" i="1"/>
  <c r="J92" i="1"/>
  <c r="J93" i="1"/>
  <c r="J94" i="1"/>
  <c r="J95" i="1"/>
  <c r="J97" i="1"/>
  <c r="I98" i="1"/>
  <c r="J99" i="1"/>
  <c r="I100" i="1"/>
  <c r="M100" i="1" s="1"/>
  <c r="J101" i="1"/>
  <c r="I102" i="1"/>
  <c r="J103" i="1"/>
  <c r="J104" i="1"/>
  <c r="J105" i="1"/>
  <c r="J106" i="1"/>
  <c r="I108" i="1"/>
  <c r="I109" i="1"/>
  <c r="J110" i="1"/>
  <c r="J111" i="1"/>
  <c r="J112" i="1"/>
  <c r="I113" i="1"/>
  <c r="K9" i="1"/>
  <c r="I10" i="1"/>
  <c r="K11" i="1"/>
  <c r="K12" i="1"/>
  <c r="I13" i="1"/>
  <c r="K13" i="1"/>
  <c r="M13" i="1"/>
  <c r="J14" i="1"/>
  <c r="I15" i="1"/>
  <c r="K15" i="1"/>
  <c r="M15" i="1"/>
  <c r="J16" i="1"/>
  <c r="I17" i="1"/>
  <c r="K17" i="1"/>
  <c r="M17" i="1"/>
  <c r="J18" i="1"/>
  <c r="I19" i="1"/>
  <c r="K19" i="1"/>
  <c r="M19" i="1"/>
  <c r="J20" i="1"/>
  <c r="I21" i="1"/>
  <c r="K21" i="1"/>
  <c r="M21" i="1"/>
  <c r="J22" i="1"/>
  <c r="I23" i="1"/>
  <c r="K23" i="1"/>
  <c r="M23" i="1"/>
  <c r="J24" i="1"/>
  <c r="I25" i="1"/>
  <c r="K25" i="1"/>
  <c r="M25" i="1"/>
  <c r="J26" i="1"/>
  <c r="I27" i="1"/>
  <c r="K27" i="1"/>
  <c r="M27" i="1"/>
  <c r="J28" i="1"/>
  <c r="I29" i="1"/>
  <c r="K29" i="1"/>
  <c r="M29" i="1"/>
  <c r="J30" i="1"/>
  <c r="I31" i="1"/>
  <c r="K31" i="1"/>
  <c r="M31" i="1"/>
  <c r="J32" i="1"/>
  <c r="I33" i="1"/>
  <c r="K33" i="1"/>
  <c r="M33" i="1"/>
  <c r="J34" i="1"/>
  <c r="I35" i="1"/>
  <c r="K35" i="1"/>
  <c r="M35" i="1"/>
  <c r="J36" i="1"/>
  <c r="I37" i="1"/>
  <c r="K37" i="1"/>
  <c r="M37" i="1"/>
  <c r="J38" i="1"/>
  <c r="I39" i="1"/>
  <c r="K39" i="1"/>
  <c r="M39" i="1"/>
  <c r="J40" i="1"/>
  <c r="I41" i="1"/>
  <c r="K41" i="1"/>
  <c r="M41" i="1"/>
  <c r="J42" i="1"/>
  <c r="I43" i="1"/>
  <c r="M43" i="1" s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I62" i="1"/>
  <c r="K62" i="1"/>
  <c r="I63" i="1"/>
  <c r="K63" i="1"/>
  <c r="I65" i="1"/>
  <c r="M65" i="1" s="1"/>
  <c r="K65" i="1"/>
  <c r="J67" i="1"/>
  <c r="J69" i="1"/>
  <c r="J71" i="1"/>
  <c r="I73" i="1"/>
  <c r="K73" i="1"/>
  <c r="I74" i="1"/>
  <c r="M74" i="1" s="1"/>
  <c r="J75" i="1"/>
  <c r="K76" i="1"/>
  <c r="I77" i="1"/>
  <c r="M77" i="1" s="1"/>
  <c r="K77" i="1"/>
  <c r="I80" i="1"/>
  <c r="M80" i="1" s="1"/>
  <c r="K80" i="1"/>
  <c r="I81" i="1"/>
  <c r="M81" i="1" s="1"/>
  <c r="K81" i="1"/>
  <c r="J82" i="1"/>
  <c r="J83" i="1"/>
  <c r="J84" i="1"/>
  <c r="I85" i="1"/>
  <c r="M85" i="1" s="1"/>
  <c r="K85" i="1"/>
  <c r="I86" i="1"/>
  <c r="M86" i="1" s="1"/>
  <c r="K86" i="1"/>
  <c r="J88" i="1"/>
  <c r="I90" i="1"/>
  <c r="K90" i="1"/>
  <c r="I91" i="1"/>
  <c r="M91" i="1" s="1"/>
  <c r="I92" i="1"/>
  <c r="K92" i="1"/>
  <c r="I93" i="1"/>
  <c r="K93" i="1"/>
  <c r="K94" i="1"/>
  <c r="I96" i="1"/>
  <c r="K97" i="1"/>
  <c r="I99" i="1"/>
  <c r="J100" i="1"/>
  <c r="I101" i="1"/>
  <c r="K101" i="1"/>
  <c r="J102" i="1"/>
  <c r="I104" i="1"/>
  <c r="K104" i="1"/>
  <c r="K106" i="1"/>
  <c r="K108" i="1"/>
  <c r="K110" i="1"/>
  <c r="I111" i="1"/>
  <c r="I112" i="1"/>
  <c r="J113" i="1"/>
  <c r="J96" i="1" l="1"/>
  <c r="K96" i="1"/>
  <c r="I89" i="1"/>
  <c r="M89" i="1" s="1"/>
  <c r="K89" i="1"/>
  <c r="I78" i="1"/>
  <c r="M78" i="1" s="1"/>
  <c r="K78" i="1"/>
  <c r="I70" i="1"/>
  <c r="M70" i="1" s="1"/>
  <c r="K70" i="1"/>
  <c r="I66" i="1"/>
  <c r="M66" i="1" s="1"/>
  <c r="K66" i="1"/>
  <c r="I59" i="1"/>
  <c r="M59" i="1" s="1"/>
  <c r="K59" i="1"/>
  <c r="I55" i="1"/>
  <c r="M55" i="1" s="1"/>
  <c r="K55" i="1"/>
  <c r="I51" i="1"/>
  <c r="M51" i="1" s="1"/>
  <c r="K51" i="1"/>
  <c r="I47" i="1"/>
  <c r="M47" i="1" s="1"/>
  <c r="K47" i="1"/>
  <c r="I40" i="1"/>
  <c r="M40" i="1" s="1"/>
  <c r="K40" i="1"/>
  <c r="I36" i="1"/>
  <c r="M36" i="1" s="1"/>
  <c r="K36" i="1"/>
  <c r="I32" i="1"/>
  <c r="M32" i="1" s="1"/>
  <c r="K32" i="1"/>
  <c r="I28" i="1"/>
  <c r="M28" i="1" s="1"/>
  <c r="K28" i="1"/>
  <c r="I26" i="1"/>
  <c r="M26" i="1" s="1"/>
  <c r="K26" i="1"/>
  <c r="I22" i="1"/>
  <c r="K22" i="1"/>
  <c r="I18" i="1"/>
  <c r="M18" i="1" s="1"/>
  <c r="K18" i="1"/>
  <c r="I14" i="1"/>
  <c r="K14" i="1"/>
  <c r="J9" i="1"/>
  <c r="K112" i="1"/>
  <c r="L112" i="1" s="1"/>
  <c r="N112" i="1" s="1"/>
  <c r="I110" i="1"/>
  <c r="L110" i="1" s="1"/>
  <c r="N110" i="1" s="1"/>
  <c r="K102" i="1"/>
  <c r="L102" i="1" s="1"/>
  <c r="N102" i="1" s="1"/>
  <c r="I94" i="1"/>
  <c r="M94" i="1" s="1"/>
  <c r="K91" i="1"/>
  <c r="L91" i="1" s="1"/>
  <c r="N91" i="1" s="1"/>
  <c r="P91" i="1" s="1"/>
  <c r="Q91" i="1" s="1"/>
  <c r="J89" i="1"/>
  <c r="J78" i="1"/>
  <c r="L78" i="1" s="1"/>
  <c r="N78" i="1" s="1"/>
  <c r="P78" i="1" s="1"/>
  <c r="Q78" i="1" s="1"/>
  <c r="I76" i="1"/>
  <c r="M76" i="1" s="1"/>
  <c r="K74" i="1"/>
  <c r="J70" i="1"/>
  <c r="J66" i="1"/>
  <c r="L66" i="1" s="1"/>
  <c r="N66" i="1" s="1"/>
  <c r="P66" i="1" s="1"/>
  <c r="Q66" i="1" s="1"/>
  <c r="I12" i="1"/>
  <c r="M12" i="1" s="1"/>
  <c r="K10" i="1"/>
  <c r="L10" i="1" s="1"/>
  <c r="N10" i="1" s="1"/>
  <c r="I87" i="1"/>
  <c r="K87" i="1"/>
  <c r="L87" i="1" s="1"/>
  <c r="N87" i="1" s="1"/>
  <c r="I84" i="1"/>
  <c r="K84" i="1"/>
  <c r="L84" i="1" s="1"/>
  <c r="N84" i="1" s="1"/>
  <c r="I82" i="1"/>
  <c r="M82" i="1" s="1"/>
  <c r="K82" i="1"/>
  <c r="L82" i="1" s="1"/>
  <c r="N82" i="1" s="1"/>
  <c r="P82" i="1" s="1"/>
  <c r="Q82" i="1" s="1"/>
  <c r="I79" i="1"/>
  <c r="M79" i="1" s="1"/>
  <c r="K79" i="1"/>
  <c r="L79" i="1" s="1"/>
  <c r="N79" i="1" s="1"/>
  <c r="P79" i="1" s="1"/>
  <c r="Q79" i="1" s="1"/>
  <c r="I72" i="1"/>
  <c r="M72" i="1" s="1"/>
  <c r="K72" i="1"/>
  <c r="L72" i="1" s="1"/>
  <c r="N72" i="1" s="1"/>
  <c r="P72" i="1" s="1"/>
  <c r="Q72" i="1" s="1"/>
  <c r="I68" i="1"/>
  <c r="M68" i="1" s="1"/>
  <c r="K68" i="1"/>
  <c r="L68" i="1" s="1"/>
  <c r="N68" i="1" s="1"/>
  <c r="P68" i="1" s="1"/>
  <c r="Q68" i="1" s="1"/>
  <c r="I64" i="1"/>
  <c r="K64" i="1"/>
  <c r="L64" i="1" s="1"/>
  <c r="N64" i="1" s="1"/>
  <c r="I61" i="1"/>
  <c r="K61" i="1"/>
  <c r="I57" i="1"/>
  <c r="M57" i="1" s="1"/>
  <c r="K57" i="1"/>
  <c r="L57" i="1" s="1"/>
  <c r="N57" i="1" s="1"/>
  <c r="P57" i="1" s="1"/>
  <c r="Q57" i="1" s="1"/>
  <c r="I53" i="1"/>
  <c r="M53" i="1" s="1"/>
  <c r="K53" i="1"/>
  <c r="L53" i="1" s="1"/>
  <c r="N53" i="1" s="1"/>
  <c r="P53" i="1" s="1"/>
  <c r="Q53" i="1" s="1"/>
  <c r="I49" i="1"/>
  <c r="M49" i="1" s="1"/>
  <c r="K49" i="1"/>
  <c r="L49" i="1" s="1"/>
  <c r="N49" i="1" s="1"/>
  <c r="P49" i="1" s="1"/>
  <c r="Q49" i="1" s="1"/>
  <c r="I45" i="1"/>
  <c r="M45" i="1" s="1"/>
  <c r="K45" i="1"/>
  <c r="L45" i="1" s="1"/>
  <c r="N45" i="1" s="1"/>
  <c r="P45" i="1" s="1"/>
  <c r="Q45" i="1" s="1"/>
  <c r="I42" i="1"/>
  <c r="K42" i="1"/>
  <c r="L42" i="1" s="1"/>
  <c r="N42" i="1" s="1"/>
  <c r="I38" i="1"/>
  <c r="K38" i="1"/>
  <c r="L38" i="1" s="1"/>
  <c r="N38" i="1" s="1"/>
  <c r="I34" i="1"/>
  <c r="K34" i="1"/>
  <c r="L34" i="1" s="1"/>
  <c r="N34" i="1" s="1"/>
  <c r="I30" i="1"/>
  <c r="K30" i="1"/>
  <c r="L30" i="1" s="1"/>
  <c r="N30" i="1" s="1"/>
  <c r="I24" i="1"/>
  <c r="M24" i="1" s="1"/>
  <c r="K24" i="1"/>
  <c r="L24" i="1" s="1"/>
  <c r="N24" i="1" s="1"/>
  <c r="P24" i="1" s="1"/>
  <c r="Q24" i="1" s="1"/>
  <c r="I20" i="1"/>
  <c r="M20" i="1" s="1"/>
  <c r="K20" i="1"/>
  <c r="L20" i="1" s="1"/>
  <c r="N20" i="1" s="1"/>
  <c r="P20" i="1" s="1"/>
  <c r="Q20" i="1" s="1"/>
  <c r="I16" i="1"/>
  <c r="M16" i="1" s="1"/>
  <c r="K16" i="1"/>
  <c r="L16" i="1" s="1"/>
  <c r="N16" i="1" s="1"/>
  <c r="P16" i="1" s="1"/>
  <c r="Q16" i="1" s="1"/>
  <c r="K111" i="1"/>
  <c r="J109" i="1"/>
  <c r="I106" i="1"/>
  <c r="M106" i="1" s="1"/>
  <c r="K105" i="1"/>
  <c r="I103" i="1"/>
  <c r="K99" i="1"/>
  <c r="J98" i="1"/>
  <c r="I97" i="1"/>
  <c r="M97" i="1" s="1"/>
  <c r="K95" i="1"/>
  <c r="K113" i="1"/>
  <c r="K109" i="1"/>
  <c r="I105" i="1"/>
  <c r="M105" i="1" s="1"/>
  <c r="K103" i="1"/>
  <c r="K100" i="1"/>
  <c r="K98" i="1"/>
  <c r="L98" i="1" s="1"/>
  <c r="N98" i="1" s="1"/>
  <c r="I95" i="1"/>
  <c r="M95" i="1" s="1"/>
  <c r="L27" i="1"/>
  <c r="N27" i="1" s="1"/>
  <c r="P27" i="1" s="1"/>
  <c r="Q27" i="1" s="1"/>
  <c r="L81" i="1"/>
  <c r="N81" i="1" s="1"/>
  <c r="P81" i="1" s="1"/>
  <c r="Q81" i="1" s="1"/>
  <c r="L70" i="1"/>
  <c r="N70" i="1" s="1"/>
  <c r="P70" i="1" s="1"/>
  <c r="Q70" i="1" s="1"/>
  <c r="L35" i="1"/>
  <c r="N35" i="1" s="1"/>
  <c r="P35" i="1" s="1"/>
  <c r="Q35" i="1" s="1"/>
  <c r="L19" i="1"/>
  <c r="N19" i="1" s="1"/>
  <c r="P19" i="1" s="1"/>
  <c r="Q19" i="1" s="1"/>
  <c r="L61" i="1"/>
  <c r="N61" i="1" s="1"/>
  <c r="M87" i="1"/>
  <c r="L74" i="1"/>
  <c r="N74" i="1" s="1"/>
  <c r="P74" i="1" s="1"/>
  <c r="Q74" i="1" s="1"/>
  <c r="L73" i="1"/>
  <c r="N73" i="1" s="1"/>
  <c r="L65" i="1"/>
  <c r="N65" i="1" s="1"/>
  <c r="P65" i="1" s="1"/>
  <c r="Q65" i="1" s="1"/>
  <c r="L39" i="1"/>
  <c r="N39" i="1" s="1"/>
  <c r="P39" i="1" s="1"/>
  <c r="Q39" i="1" s="1"/>
  <c r="L31" i="1"/>
  <c r="N31" i="1" s="1"/>
  <c r="L23" i="1"/>
  <c r="N23" i="1" s="1"/>
  <c r="P23" i="1" s="1"/>
  <c r="Q23" i="1" s="1"/>
  <c r="L15" i="1"/>
  <c r="N15" i="1" s="1"/>
  <c r="P15" i="1" s="1"/>
  <c r="Q15" i="1" s="1"/>
  <c r="M88" i="1"/>
  <c r="M83" i="1"/>
  <c r="M75" i="1"/>
  <c r="M71" i="1"/>
  <c r="M67" i="1"/>
  <c r="M60" i="1"/>
  <c r="M58" i="1"/>
  <c r="M56" i="1"/>
  <c r="M54" i="1"/>
  <c r="M52" i="1"/>
  <c r="M50" i="1"/>
  <c r="M48" i="1"/>
  <c r="M46" i="1"/>
  <c r="M44" i="1"/>
  <c r="L63" i="1"/>
  <c r="N63" i="1" s="1"/>
  <c r="L62" i="1"/>
  <c r="N62" i="1" s="1"/>
  <c r="L18" i="1"/>
  <c r="N18" i="1" s="1"/>
  <c r="M10" i="1"/>
  <c r="J108" i="1"/>
  <c r="L108" i="1" s="1"/>
  <c r="N108" i="1" s="1"/>
  <c r="K88" i="1"/>
  <c r="L88" i="1" s="1"/>
  <c r="N88" i="1" s="1"/>
  <c r="M84" i="1"/>
  <c r="K83" i="1"/>
  <c r="L83" i="1" s="1"/>
  <c r="N83" i="1" s="1"/>
  <c r="K75" i="1"/>
  <c r="L75" i="1" s="1"/>
  <c r="N75" i="1" s="1"/>
  <c r="P75" i="1" s="1"/>
  <c r="Q75" i="1" s="1"/>
  <c r="M73" i="1"/>
  <c r="K71" i="1"/>
  <c r="L71" i="1" s="1"/>
  <c r="N71" i="1" s="1"/>
  <c r="K69" i="1"/>
  <c r="L69" i="1" s="1"/>
  <c r="N69" i="1" s="1"/>
  <c r="P69" i="1" s="1"/>
  <c r="Q69" i="1" s="1"/>
  <c r="K67" i="1"/>
  <c r="L67" i="1" s="1"/>
  <c r="N67" i="1" s="1"/>
  <c r="M64" i="1"/>
  <c r="M63" i="1"/>
  <c r="M62" i="1"/>
  <c r="M61" i="1"/>
  <c r="K60" i="1"/>
  <c r="L60" i="1" s="1"/>
  <c r="N60" i="1" s="1"/>
  <c r="K58" i="1"/>
  <c r="L58" i="1" s="1"/>
  <c r="N58" i="1" s="1"/>
  <c r="K56" i="1"/>
  <c r="L56" i="1" s="1"/>
  <c r="N56" i="1" s="1"/>
  <c r="K54" i="1"/>
  <c r="L54" i="1" s="1"/>
  <c r="N54" i="1" s="1"/>
  <c r="K52" i="1"/>
  <c r="L52" i="1" s="1"/>
  <c r="N52" i="1" s="1"/>
  <c r="K50" i="1"/>
  <c r="L50" i="1" s="1"/>
  <c r="N50" i="1" s="1"/>
  <c r="P50" i="1" s="1"/>
  <c r="Q50" i="1" s="1"/>
  <c r="K48" i="1"/>
  <c r="L48" i="1" s="1"/>
  <c r="N48" i="1" s="1"/>
  <c r="K46" i="1"/>
  <c r="L46" i="1" s="1"/>
  <c r="N46" i="1" s="1"/>
  <c r="P46" i="1" s="1"/>
  <c r="Q46" i="1" s="1"/>
  <c r="K44" i="1"/>
  <c r="L44" i="1" s="1"/>
  <c r="N44" i="1" s="1"/>
  <c r="K43" i="1"/>
  <c r="L43" i="1" s="1"/>
  <c r="N43" i="1" s="1"/>
  <c r="P43" i="1" s="1"/>
  <c r="Q43" i="1" s="1"/>
  <c r="M42" i="1"/>
  <c r="L41" i="1"/>
  <c r="N41" i="1" s="1"/>
  <c r="P41" i="1" s="1"/>
  <c r="Q41" i="1" s="1"/>
  <c r="M38" i="1"/>
  <c r="L37" i="1"/>
  <c r="N37" i="1" s="1"/>
  <c r="P37" i="1" s="1"/>
  <c r="Q37" i="1" s="1"/>
  <c r="L36" i="1"/>
  <c r="N36" i="1" s="1"/>
  <c r="P36" i="1" s="1"/>
  <c r="Q36" i="1" s="1"/>
  <c r="M34" i="1"/>
  <c r="L33" i="1"/>
  <c r="N33" i="1" s="1"/>
  <c r="P33" i="1" s="1"/>
  <c r="Q33" i="1" s="1"/>
  <c r="M30" i="1"/>
  <c r="L29" i="1"/>
  <c r="N29" i="1" s="1"/>
  <c r="P29" i="1" s="1"/>
  <c r="Q29" i="1" s="1"/>
  <c r="L25" i="1"/>
  <c r="N25" i="1" s="1"/>
  <c r="P25" i="1" s="1"/>
  <c r="Q25" i="1" s="1"/>
  <c r="M22" i="1"/>
  <c r="L21" i="1"/>
  <c r="N21" i="1" s="1"/>
  <c r="P21" i="1" s="1"/>
  <c r="Q21" i="1" s="1"/>
  <c r="L17" i="1"/>
  <c r="N17" i="1" s="1"/>
  <c r="P17" i="1" s="1"/>
  <c r="Q17" i="1" s="1"/>
  <c r="M14" i="1"/>
  <c r="L13" i="1"/>
  <c r="N13" i="1" s="1"/>
  <c r="P13" i="1" s="1"/>
  <c r="Q13" i="1" s="1"/>
  <c r="L12" i="1"/>
  <c r="N12" i="1" s="1"/>
  <c r="P12" i="1" s="1"/>
  <c r="Q12" i="1" s="1"/>
  <c r="I11" i="1"/>
  <c r="I119" i="1" s="1"/>
  <c r="L93" i="1"/>
  <c r="N93" i="1" s="1"/>
  <c r="L92" i="1"/>
  <c r="N92" i="1" s="1"/>
  <c r="L85" i="1"/>
  <c r="N85" i="1" s="1"/>
  <c r="P85" i="1" s="1"/>
  <c r="Q85" i="1" s="1"/>
  <c r="L80" i="1"/>
  <c r="N80" i="1" s="1"/>
  <c r="P80" i="1" s="1"/>
  <c r="Q80" i="1" s="1"/>
  <c r="L77" i="1"/>
  <c r="N77" i="1" s="1"/>
  <c r="P77" i="1" s="1"/>
  <c r="Q77" i="1" s="1"/>
  <c r="P31" i="1"/>
  <c r="Q31" i="1" s="1"/>
  <c r="L113" i="1"/>
  <c r="L111" i="1"/>
  <c r="N111" i="1" s="1"/>
  <c r="L104" i="1"/>
  <c r="N104" i="1" s="1"/>
  <c r="L99" i="1"/>
  <c r="L94" i="1"/>
  <c r="N94" i="1" s="1"/>
  <c r="L86" i="1"/>
  <c r="N86" i="1" s="1"/>
  <c r="P86" i="1" s="1"/>
  <c r="Q86" i="1" s="1"/>
  <c r="L90" i="1"/>
  <c r="N90" i="1" s="1"/>
  <c r="L103" i="1"/>
  <c r="N103" i="1" s="1"/>
  <c r="L101" i="1"/>
  <c r="N101" i="1" s="1"/>
  <c r="L96" i="1"/>
  <c r="N96" i="1" s="1"/>
  <c r="M113" i="1"/>
  <c r="M112" i="1"/>
  <c r="M111" i="1"/>
  <c r="M109" i="1"/>
  <c r="M108" i="1"/>
  <c r="M104" i="1"/>
  <c r="M103" i="1"/>
  <c r="M102" i="1"/>
  <c r="M101" i="1"/>
  <c r="M99" i="1"/>
  <c r="M98" i="1"/>
  <c r="M96" i="1"/>
  <c r="M93" i="1"/>
  <c r="M92" i="1"/>
  <c r="M90" i="1"/>
  <c r="L106" i="1"/>
  <c r="N106" i="1" s="1"/>
  <c r="P106" i="1" s="1"/>
  <c r="L100" i="1"/>
  <c r="N100" i="1" s="1"/>
  <c r="P100" i="1" s="1"/>
  <c r="Q100" i="1" s="1"/>
  <c r="N99" i="1"/>
  <c r="P99" i="1" l="1"/>
  <c r="Q99" i="1" s="1"/>
  <c r="L14" i="1"/>
  <c r="N14" i="1" s="1"/>
  <c r="L26" i="1"/>
  <c r="N26" i="1" s="1"/>
  <c r="L28" i="1"/>
  <c r="N28" i="1" s="1"/>
  <c r="P28" i="1" s="1"/>
  <c r="Q28" i="1" s="1"/>
  <c r="L47" i="1"/>
  <c r="N47" i="1" s="1"/>
  <c r="P47" i="1" s="1"/>
  <c r="Q47" i="1" s="1"/>
  <c r="L55" i="1"/>
  <c r="N55" i="1" s="1"/>
  <c r="P55" i="1" s="1"/>
  <c r="Q55" i="1" s="1"/>
  <c r="L89" i="1"/>
  <c r="N89" i="1" s="1"/>
  <c r="P89" i="1" s="1"/>
  <c r="Q89" i="1" s="1"/>
  <c r="L105" i="1"/>
  <c r="N105" i="1" s="1"/>
  <c r="P105" i="1" s="1"/>
  <c r="Q105" i="1" s="1"/>
  <c r="P14" i="1"/>
  <c r="Q14" i="1" s="1"/>
  <c r="J119" i="1"/>
  <c r="K119" i="1"/>
  <c r="N113" i="1"/>
  <c r="L22" i="1"/>
  <c r="N22" i="1" s="1"/>
  <c r="P22" i="1" s="1"/>
  <c r="Q22" i="1" s="1"/>
  <c r="P44" i="1"/>
  <c r="Q44" i="1" s="1"/>
  <c r="P48" i="1"/>
  <c r="Q48" i="1" s="1"/>
  <c r="P56" i="1"/>
  <c r="Q56" i="1" s="1"/>
  <c r="P60" i="1"/>
  <c r="Q60" i="1" s="1"/>
  <c r="P30" i="1"/>
  <c r="Q30" i="1" s="1"/>
  <c r="P71" i="1"/>
  <c r="Q71" i="1" s="1"/>
  <c r="P64" i="1"/>
  <c r="Q64" i="1" s="1"/>
  <c r="P38" i="1"/>
  <c r="Q38" i="1" s="1"/>
  <c r="M110" i="1"/>
  <c r="L97" i="1"/>
  <c r="N97" i="1" s="1"/>
  <c r="P97" i="1" s="1"/>
  <c r="Q97" i="1" s="1"/>
  <c r="L32" i="1"/>
  <c r="N32" i="1" s="1"/>
  <c r="P32" i="1" s="1"/>
  <c r="Q32" i="1" s="1"/>
  <c r="L40" i="1"/>
  <c r="N40" i="1" s="1"/>
  <c r="P40" i="1" s="1"/>
  <c r="Q40" i="1" s="1"/>
  <c r="P42" i="1"/>
  <c r="Q42" i="1" s="1"/>
  <c r="P84" i="1"/>
  <c r="Q84" i="1" s="1"/>
  <c r="L59" i="1"/>
  <c r="N59" i="1" s="1"/>
  <c r="P59" i="1" s="1"/>
  <c r="Q59" i="1" s="1"/>
  <c r="L76" i="1"/>
  <c r="N76" i="1" s="1"/>
  <c r="P76" i="1" s="1"/>
  <c r="Q76" i="1" s="1"/>
  <c r="L51" i="1"/>
  <c r="N51" i="1" s="1"/>
  <c r="P51" i="1" s="1"/>
  <c r="Q51" i="1" s="1"/>
  <c r="P94" i="1"/>
  <c r="Q94" i="1" s="1"/>
  <c r="P93" i="1"/>
  <c r="Q93" i="1" s="1"/>
  <c r="P102" i="1"/>
  <c r="Q102" i="1" s="1"/>
  <c r="P111" i="1"/>
  <c r="Q111" i="1" s="1"/>
  <c r="M9" i="1"/>
  <c r="P90" i="1"/>
  <c r="Q90" i="1" s="1"/>
  <c r="P112" i="1"/>
  <c r="Q112" i="1" s="1"/>
  <c r="P98" i="1"/>
  <c r="Q98" i="1" s="1"/>
  <c r="L95" i="1"/>
  <c r="N95" i="1" s="1"/>
  <c r="P95" i="1" s="1"/>
  <c r="Q95" i="1" s="1"/>
  <c r="L109" i="1"/>
  <c r="N109" i="1" s="1"/>
  <c r="P109" i="1" s="1"/>
  <c r="Q109" i="1" s="1"/>
  <c r="P88" i="1"/>
  <c r="Q88" i="1" s="1"/>
  <c r="P73" i="1"/>
  <c r="Q73" i="1" s="1"/>
  <c r="P83" i="1"/>
  <c r="Q83" i="1" s="1"/>
  <c r="P96" i="1"/>
  <c r="Q96" i="1" s="1"/>
  <c r="P103" i="1"/>
  <c r="Q103" i="1" s="1"/>
  <c r="P104" i="1"/>
  <c r="Q104" i="1" s="1"/>
  <c r="P113" i="1"/>
  <c r="P92" i="1"/>
  <c r="Q92" i="1" s="1"/>
  <c r="P110" i="1"/>
  <c r="Q110" i="1" s="1"/>
  <c r="P10" i="1"/>
  <c r="Q10" i="1" s="1"/>
  <c r="P61" i="1"/>
  <c r="Q61" i="1" s="1"/>
  <c r="P108" i="1"/>
  <c r="Q108" i="1" s="1"/>
  <c r="P87" i="1"/>
  <c r="Q87" i="1" s="1"/>
  <c r="L9" i="1"/>
  <c r="P101" i="1"/>
  <c r="Q101" i="1" s="1"/>
  <c r="P26" i="1"/>
  <c r="Q26" i="1" s="1"/>
  <c r="P34" i="1"/>
  <c r="Q34" i="1" s="1"/>
  <c r="P54" i="1"/>
  <c r="Q54" i="1" s="1"/>
  <c r="P58" i="1"/>
  <c r="Q58" i="1" s="1"/>
  <c r="P67" i="1"/>
  <c r="Q67" i="1" s="1"/>
  <c r="P18" i="1"/>
  <c r="Q18" i="1" s="1"/>
  <c r="P62" i="1"/>
  <c r="Q62" i="1" s="1"/>
  <c r="P63" i="1"/>
  <c r="Q63" i="1" s="1"/>
  <c r="Q106" i="1"/>
  <c r="L11" i="1"/>
  <c r="N11" i="1" s="1"/>
  <c r="M11" i="1"/>
  <c r="P52" i="1"/>
  <c r="Q52" i="1" s="1"/>
  <c r="L119" i="1" l="1"/>
  <c r="M119" i="1"/>
  <c r="Q113" i="1"/>
  <c r="P11" i="1"/>
  <c r="Q11" i="1" s="1"/>
  <c r="N9" i="1" l="1"/>
  <c r="N119" i="1" s="1"/>
  <c r="P9" i="1" l="1"/>
  <c r="P119" i="1" s="1"/>
  <c r="Q9" i="1" l="1"/>
  <c r="Q119" i="1" s="1"/>
</calcChain>
</file>

<file path=xl/sharedStrings.xml><?xml version="1.0" encoding="utf-8"?>
<sst xmlns="http://schemas.openxmlformats.org/spreadsheetml/2006/main" count="634" uniqueCount="503">
  <si>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</si>
  <si>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</si>
  <si>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</si>
  <si>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</si>
  <si>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</si>
  <si>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</si>
  <si>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</si>
  <si>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</si>
  <si>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</si>
  <si>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</si>
  <si>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</si>
  <si>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</si>
  <si>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</si>
  <si>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</si>
  <si>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</si>
  <si>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</si>
  <si>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</si>
  <si>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</si>
  <si>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</si>
  <si>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</si>
  <si>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PUNB0490700</t>
  </si>
  <si>
    <t>KEVALANAND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</si>
  <si>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</si>
  <si>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</si>
  <si>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</si>
  <si>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</si>
  <si>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</si>
  <si>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</si>
  <si>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</si>
  <si>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</si>
  <si>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SUBHASH</t>
  </si>
  <si>
    <t>CBIN0280294</t>
  </si>
  <si>
    <t>DATA RAM</t>
  </si>
  <si>
    <t>SBIN0004713</t>
  </si>
  <si>
    <t>LOVE KUMAR BAJAJ</t>
  </si>
  <si>
    <t>SBIN0009370</t>
  </si>
  <si>
    <t>VIMLESH KUMAR</t>
  </si>
  <si>
    <t>SANJAY AWASTHI</t>
  </si>
  <si>
    <t>KUNJ BIHARI</t>
  </si>
  <si>
    <t>SBIN0011999</t>
  </si>
  <si>
    <t>BARB0VASUND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</si>
  <si>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</si>
  <si>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</si>
  <si>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</si>
  <si>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</si>
  <si>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</si>
  <si>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</si>
  <si>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</si>
  <si>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</si>
  <si>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</si>
  <si>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770618210009984</t>
  </si>
  <si>
    <t>BKID0007706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</si>
  <si>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</si>
  <si>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</si>
  <si>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</si>
  <si>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</si>
  <si>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</si>
  <si>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</si>
  <si>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</si>
  <si>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</si>
  <si>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</si>
  <si>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</si>
  <si>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</si>
  <si>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</si>
  <si>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</si>
  <si>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</si>
  <si>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</si>
  <si>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</si>
  <si>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</si>
  <si>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</si>
  <si>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</si>
  <si>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</si>
  <si>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</si>
  <si>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</si>
  <si>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</si>
  <si>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</si>
  <si>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</si>
  <si>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KASHI RAM</t>
  </si>
  <si>
    <t>PRAVEEN KUMAR</t>
  </si>
  <si>
    <t>SOHAN GIRI</t>
  </si>
  <si>
    <t>DHARAMVIR GIRI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</si>
  <si>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</si>
  <si>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</si>
  <si>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</si>
  <si>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</si>
  <si>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</si>
  <si>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</si>
  <si>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ABDUL RASHID</t>
  </si>
  <si>
    <t>ABDUL AZIZ</t>
  </si>
  <si>
    <t>YOGENDRA SINGH</t>
  </si>
  <si>
    <t>KUMARPAL SINGH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</si>
  <si>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</si>
  <si>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</si>
  <si>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</si>
  <si>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</si>
  <si>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</si>
  <si>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</si>
  <si>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</si>
  <si>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</si>
  <si>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GAJENDER PARSAD</t>
  </si>
  <si>
    <t>RAJENDRA PRASAD</t>
  </si>
  <si>
    <t>101604557341</t>
  </si>
  <si>
    <t>GOPAL JI MISHRA</t>
  </si>
  <si>
    <t>SHIV KUMAR MISHRA</t>
  </si>
  <si>
    <t>101417237207</t>
  </si>
  <si>
    <t>BHUWAN CHANDRA</t>
  </si>
  <si>
    <t>ABHISHEK GUPTA</t>
  </si>
  <si>
    <t>GYAN PARKASH</t>
  </si>
  <si>
    <t>101351120285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</si>
  <si>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</si>
  <si>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</si>
  <si>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</si>
  <si>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</si>
  <si>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</si>
  <si>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</si>
  <si>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</si>
  <si>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</si>
  <si>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</si>
  <si>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</si>
  <si>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 xml:space="preserve">BASANT KUMAR 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</si>
  <si>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</si>
  <si>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</si>
  <si>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</si>
  <si>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</si>
  <si>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</si>
  <si>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</si>
  <si>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</si>
  <si>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</si>
  <si>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</si>
  <si>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</si>
  <si>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KRISHNA MOHAN JHA</t>
  </si>
  <si>
    <t>SHYAMSUNDER JHA</t>
  </si>
  <si>
    <t>101556053154</t>
  </si>
  <si>
    <t>RAJ BAHADUR</t>
  </si>
  <si>
    <t>RAMNATH</t>
  </si>
  <si>
    <t>100291874281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</si>
  <si>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</si>
  <si>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</si>
  <si>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</si>
  <si>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</si>
  <si>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</si>
  <si>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</si>
  <si>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</si>
  <si>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</si>
  <si>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</si>
  <si>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</si>
  <si>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</si>
  <si>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</si>
  <si>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</si>
  <si>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</si>
  <si>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3383133523</t>
  </si>
  <si>
    <t>67203516370</t>
  </si>
  <si>
    <t>38488100003226</t>
  </si>
  <si>
    <t>520101213934503</t>
  </si>
  <si>
    <t>100029560944</t>
  </si>
  <si>
    <t>10172587870</t>
  </si>
  <si>
    <t>007101564834</t>
  </si>
  <si>
    <t>ICIC0006626</t>
  </si>
  <si>
    <t>BARB0MANDAO</t>
  </si>
  <si>
    <t>35246459227</t>
  </si>
  <si>
    <t>SBIN0001240</t>
  </si>
  <si>
    <t>007101563753</t>
  </si>
  <si>
    <t>ICIC0000071</t>
  </si>
  <si>
    <t>35802809272</t>
  </si>
  <si>
    <t>SBIN0007836</t>
  </si>
  <si>
    <t>100027771689</t>
  </si>
  <si>
    <t>36991679075</t>
  </si>
  <si>
    <t>62396807205</t>
  </si>
  <si>
    <t>33148100003718</t>
  </si>
  <si>
    <t>BARB0MAUJPU</t>
  </si>
  <si>
    <t>40660100008489</t>
  </si>
  <si>
    <t>31420692924</t>
  </si>
  <si>
    <t>SBIN0001094</t>
  </si>
  <si>
    <t>20112765556</t>
  </si>
  <si>
    <t>100027742182</t>
  </si>
  <si>
    <t>4052000100197335</t>
  </si>
  <si>
    <t>100027742304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</si>
  <si>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</si>
  <si>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</si>
  <si>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</si>
  <si>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</si>
  <si>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</si>
  <si>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</si>
  <si>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</si>
  <si>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31798100001156</t>
  </si>
  <si>
    <t>4907000100106327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</si>
  <si>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</si>
  <si>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</si>
  <si>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</si>
  <si>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</si>
  <si>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</si>
  <si>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</si>
  <si>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</si>
  <si>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</si>
  <si>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</si>
  <si>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</si>
  <si>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</si>
  <si>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</si>
  <si>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</si>
  <si>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</si>
  <si>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</si>
  <si>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</si>
  <si>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</si>
  <si>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</si>
  <si>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</si>
  <si>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</si>
  <si>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</si>
  <si>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</si>
  <si>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</si>
  <si>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</si>
  <si>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</si>
  <si>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</si>
  <si>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</si>
  <si>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</si>
  <si>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</si>
  <si>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</si>
  <si>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</si>
  <si>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</si>
  <si>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</si>
  <si>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</si>
  <si>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</si>
  <si>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</si>
  <si>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</si>
  <si>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</si>
  <si>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</si>
  <si>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</si>
  <si>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</si>
  <si>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</si>
  <si>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</si>
  <si>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</si>
  <si>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</si>
  <si>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</si>
  <si>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</si>
  <si>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</si>
  <si>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</si>
  <si>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</si>
  <si>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</si>
  <si>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</si>
  <si>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</si>
  <si>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</si>
  <si>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</si>
  <si>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</si>
  <si>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</si>
  <si>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KKBK0004622</t>
  </si>
  <si>
    <t>30257104163</t>
  </si>
  <si>
    <t>SBIN0000669</t>
  </si>
  <si>
    <t>0126000100600655</t>
  </si>
  <si>
    <t>PUNB0012600</t>
  </si>
  <si>
    <t>100027742386</t>
  </si>
  <si>
    <t>SOMIN ALI</t>
  </si>
  <si>
    <t>YOGESH KUMAR</t>
  </si>
  <si>
    <t>GYANCHAND</t>
  </si>
  <si>
    <t>60196034584</t>
  </si>
  <si>
    <t>MAHB0001802</t>
  </si>
  <si>
    <t>AAKASH KUMAR</t>
  </si>
  <si>
    <t>RAMBEER</t>
  </si>
  <si>
    <t>2014655559</t>
  </si>
  <si>
    <t>KKBK0004624</t>
  </si>
  <si>
    <t>SANJIV PANWAR</t>
  </si>
  <si>
    <t>JASBIR SINGH</t>
  </si>
  <si>
    <t>31684743888</t>
  </si>
  <si>
    <t>SBIN0002292</t>
  </si>
  <si>
    <t>MEHARDEEN ALI</t>
  </si>
  <si>
    <t>88052210016170</t>
  </si>
  <si>
    <t>NAVEEN KUMAR JHA</t>
  </si>
  <si>
    <t>ARVIND JHA</t>
  </si>
  <si>
    <t>101229353576</t>
  </si>
  <si>
    <t>41548100000193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</si>
  <si>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</si>
  <si>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</si>
  <si>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</si>
  <si>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</si>
  <si>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</si>
  <si>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</si>
  <si>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</si>
  <si>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</si>
  <si>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</si>
  <si>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</si>
  <si>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</si>
  <si>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</si>
  <si>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</si>
  <si>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</si>
  <si>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</si>
  <si>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</si>
  <si>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</si>
  <si>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</si>
  <si>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</si>
  <si>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</si>
  <si>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</si>
  <si>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</si>
  <si>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</si>
  <si>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</si>
  <si>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</si>
  <si>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</si>
  <si>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</si>
  <si>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</si>
  <si>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</si>
  <si>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</si>
  <si>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</si>
  <si>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</si>
  <si>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</si>
  <si>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</si>
  <si>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</si>
  <si>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</si>
  <si>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</si>
  <si>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</si>
  <si>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</si>
  <si>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</si>
  <si>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</si>
  <si>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</si>
  <si>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</si>
  <si>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</si>
  <si>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</si>
  <si>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</si>
  <si>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</si>
  <si>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SATISH KUMAR</t>
  </si>
  <si>
    <t>KIRAN SINGH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</si>
  <si>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</si>
  <si>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</si>
  <si>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</si>
  <si>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</si>
  <si>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</si>
  <si>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</si>
  <si>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</si>
  <si>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</si>
  <si>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00422010059030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</si>
  <si>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</si>
  <si>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</si>
  <si>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</si>
  <si>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</si>
  <si>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</si>
  <si>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</si>
  <si>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</si>
  <si>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</si>
  <si>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</si>
  <si>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</si>
  <si>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</si>
  <si>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</si>
  <si>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</si>
  <si>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</si>
  <si>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</si>
  <si>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SUJEET KUMAR</t>
  </si>
  <si>
    <t>BHAGIRATH PRASAD SINGH</t>
  </si>
  <si>
    <t>100029581600</t>
  </si>
  <si>
    <t>RAHUL SINHA</t>
  </si>
  <si>
    <t>RATATAN KUMAR</t>
  </si>
  <si>
    <t>0145651624</t>
  </si>
  <si>
    <t>100467965028</t>
  </si>
  <si>
    <t>50383252880</t>
  </si>
  <si>
    <t>IDIB000J568</t>
  </si>
  <si>
    <t>VINOD KUMAR SINGARIYA</t>
  </si>
  <si>
    <t>RAM KALA</t>
  </si>
  <si>
    <t>33243127652</t>
  </si>
  <si>
    <t>RAJOO</t>
  </si>
  <si>
    <t>RAMBABOO</t>
  </si>
  <si>
    <t>51820100008227</t>
  </si>
  <si>
    <t>BARB0BUPGBX</t>
  </si>
  <si>
    <t>101252199104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</si>
  <si>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</si>
  <si>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</si>
  <si>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</si>
  <si>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</si>
  <si>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</si>
  <si>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</si>
  <si>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</si>
  <si>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</si>
  <si>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</si>
  <si>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</si>
  <si>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VAJID ALI</t>
  </si>
  <si>
    <t>TAHIR ALI</t>
  </si>
  <si>
    <t>101232251136</t>
  </si>
  <si>
    <t>917010065720699</t>
  </si>
  <si>
    <t>UTIB0000056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</si>
  <si>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</si>
  <si>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</si>
  <si>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</si>
  <si>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</si>
  <si>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</si>
  <si>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</si>
  <si>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</si>
  <si>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</si>
  <si>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</si>
  <si>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645802120006974</t>
  </si>
  <si>
    <t>UBIN0564583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</si>
  <si>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</si>
  <si>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</si>
  <si>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</si>
  <si>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</si>
  <si>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</si>
  <si>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</si>
  <si>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</si>
  <si>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</si>
  <si>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</si>
  <si>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</si>
  <si>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</si>
  <si>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</si>
  <si>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</si>
  <si>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</si>
  <si>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</si>
  <si>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</si>
  <si>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</si>
  <si>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</si>
  <si>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</si>
  <si>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</si>
  <si>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</si>
  <si>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</si>
  <si>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</si>
  <si>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</si>
  <si>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</si>
  <si>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</si>
  <si>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</si>
  <si>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</si>
  <si>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</si>
  <si>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</si>
  <si>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</si>
  <si>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</si>
  <si>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</si>
  <si>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</si>
  <si>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</si>
  <si>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MINTU KUMAR TIWARI</t>
  </si>
  <si>
    <t>RAHUL SHARMA</t>
  </si>
  <si>
    <t>NAVEEN</t>
  </si>
  <si>
    <t>MANISH</t>
  </si>
  <si>
    <t>DEEPAK CHANDRA</t>
  </si>
  <si>
    <t>OMPRAKASH TIWARI</t>
  </si>
  <si>
    <t>RAM SHANKAR SHARMA</t>
  </si>
  <si>
    <t>JASVEER SINGH</t>
  </si>
  <si>
    <t>ASHOK</t>
  </si>
  <si>
    <t>SHIV PRASAD</t>
  </si>
  <si>
    <t>41840100016678</t>
  </si>
  <si>
    <t>BARB0KARAWA</t>
  </si>
  <si>
    <t>37496805177</t>
  </si>
  <si>
    <t>31845758372</t>
  </si>
  <si>
    <t>SBIN0009226</t>
  </si>
  <si>
    <t>31688100013586</t>
  </si>
  <si>
    <t>BARB0DILSHA</t>
  </si>
  <si>
    <t>110043938750</t>
  </si>
  <si>
    <t>CNRB0018794</t>
  </si>
  <si>
    <t>7965000100030803</t>
  </si>
  <si>
    <t>PUNB0796500</t>
  </si>
  <si>
    <t>AMIT KUMAR</t>
  </si>
  <si>
    <t>CHANDR BHAN SINGH</t>
  </si>
  <si>
    <t>ARVIND KUMAR MISHRA</t>
  </si>
  <si>
    <t>RAM CHANDRA MISHRA</t>
  </si>
  <si>
    <t>`040101000028245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</si>
  <si>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</si>
  <si>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</si>
  <si>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</si>
  <si>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</si>
  <si>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</si>
  <si>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</si>
  <si>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</si>
  <si>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</si>
  <si>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</si>
  <si>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</si>
  <si>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</si>
  <si>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</si>
  <si>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</si>
  <si>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</si>
  <si>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BASANT KUMAR RAM</t>
  </si>
  <si>
    <t>LATE SURENDER RAM</t>
  </si>
  <si>
    <t>2203001707102209</t>
  </si>
  <si>
    <t>PUNB0220300</t>
  </si>
  <si>
    <t>90690100265019`</t>
  </si>
  <si>
    <t>PUNB0SUPGB5</t>
  </si>
  <si>
    <t>GOVIND</t>
  </si>
  <si>
    <t>ANUJ GIRI</t>
  </si>
  <si>
    <t>DHARMVIR</t>
  </si>
  <si>
    <t>AMARNATH</t>
  </si>
  <si>
    <t>SURENDER GIRI</t>
  </si>
  <si>
    <t>RAMFAL</t>
  </si>
  <si>
    <t>100967105111</t>
  </si>
  <si>
    <t>85572200103774</t>
  </si>
  <si>
    <t>SYNB0008557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</si>
  <si>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</si>
  <si>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</si>
  <si>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</si>
  <si>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</si>
  <si>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</si>
  <si>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</si>
  <si>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</si>
  <si>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</si>
  <si>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</si>
  <si>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>For the month of  OCT-2022</t>
  </si>
  <si>
    <t xml:space="preserve">MANGLESHWAR </t>
  </si>
  <si>
    <t>ASHISH PAWAR</t>
  </si>
  <si>
    <t>ROSHAN LAL</t>
  </si>
  <si>
    <t>GAUTAM MISHRA</t>
  </si>
  <si>
    <t>K M RAMESH</t>
  </si>
  <si>
    <t>SHYAMLE SINGH</t>
  </si>
  <si>
    <t>RAJVEER SINGH</t>
  </si>
  <si>
    <t>MATHURA PRASAD</t>
  </si>
  <si>
    <t>JAGDISH MISHRA</t>
  </si>
  <si>
    <t>41540100012659</t>
  </si>
  <si>
    <t>10592413001143</t>
  </si>
  <si>
    <t>PUNB0105910</t>
  </si>
  <si>
    <t>30013964843</t>
  </si>
  <si>
    <t>SBIN0006816</t>
  </si>
  <si>
    <t>006991900019920</t>
  </si>
  <si>
    <t>YESB0000069</t>
  </si>
  <si>
    <t>BABU LAL</t>
  </si>
  <si>
    <t>32893939987</t>
  </si>
  <si>
    <t>SBIN0003066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</si>
</sst>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0" x14ac:knownFonts="1">
    <font>
      <sz val="10"/>
      <color rgb="FF000000"/>
      <name val="Times New Roman"/>
      <charset val="204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rgb="FF000000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wrapText="1"/>
    </xf>
    <xf numFmtId="166" fontId="11" fillId="2" borderId="4" xfId="0" applyNumberFormat="1" applyFont="1" applyFill="1" applyBorder="1" applyAlignment="1">
      <alignment horizontal="center" wrapText="1"/>
    </xf>
    <xf numFmtId="0" fontId="12" fillId="2" borderId="4" xfId="0" quotePrefix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4" xfId="0" quotePrefix="1" applyNumberFormat="1" applyFont="1" applyFill="1" applyBorder="1" applyAlignment="1">
      <alignment horizontal="left" wrapText="1"/>
    </xf>
    <xf numFmtId="0" fontId="13" fillId="0" borderId="4" xfId="0" applyFont="1" applyBorder="1" applyAlignment="1"/>
    <xf numFmtId="0" fontId="13" fillId="0" borderId="4" xfId="0" quotePrefix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0" fontId="13" fillId="0" borderId="4" xfId="0" quotePrefix="1" applyNumberFormat="1" applyFont="1" applyFill="1" applyBorder="1" applyAlignment="1">
      <alignment horizontal="left"/>
    </xf>
    <xf numFmtId="167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wrapText="1"/>
    </xf>
    <xf numFmtId="164" fontId="12" fillId="0" borderId="4" xfId="0" applyNumberFormat="1" applyFont="1" applyFill="1" applyBorder="1" applyAlignment="1">
      <alignment horizontal="center" wrapText="1"/>
    </xf>
    <xf numFmtId="164" fontId="11" fillId="0" borderId="4" xfId="0" applyNumberFormat="1" applyFont="1" applyFill="1" applyBorder="1" applyAlignment="1">
      <alignment horizontal="center" wrapText="1"/>
    </xf>
    <xf numFmtId="167" fontId="13" fillId="0" borderId="4" xfId="0" applyNumberFormat="1" applyFont="1" applyFill="1" applyBorder="1" applyAlignment="1">
      <alignment horizontal="left"/>
    </xf>
    <xf numFmtId="0" fontId="11" fillId="2" borderId="4" xfId="0" applyFont="1" applyFill="1" applyBorder="1" applyAlignment="1"/>
    <xf numFmtId="164" fontId="11" fillId="2" borderId="8" xfId="0" applyNumberFormat="1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2" fillId="0" borderId="4" xfId="0" quotePrefix="1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center" wrapText="1"/>
    </xf>
    <xf numFmtId="164" fontId="17" fillId="0" borderId="4" xfId="0" applyNumberFormat="1" applyFont="1" applyFill="1" applyBorder="1" applyAlignment="1">
      <alignment horizontal="center" wrapText="1"/>
    </xf>
    <xf numFmtId="0" fontId="13" fillId="2" borderId="4" xfId="0" quotePrefix="1" applyNumberFormat="1" applyFont="1" applyFill="1" applyBorder="1" applyAlignment="1">
      <alignment horizontal="left"/>
    </xf>
    <xf numFmtId="167" fontId="13" fillId="2" borderId="4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164" fontId="19" fillId="2" borderId="4" xfId="0" applyNumberFormat="1" applyFont="1" applyFill="1" applyBorder="1" applyAlignment="1">
      <alignment horizontal="center" wrapText="1"/>
    </xf>
    <xf numFmtId="165" fontId="19" fillId="2" borderId="4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tabSelected="1" view="pageBreakPreview" zoomScale="60" zoomScaleNormal="60" workbookViewId="0">
      <pane ySplit="8" topLeftCell="A117" activePane="bottomLeft" state="frozen"/>
      <selection activeCell="B1" sqref="B1"/>
      <selection pane="bottomLeft" activeCell="N25" sqref="N25:N26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27.5" style="1" bestFit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3.83203125" style="1" customWidth="1"/>
    <col min="11" max="11" width="13.5" style="1" customWidth="1"/>
    <col min="12" max="12" width="15.332031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</row>
    <row r="2" spans="1:20" s="6" customFormat="1" ht="15.75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</row>
    <row r="3" spans="1:20" s="3" customFormat="1" ht="18.75" x14ac:dyDescent="0.3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</row>
    <row r="4" spans="1:20" s="3" customFormat="1" ht="18.75" x14ac:dyDescent="0.3">
      <c r="A4" s="51" t="s">
        <v>63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3"/>
    </row>
    <row r="5" spans="1:20" s="3" customFormat="1" ht="33" customHeight="1" x14ac:dyDescent="0.3">
      <c r="A5" s="54" t="s">
        <v>483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6"/>
    </row>
    <row r="6" spans="1:20" s="3" customFormat="1" ht="52.5" customHeight="1" x14ac:dyDescent="0.3">
      <c r="A6" s="57" t="s">
        <v>3</v>
      </c>
      <c r="B6" s="57" t="s">
        <v>4</v>
      </c>
      <c r="C6" s="58" t="s">
        <v>59</v>
      </c>
      <c r="D6" s="57" t="s">
        <v>5</v>
      </c>
      <c r="E6" s="58" t="s">
        <v>60</v>
      </c>
      <c r="F6" s="57" t="s">
        <v>6</v>
      </c>
      <c r="G6" s="57" t="s">
        <v>7</v>
      </c>
      <c r="H6" s="58" t="s">
        <v>61</v>
      </c>
      <c r="I6" s="60" t="s">
        <v>8</v>
      </c>
      <c r="J6" s="60"/>
      <c r="K6" s="60"/>
      <c r="L6" s="60" t="s">
        <v>9</v>
      </c>
      <c r="M6" s="57" t="s">
        <v>10</v>
      </c>
      <c r="N6" s="57"/>
      <c r="O6" s="57"/>
      <c r="P6" s="57" t="s">
        <v>11</v>
      </c>
      <c r="Q6" s="58" t="s">
        <v>62</v>
      </c>
      <c r="R6" s="9" t="s">
        <v>142</v>
      </c>
      <c r="S6" s="10" t="s">
        <v>144</v>
      </c>
    </row>
    <row r="7" spans="1:20" s="5" customFormat="1" ht="54" customHeight="1" x14ac:dyDescent="0.3">
      <c r="A7" s="57"/>
      <c r="B7" s="57"/>
      <c r="C7" s="58"/>
      <c r="D7" s="57"/>
      <c r="E7" s="58"/>
      <c r="F7" s="57"/>
      <c r="G7" s="57"/>
      <c r="H7" s="58"/>
      <c r="I7" s="8" t="s">
        <v>12</v>
      </c>
      <c r="J7" s="8" t="s">
        <v>13</v>
      </c>
      <c r="K7" s="8" t="s">
        <v>14</v>
      </c>
      <c r="L7" s="60"/>
      <c r="M7" s="8" t="s">
        <v>15</v>
      </c>
      <c r="N7" s="8" t="s">
        <v>16</v>
      </c>
      <c r="O7" s="8" t="s">
        <v>141</v>
      </c>
      <c r="P7" s="57"/>
      <c r="Q7" s="58"/>
      <c r="R7" s="11" t="s">
        <v>143</v>
      </c>
      <c r="S7" s="11" t="s">
        <v>145</v>
      </c>
      <c r="T7" s="5">
        <v>31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14">
        <v>1</v>
      </c>
      <c r="B9" s="15">
        <v>5336</v>
      </c>
      <c r="C9" s="16" t="s">
        <v>140</v>
      </c>
      <c r="D9" s="17" t="s">
        <v>28</v>
      </c>
      <c r="E9" s="17" t="s">
        <v>70</v>
      </c>
      <c r="F9" s="15">
        <v>101461864711</v>
      </c>
      <c r="G9" s="15">
        <v>6718478202</v>
      </c>
      <c r="H9" s="44">
        <v>8</v>
      </c>
      <c r="I9" s="14">
        <f>9904/$T$7*H9</f>
        <v>2555.8709677419356</v>
      </c>
      <c r="J9" s="14">
        <f>6602/$T$7*H9</f>
        <v>1703.741935483871</v>
      </c>
      <c r="K9" s="14">
        <f>794/$T$7*H9</f>
        <v>204.90322580645162</v>
      </c>
      <c r="L9" s="15">
        <f>SUM(I9:K9)</f>
        <v>4464.5161290322585</v>
      </c>
      <c r="M9" s="14">
        <f>I9*12%</f>
        <v>306.70451612903224</v>
      </c>
      <c r="N9" s="14">
        <f t="shared" ref="N9" si="0">L9*0.75%</f>
        <v>33.483870967741936</v>
      </c>
      <c r="O9" s="18">
        <v>0</v>
      </c>
      <c r="P9" s="14">
        <f t="shared" ref="P9" si="1">SUM(M9:O9)</f>
        <v>340.18838709677419</v>
      </c>
      <c r="Q9" s="14">
        <f>MROUND(L9-P9,1)</f>
        <v>4124</v>
      </c>
      <c r="R9" s="19" t="s">
        <v>148</v>
      </c>
      <c r="S9" s="20" t="s">
        <v>29</v>
      </c>
    </row>
    <row r="10" spans="1:20" s="3" customFormat="1" ht="40.5" customHeight="1" x14ac:dyDescent="0.3">
      <c r="A10" s="14">
        <f>A9+1</f>
        <v>2</v>
      </c>
      <c r="B10" s="15">
        <v>5279</v>
      </c>
      <c r="C10" s="16" t="s">
        <v>140</v>
      </c>
      <c r="D10" s="17" t="s">
        <v>87</v>
      </c>
      <c r="E10" s="17" t="s">
        <v>88</v>
      </c>
      <c r="F10" s="15">
        <v>101376432436</v>
      </c>
      <c r="G10" s="15">
        <v>2018067516</v>
      </c>
      <c r="H10" s="44">
        <v>24</v>
      </c>
      <c r="I10" s="14">
        <f t="shared" ref="I10:I71" si="2">9904/$T$7*H10</f>
        <v>7667.6129032258068</v>
      </c>
      <c r="J10" s="14">
        <f t="shared" ref="J10:J71" si="3">6602/$T$7*H10</f>
        <v>5111.2258064516127</v>
      </c>
      <c r="K10" s="14">
        <f t="shared" ref="K10:K71" si="4">794/$T$7*H10</f>
        <v>614.70967741935488</v>
      </c>
      <c r="L10" s="15">
        <f t="shared" ref="L10:L71" si="5">SUM(I10:K10)</f>
        <v>13393.548387096775</v>
      </c>
      <c r="M10" s="14">
        <f t="shared" ref="M10:M71" si="6">I10*12%</f>
        <v>920.11354838709678</v>
      </c>
      <c r="N10" s="14">
        <f t="shared" ref="N10:N71" si="7">L10*0.75%</f>
        <v>100.45161290322581</v>
      </c>
      <c r="O10" s="18">
        <v>0</v>
      </c>
      <c r="P10" s="14">
        <f t="shared" ref="P10:P71" si="8">SUM(M10:O10)</f>
        <v>1020.5651612903226</v>
      </c>
      <c r="Q10" s="14">
        <f t="shared" ref="Q10:Q71" si="9">MROUND(L10-P10,1)</f>
        <v>12373</v>
      </c>
      <c r="R10" s="19" t="s">
        <v>156</v>
      </c>
      <c r="S10" s="20" t="s">
        <v>157</v>
      </c>
    </row>
    <row r="11" spans="1:20" s="3" customFormat="1" ht="40.5" customHeight="1" x14ac:dyDescent="0.3">
      <c r="A11" s="14">
        <f t="shared" ref="A11:A72" si="10">A10+1</f>
        <v>3</v>
      </c>
      <c r="B11" s="15">
        <v>5353</v>
      </c>
      <c r="C11" s="16" t="s">
        <v>140</v>
      </c>
      <c r="D11" s="17" t="s">
        <v>106</v>
      </c>
      <c r="E11" s="17" t="s">
        <v>107</v>
      </c>
      <c r="F11" s="15" t="s">
        <v>108</v>
      </c>
      <c r="G11" s="15">
        <v>2018069883</v>
      </c>
      <c r="H11" s="44">
        <v>23</v>
      </c>
      <c r="I11" s="14">
        <f t="shared" si="2"/>
        <v>7348.1290322580644</v>
      </c>
      <c r="J11" s="14">
        <f t="shared" si="3"/>
        <v>4898.2580645161288</v>
      </c>
      <c r="K11" s="14">
        <f t="shared" si="4"/>
        <v>589.09677419354841</v>
      </c>
      <c r="L11" s="15">
        <f t="shared" si="5"/>
        <v>12835.483870967742</v>
      </c>
      <c r="M11" s="14">
        <f t="shared" si="6"/>
        <v>881.77548387096772</v>
      </c>
      <c r="N11" s="14">
        <f t="shared" si="7"/>
        <v>96.266129032258064</v>
      </c>
      <c r="O11" s="18">
        <v>0</v>
      </c>
      <c r="P11" s="14">
        <f t="shared" si="8"/>
        <v>978.04161290322577</v>
      </c>
      <c r="Q11" s="14">
        <f t="shared" si="9"/>
        <v>11857</v>
      </c>
      <c r="R11" s="19" t="s">
        <v>168</v>
      </c>
      <c r="S11" s="20" t="s">
        <v>169</v>
      </c>
    </row>
    <row r="12" spans="1:20" s="3" customFormat="1" ht="40.5" customHeight="1" x14ac:dyDescent="0.3">
      <c r="A12" s="14">
        <f t="shared" si="10"/>
        <v>4</v>
      </c>
      <c r="B12" s="15">
        <v>5430</v>
      </c>
      <c r="C12" s="16" t="s">
        <v>192</v>
      </c>
      <c r="D12" s="17" t="s">
        <v>137</v>
      </c>
      <c r="E12" s="17" t="s">
        <v>138</v>
      </c>
      <c r="F12" s="15">
        <v>101616474443</v>
      </c>
      <c r="G12" s="15">
        <v>2018081639</v>
      </c>
      <c r="H12" s="44">
        <v>30</v>
      </c>
      <c r="I12" s="14">
        <f t="shared" si="2"/>
        <v>9584.5161290322576</v>
      </c>
      <c r="J12" s="14">
        <f t="shared" si="3"/>
        <v>6389.0322580645161</v>
      </c>
      <c r="K12" s="14">
        <f t="shared" si="4"/>
        <v>768.38709677419354</v>
      </c>
      <c r="L12" s="15">
        <f t="shared" si="5"/>
        <v>16741.935483870966</v>
      </c>
      <c r="M12" s="14">
        <f t="shared" si="6"/>
        <v>1150.1419354838708</v>
      </c>
      <c r="N12" s="14">
        <f t="shared" si="7"/>
        <v>125.56451612903224</v>
      </c>
      <c r="O12" s="18">
        <v>0</v>
      </c>
      <c r="P12" s="14">
        <f t="shared" si="8"/>
        <v>1275.706451612903</v>
      </c>
      <c r="Q12" s="14">
        <f t="shared" si="9"/>
        <v>15466</v>
      </c>
      <c r="R12" s="19" t="s">
        <v>187</v>
      </c>
      <c r="S12" s="20" t="s">
        <v>188</v>
      </c>
    </row>
    <row r="13" spans="1:20" s="3" customFormat="1" ht="40.5" customHeight="1" x14ac:dyDescent="0.3">
      <c r="A13" s="14">
        <f t="shared" si="10"/>
        <v>5</v>
      </c>
      <c r="B13" s="15">
        <v>5310</v>
      </c>
      <c r="C13" s="16" t="s">
        <v>140</v>
      </c>
      <c r="D13" s="17" t="s">
        <v>36</v>
      </c>
      <c r="E13" s="17" t="s">
        <v>71</v>
      </c>
      <c r="F13" s="15">
        <v>101461865377</v>
      </c>
      <c r="G13" s="15">
        <v>2015262303</v>
      </c>
      <c r="H13" s="44">
        <v>24</v>
      </c>
      <c r="I13" s="14">
        <f t="shared" si="2"/>
        <v>7667.6129032258068</v>
      </c>
      <c r="J13" s="14">
        <f t="shared" si="3"/>
        <v>5111.2258064516127</v>
      </c>
      <c r="K13" s="14">
        <f t="shared" si="4"/>
        <v>614.70967741935488</v>
      </c>
      <c r="L13" s="15">
        <f t="shared" si="5"/>
        <v>13393.548387096775</v>
      </c>
      <c r="M13" s="14">
        <f t="shared" si="6"/>
        <v>920.11354838709678</v>
      </c>
      <c r="N13" s="14">
        <f t="shared" si="7"/>
        <v>100.45161290322581</v>
      </c>
      <c r="O13" s="18">
        <v>0</v>
      </c>
      <c r="P13" s="14">
        <f t="shared" si="8"/>
        <v>1020.5651612903226</v>
      </c>
      <c r="Q13" s="14">
        <f t="shared" si="9"/>
        <v>12373</v>
      </c>
      <c r="R13" s="19" t="s">
        <v>149</v>
      </c>
      <c r="S13" s="20" t="s">
        <v>19</v>
      </c>
    </row>
    <row r="14" spans="1:20" s="3" customFormat="1" ht="40.5" customHeight="1" x14ac:dyDescent="0.3">
      <c r="A14" s="14">
        <f t="shared" si="10"/>
        <v>6</v>
      </c>
      <c r="B14" s="15">
        <v>5335</v>
      </c>
      <c r="C14" s="16" t="s">
        <v>140</v>
      </c>
      <c r="D14" s="17" t="s">
        <v>119</v>
      </c>
      <c r="E14" s="17" t="s">
        <v>21</v>
      </c>
      <c r="F14" s="15">
        <v>100024697184</v>
      </c>
      <c r="G14" s="15">
        <v>2015262261</v>
      </c>
      <c r="H14" s="44">
        <v>24</v>
      </c>
      <c r="I14" s="14">
        <f t="shared" si="2"/>
        <v>7667.6129032258068</v>
      </c>
      <c r="J14" s="14">
        <f t="shared" si="3"/>
        <v>5111.2258064516127</v>
      </c>
      <c r="K14" s="14">
        <f t="shared" si="4"/>
        <v>614.70967741935488</v>
      </c>
      <c r="L14" s="15">
        <f t="shared" si="5"/>
        <v>13393.548387096775</v>
      </c>
      <c r="M14" s="14">
        <f t="shared" si="6"/>
        <v>920.11354838709678</v>
      </c>
      <c r="N14" s="14">
        <f t="shared" si="7"/>
        <v>100.45161290322581</v>
      </c>
      <c r="O14" s="18">
        <v>0</v>
      </c>
      <c r="P14" s="14">
        <f t="shared" si="8"/>
        <v>1020.5651612903226</v>
      </c>
      <c r="Q14" s="14">
        <f t="shared" si="9"/>
        <v>12373</v>
      </c>
      <c r="R14" s="19" t="s">
        <v>176</v>
      </c>
      <c r="S14" s="20" t="s">
        <v>19</v>
      </c>
    </row>
    <row r="15" spans="1:20" s="3" customFormat="1" ht="40.5" customHeight="1" x14ac:dyDescent="0.3">
      <c r="A15" s="14">
        <f t="shared" si="10"/>
        <v>7</v>
      </c>
      <c r="B15" s="15">
        <v>5337</v>
      </c>
      <c r="C15" s="16" t="s">
        <v>140</v>
      </c>
      <c r="D15" s="17" t="s">
        <v>269</v>
      </c>
      <c r="E15" s="17" t="s">
        <v>270</v>
      </c>
      <c r="F15" s="15">
        <v>101472873679</v>
      </c>
      <c r="G15" s="15">
        <v>2015263685</v>
      </c>
      <c r="H15" s="44">
        <v>29</v>
      </c>
      <c r="I15" s="14">
        <f t="shared" si="2"/>
        <v>9265.032258064517</v>
      </c>
      <c r="J15" s="14">
        <f t="shared" si="3"/>
        <v>6176.0645161290322</v>
      </c>
      <c r="K15" s="14">
        <f t="shared" si="4"/>
        <v>742.77419354838707</v>
      </c>
      <c r="L15" s="15">
        <f t="shared" si="5"/>
        <v>16183.870967741936</v>
      </c>
      <c r="M15" s="14">
        <f t="shared" si="6"/>
        <v>1111.8038709677419</v>
      </c>
      <c r="N15" s="14">
        <f t="shared" si="7"/>
        <v>121.37903225806451</v>
      </c>
      <c r="O15" s="18">
        <v>0</v>
      </c>
      <c r="P15" s="14">
        <f t="shared" si="8"/>
        <v>1233.1829032258065</v>
      </c>
      <c r="Q15" s="14">
        <f t="shared" si="9"/>
        <v>14951</v>
      </c>
      <c r="R15" s="19" t="s">
        <v>271</v>
      </c>
      <c r="S15" s="20" t="s">
        <v>365</v>
      </c>
    </row>
    <row r="16" spans="1:20" s="3" customFormat="1" ht="40.5" customHeight="1" x14ac:dyDescent="0.3">
      <c r="A16" s="14">
        <f t="shared" si="10"/>
        <v>8</v>
      </c>
      <c r="B16" s="15">
        <v>5326</v>
      </c>
      <c r="C16" s="16" t="s">
        <v>140</v>
      </c>
      <c r="D16" s="17" t="s">
        <v>91</v>
      </c>
      <c r="E16" s="17" t="s">
        <v>46</v>
      </c>
      <c r="F16" s="15" t="s">
        <v>92</v>
      </c>
      <c r="G16" s="15">
        <v>2015525053</v>
      </c>
      <c r="H16" s="44">
        <v>30</v>
      </c>
      <c r="I16" s="14">
        <f t="shared" si="2"/>
        <v>9584.5161290322576</v>
      </c>
      <c r="J16" s="14">
        <f t="shared" si="3"/>
        <v>6389.0322580645161</v>
      </c>
      <c r="K16" s="14">
        <f t="shared" si="4"/>
        <v>768.38709677419354</v>
      </c>
      <c r="L16" s="15">
        <f t="shared" si="5"/>
        <v>16741.935483870966</v>
      </c>
      <c r="M16" s="14">
        <f t="shared" si="6"/>
        <v>1150.1419354838708</v>
      </c>
      <c r="N16" s="14">
        <f t="shared" si="7"/>
        <v>125.56451612903224</v>
      </c>
      <c r="O16" s="18">
        <v>0</v>
      </c>
      <c r="P16" s="14">
        <f t="shared" si="8"/>
        <v>1275.706451612903</v>
      </c>
      <c r="Q16" s="14">
        <f t="shared" si="9"/>
        <v>15466</v>
      </c>
      <c r="R16" s="19" t="s">
        <v>191</v>
      </c>
      <c r="S16" s="20" t="s">
        <v>158</v>
      </c>
    </row>
    <row r="17" spans="1:23" s="3" customFormat="1" ht="40.5" customHeight="1" x14ac:dyDescent="0.3">
      <c r="A17" s="14">
        <f t="shared" si="10"/>
        <v>9</v>
      </c>
      <c r="B17" s="15">
        <v>5406</v>
      </c>
      <c r="C17" s="16" t="s">
        <v>140</v>
      </c>
      <c r="D17" s="17" t="s">
        <v>54</v>
      </c>
      <c r="E17" s="17" t="s">
        <v>55</v>
      </c>
      <c r="F17" s="15" t="s">
        <v>132</v>
      </c>
      <c r="G17" s="15">
        <v>2018069921</v>
      </c>
      <c r="H17" s="44">
        <v>28</v>
      </c>
      <c r="I17" s="14">
        <f t="shared" si="2"/>
        <v>8945.5483870967746</v>
      </c>
      <c r="J17" s="14">
        <f t="shared" si="3"/>
        <v>5963.0967741935483</v>
      </c>
      <c r="K17" s="14">
        <f t="shared" si="4"/>
        <v>717.16129032258061</v>
      </c>
      <c r="L17" s="15">
        <f t="shared" si="5"/>
        <v>15625.806451612903</v>
      </c>
      <c r="M17" s="14">
        <f t="shared" si="6"/>
        <v>1073.4658064516129</v>
      </c>
      <c r="N17" s="14">
        <f t="shared" si="7"/>
        <v>117.19354838709677</v>
      </c>
      <c r="O17" s="18">
        <v>0</v>
      </c>
      <c r="P17" s="14">
        <f t="shared" si="8"/>
        <v>1190.6593548387098</v>
      </c>
      <c r="Q17" s="14">
        <f t="shared" si="9"/>
        <v>14435</v>
      </c>
      <c r="R17" s="19" t="s">
        <v>56</v>
      </c>
      <c r="S17" s="20" t="s">
        <v>363</v>
      </c>
    </row>
    <row r="18" spans="1:23" s="3" customFormat="1" ht="40.5" customHeight="1" x14ac:dyDescent="0.3">
      <c r="A18" s="14">
        <f t="shared" si="10"/>
        <v>10</v>
      </c>
      <c r="B18" s="15">
        <v>5463</v>
      </c>
      <c r="C18" s="16" t="s">
        <v>140</v>
      </c>
      <c r="D18" s="17" t="s">
        <v>207</v>
      </c>
      <c r="E18" s="17" t="s">
        <v>208</v>
      </c>
      <c r="F18" s="15" t="s">
        <v>209</v>
      </c>
      <c r="G18" s="15">
        <v>2017894952</v>
      </c>
      <c r="H18" s="44">
        <v>30</v>
      </c>
      <c r="I18" s="14">
        <f t="shared" si="2"/>
        <v>9584.5161290322576</v>
      </c>
      <c r="J18" s="14">
        <f t="shared" si="3"/>
        <v>6389.0322580645161</v>
      </c>
      <c r="K18" s="14">
        <f t="shared" si="4"/>
        <v>768.38709677419354</v>
      </c>
      <c r="L18" s="15">
        <f t="shared" si="5"/>
        <v>16741.935483870966</v>
      </c>
      <c r="M18" s="14">
        <f t="shared" si="6"/>
        <v>1150.1419354838708</v>
      </c>
      <c r="N18" s="14">
        <f t="shared" si="7"/>
        <v>125.56451612903224</v>
      </c>
      <c r="O18" s="18">
        <v>0</v>
      </c>
      <c r="P18" s="14">
        <f t="shared" si="8"/>
        <v>1275.706451612903</v>
      </c>
      <c r="Q18" s="14">
        <f t="shared" si="9"/>
        <v>15466</v>
      </c>
      <c r="R18" s="19" t="s">
        <v>224</v>
      </c>
      <c r="S18" s="19" t="s">
        <v>223</v>
      </c>
    </row>
    <row r="19" spans="1:23" s="3" customFormat="1" ht="40.5" customHeight="1" x14ac:dyDescent="0.3">
      <c r="A19" s="14">
        <f t="shared" si="10"/>
        <v>11</v>
      </c>
      <c r="B19" s="15">
        <v>5272</v>
      </c>
      <c r="C19" s="16" t="s">
        <v>140</v>
      </c>
      <c r="D19" s="17" t="s">
        <v>99</v>
      </c>
      <c r="E19" s="17" t="s">
        <v>100</v>
      </c>
      <c r="F19" s="15" t="s">
        <v>101</v>
      </c>
      <c r="G19" s="15">
        <v>2018067272</v>
      </c>
      <c r="H19" s="44">
        <v>25</v>
      </c>
      <c r="I19" s="14">
        <f t="shared" si="2"/>
        <v>7987.0967741935492</v>
      </c>
      <c r="J19" s="14">
        <f t="shared" si="3"/>
        <v>5324.1935483870966</v>
      </c>
      <c r="K19" s="14">
        <f t="shared" si="4"/>
        <v>640.32258064516134</v>
      </c>
      <c r="L19" s="15">
        <f t="shared" si="5"/>
        <v>13951.612903225807</v>
      </c>
      <c r="M19" s="14">
        <f t="shared" si="6"/>
        <v>958.45161290322585</v>
      </c>
      <c r="N19" s="14">
        <f t="shared" si="7"/>
        <v>104.63709677419355</v>
      </c>
      <c r="O19" s="18">
        <v>0</v>
      </c>
      <c r="P19" s="14">
        <f t="shared" si="8"/>
        <v>1063.0887096774195</v>
      </c>
      <c r="Q19" s="14">
        <f t="shared" si="9"/>
        <v>12889</v>
      </c>
      <c r="R19" s="19" t="s">
        <v>163</v>
      </c>
      <c r="S19" s="20" t="s">
        <v>164</v>
      </c>
    </row>
    <row r="20" spans="1:23" s="3" customFormat="1" ht="40.5" customHeight="1" x14ac:dyDescent="0.3">
      <c r="A20" s="14">
        <f t="shared" si="10"/>
        <v>12</v>
      </c>
      <c r="B20" s="15">
        <v>5460</v>
      </c>
      <c r="C20" s="16" t="s">
        <v>140</v>
      </c>
      <c r="D20" s="17" t="s">
        <v>212</v>
      </c>
      <c r="E20" s="17" t="s">
        <v>213</v>
      </c>
      <c r="F20" s="15" t="s">
        <v>214</v>
      </c>
      <c r="G20" s="15">
        <v>2018113071</v>
      </c>
      <c r="H20" s="44">
        <v>27</v>
      </c>
      <c r="I20" s="14">
        <f t="shared" si="2"/>
        <v>8626.0645161290322</v>
      </c>
      <c r="J20" s="14">
        <f t="shared" si="3"/>
        <v>5750.1290322580644</v>
      </c>
      <c r="K20" s="14">
        <f t="shared" si="4"/>
        <v>691.54838709677415</v>
      </c>
      <c r="L20" s="15">
        <f t="shared" si="5"/>
        <v>15067.741935483871</v>
      </c>
      <c r="M20" s="14">
        <f t="shared" si="6"/>
        <v>1035.1277419354838</v>
      </c>
      <c r="N20" s="14">
        <f t="shared" si="7"/>
        <v>113.00806451612902</v>
      </c>
      <c r="O20" s="18">
        <v>0</v>
      </c>
      <c r="P20" s="14">
        <f t="shared" si="8"/>
        <v>1148.1358064516128</v>
      </c>
      <c r="Q20" s="14">
        <f t="shared" si="9"/>
        <v>13920</v>
      </c>
      <c r="R20" s="19" t="s">
        <v>228</v>
      </c>
      <c r="S20" s="19" t="s">
        <v>227</v>
      </c>
    </row>
    <row r="21" spans="1:23" s="3" customFormat="1" ht="40.5" customHeight="1" x14ac:dyDescent="0.3">
      <c r="A21" s="14">
        <f t="shared" si="10"/>
        <v>13</v>
      </c>
      <c r="B21" s="15">
        <v>5331</v>
      </c>
      <c r="C21" s="16" t="s">
        <v>140</v>
      </c>
      <c r="D21" s="17" t="s">
        <v>102</v>
      </c>
      <c r="E21" s="17" t="s">
        <v>103</v>
      </c>
      <c r="F21" s="15">
        <v>101461863718</v>
      </c>
      <c r="G21" s="15">
        <v>6712569262</v>
      </c>
      <c r="H21" s="44">
        <v>27</v>
      </c>
      <c r="I21" s="14">
        <f t="shared" si="2"/>
        <v>8626.0645161290322</v>
      </c>
      <c r="J21" s="14">
        <f t="shared" si="3"/>
        <v>5750.1290322580644</v>
      </c>
      <c r="K21" s="14">
        <f t="shared" si="4"/>
        <v>691.54838709677415</v>
      </c>
      <c r="L21" s="15">
        <f t="shared" si="5"/>
        <v>15067.741935483871</v>
      </c>
      <c r="M21" s="14">
        <f t="shared" si="6"/>
        <v>1035.1277419354838</v>
      </c>
      <c r="N21" s="14">
        <f t="shared" si="7"/>
        <v>113.00806451612902</v>
      </c>
      <c r="O21" s="18">
        <v>0</v>
      </c>
      <c r="P21" s="14">
        <f t="shared" si="8"/>
        <v>1148.1358064516128</v>
      </c>
      <c r="Q21" s="14">
        <f t="shared" si="9"/>
        <v>13920</v>
      </c>
      <c r="R21" s="19" t="s">
        <v>165</v>
      </c>
      <c r="S21" s="20" t="s">
        <v>19</v>
      </c>
    </row>
    <row r="22" spans="1:23" s="3" customFormat="1" ht="40.5" customHeight="1" x14ac:dyDescent="0.3">
      <c r="A22" s="14">
        <f t="shared" si="10"/>
        <v>14</v>
      </c>
      <c r="B22" s="15">
        <v>5300</v>
      </c>
      <c r="C22" s="16" t="s">
        <v>140</v>
      </c>
      <c r="D22" s="17" t="s">
        <v>96</v>
      </c>
      <c r="E22" s="17" t="s">
        <v>97</v>
      </c>
      <c r="F22" s="15" t="s">
        <v>98</v>
      </c>
      <c r="G22" s="15">
        <v>2017096018</v>
      </c>
      <c r="H22" s="44">
        <v>30</v>
      </c>
      <c r="I22" s="14">
        <f t="shared" si="2"/>
        <v>9584.5161290322576</v>
      </c>
      <c r="J22" s="14">
        <f t="shared" si="3"/>
        <v>6389.0322580645161</v>
      </c>
      <c r="K22" s="14">
        <f t="shared" si="4"/>
        <v>768.38709677419354</v>
      </c>
      <c r="L22" s="15">
        <f t="shared" si="5"/>
        <v>16741.935483870966</v>
      </c>
      <c r="M22" s="14">
        <f t="shared" si="6"/>
        <v>1150.1419354838708</v>
      </c>
      <c r="N22" s="14">
        <f t="shared" si="7"/>
        <v>125.56451612903224</v>
      </c>
      <c r="O22" s="18">
        <v>0</v>
      </c>
      <c r="P22" s="14">
        <f t="shared" si="8"/>
        <v>1275.706451612903</v>
      </c>
      <c r="Q22" s="14">
        <f t="shared" si="9"/>
        <v>15466</v>
      </c>
      <c r="R22" s="19" t="s">
        <v>161</v>
      </c>
      <c r="S22" s="20" t="s">
        <v>162</v>
      </c>
    </row>
    <row r="23" spans="1:23" s="3" customFormat="1" ht="40.5" customHeight="1" x14ac:dyDescent="0.3">
      <c r="A23" s="14">
        <f t="shared" si="10"/>
        <v>15</v>
      </c>
      <c r="B23" s="15">
        <v>5459</v>
      </c>
      <c r="C23" s="16" t="s">
        <v>140</v>
      </c>
      <c r="D23" s="17" t="s">
        <v>203</v>
      </c>
      <c r="E23" s="17" t="s">
        <v>204</v>
      </c>
      <c r="F23" s="15" t="s">
        <v>205</v>
      </c>
      <c r="G23" s="15">
        <v>6718476255</v>
      </c>
      <c r="H23" s="44">
        <v>24</v>
      </c>
      <c r="I23" s="14">
        <f t="shared" si="2"/>
        <v>7667.6129032258068</v>
      </c>
      <c r="J23" s="14">
        <f t="shared" si="3"/>
        <v>5111.2258064516127</v>
      </c>
      <c r="K23" s="14">
        <f t="shared" si="4"/>
        <v>614.70967741935488</v>
      </c>
      <c r="L23" s="15">
        <f t="shared" si="5"/>
        <v>13393.548387096775</v>
      </c>
      <c r="M23" s="14">
        <f t="shared" si="6"/>
        <v>920.11354838709678</v>
      </c>
      <c r="N23" s="14">
        <f t="shared" si="7"/>
        <v>100.45161290322581</v>
      </c>
      <c r="O23" s="18">
        <v>0</v>
      </c>
      <c r="P23" s="14">
        <f t="shared" si="8"/>
        <v>1020.5651612903226</v>
      </c>
      <c r="Q23" s="14">
        <f t="shared" si="9"/>
        <v>12373</v>
      </c>
      <c r="R23" s="19" t="s">
        <v>222</v>
      </c>
      <c r="S23" s="19" t="s">
        <v>221</v>
      </c>
    </row>
    <row r="24" spans="1:23" s="3" customFormat="1" ht="40.5" customHeight="1" x14ac:dyDescent="0.3">
      <c r="A24" s="14">
        <f t="shared" si="10"/>
        <v>16</v>
      </c>
      <c r="B24" s="15">
        <v>5409</v>
      </c>
      <c r="C24" s="16" t="s">
        <v>140</v>
      </c>
      <c r="D24" s="17" t="s">
        <v>130</v>
      </c>
      <c r="E24" s="17" t="s">
        <v>131</v>
      </c>
      <c r="F24" s="15">
        <v>101608588087</v>
      </c>
      <c r="G24" s="15">
        <v>2018071005</v>
      </c>
      <c r="H24" s="44">
        <v>31</v>
      </c>
      <c r="I24" s="14">
        <f t="shared" si="2"/>
        <v>9904</v>
      </c>
      <c r="J24" s="14">
        <f t="shared" si="3"/>
        <v>6602</v>
      </c>
      <c r="K24" s="14">
        <f t="shared" si="4"/>
        <v>794</v>
      </c>
      <c r="L24" s="15">
        <f t="shared" si="5"/>
        <v>17300</v>
      </c>
      <c r="M24" s="14">
        <f t="shared" si="6"/>
        <v>1188.48</v>
      </c>
      <c r="N24" s="14">
        <f t="shared" si="7"/>
        <v>129.75</v>
      </c>
      <c r="O24" s="18">
        <v>0</v>
      </c>
      <c r="P24" s="14">
        <f t="shared" si="8"/>
        <v>1318.23</v>
      </c>
      <c r="Q24" s="14">
        <f t="shared" si="9"/>
        <v>15982</v>
      </c>
      <c r="R24" s="19" t="s">
        <v>184</v>
      </c>
      <c r="S24" s="20" t="s">
        <v>40</v>
      </c>
    </row>
    <row r="25" spans="1:23" s="3" customFormat="1" ht="40.5" customHeight="1" x14ac:dyDescent="0.3">
      <c r="A25" s="14">
        <f t="shared" si="10"/>
        <v>17</v>
      </c>
      <c r="B25" s="15">
        <v>5364</v>
      </c>
      <c r="C25" s="16" t="s">
        <v>140</v>
      </c>
      <c r="D25" s="17" t="s">
        <v>34</v>
      </c>
      <c r="E25" s="17" t="s">
        <v>85</v>
      </c>
      <c r="F25" s="15" t="s">
        <v>86</v>
      </c>
      <c r="G25" s="15">
        <v>2015982472</v>
      </c>
      <c r="H25" s="44">
        <v>31</v>
      </c>
      <c r="I25" s="14">
        <f t="shared" si="2"/>
        <v>9904</v>
      </c>
      <c r="J25" s="14">
        <f t="shared" si="3"/>
        <v>6602</v>
      </c>
      <c r="K25" s="14">
        <f t="shared" si="4"/>
        <v>794</v>
      </c>
      <c r="L25" s="15">
        <f t="shared" si="5"/>
        <v>17300</v>
      </c>
      <c r="M25" s="14">
        <f t="shared" si="6"/>
        <v>1188.48</v>
      </c>
      <c r="N25" s="14">
        <f t="shared" si="7"/>
        <v>129.75</v>
      </c>
      <c r="O25" s="18">
        <v>0</v>
      </c>
      <c r="P25" s="14">
        <f t="shared" si="8"/>
        <v>1318.23</v>
      </c>
      <c r="Q25" s="14">
        <f t="shared" si="9"/>
        <v>15982</v>
      </c>
      <c r="R25" s="19" t="s">
        <v>155</v>
      </c>
      <c r="S25" s="20" t="s">
        <v>35</v>
      </c>
    </row>
    <row r="26" spans="1:23" s="3" customFormat="1" ht="40.5" customHeight="1" x14ac:dyDescent="0.3">
      <c r="A26" s="14">
        <f t="shared" si="10"/>
        <v>18</v>
      </c>
      <c r="B26" s="15">
        <v>5303</v>
      </c>
      <c r="C26" s="16" t="s">
        <v>192</v>
      </c>
      <c r="D26" s="17" t="s">
        <v>48</v>
      </c>
      <c r="E26" s="17" t="s">
        <v>105</v>
      </c>
      <c r="F26" s="15">
        <v>101461864138</v>
      </c>
      <c r="G26" s="15">
        <v>2015263580</v>
      </c>
      <c r="H26" s="44">
        <v>31</v>
      </c>
      <c r="I26" s="14">
        <f t="shared" si="2"/>
        <v>9904</v>
      </c>
      <c r="J26" s="14">
        <f t="shared" si="3"/>
        <v>6602</v>
      </c>
      <c r="K26" s="14">
        <f t="shared" si="4"/>
        <v>794</v>
      </c>
      <c r="L26" s="15">
        <f t="shared" si="5"/>
        <v>17300</v>
      </c>
      <c r="M26" s="14">
        <f t="shared" si="6"/>
        <v>1188.48</v>
      </c>
      <c r="N26" s="14">
        <f t="shared" si="7"/>
        <v>129.75</v>
      </c>
      <c r="O26" s="18">
        <v>0</v>
      </c>
      <c r="P26" s="14">
        <f t="shared" si="8"/>
        <v>1318.23</v>
      </c>
      <c r="Q26" s="14">
        <f t="shared" si="9"/>
        <v>15982</v>
      </c>
      <c r="R26" s="19" t="s">
        <v>167</v>
      </c>
      <c r="S26" s="20" t="s">
        <v>229</v>
      </c>
    </row>
    <row r="27" spans="1:23" s="3" customFormat="1" ht="40.5" customHeight="1" x14ac:dyDescent="0.3">
      <c r="A27" s="14">
        <f t="shared" si="10"/>
        <v>19</v>
      </c>
      <c r="B27" s="15">
        <v>5355</v>
      </c>
      <c r="C27" s="16" t="s">
        <v>140</v>
      </c>
      <c r="D27" s="17" t="s">
        <v>43</v>
      </c>
      <c r="E27" s="17" t="s">
        <v>117</v>
      </c>
      <c r="F27" s="15" t="s">
        <v>118</v>
      </c>
      <c r="G27" s="15">
        <v>6718475954</v>
      </c>
      <c r="H27" s="44">
        <v>31</v>
      </c>
      <c r="I27" s="14">
        <f t="shared" si="2"/>
        <v>9904</v>
      </c>
      <c r="J27" s="14">
        <f t="shared" si="3"/>
        <v>6602</v>
      </c>
      <c r="K27" s="14">
        <f t="shared" si="4"/>
        <v>794</v>
      </c>
      <c r="L27" s="15">
        <f t="shared" si="5"/>
        <v>17300</v>
      </c>
      <c r="M27" s="14">
        <f t="shared" si="6"/>
        <v>1188.48</v>
      </c>
      <c r="N27" s="14">
        <f t="shared" si="7"/>
        <v>129.75</v>
      </c>
      <c r="O27" s="18">
        <v>0</v>
      </c>
      <c r="P27" s="14">
        <f t="shared" si="8"/>
        <v>1318.23</v>
      </c>
      <c r="Q27" s="14">
        <f t="shared" si="9"/>
        <v>15982</v>
      </c>
      <c r="R27" s="19" t="s">
        <v>175</v>
      </c>
      <c r="S27" s="20" t="s">
        <v>44</v>
      </c>
    </row>
    <row r="28" spans="1:23" s="3" customFormat="1" ht="40.5" customHeight="1" x14ac:dyDescent="0.3">
      <c r="A28" s="14">
        <f t="shared" si="10"/>
        <v>20</v>
      </c>
      <c r="B28" s="15">
        <v>5434</v>
      </c>
      <c r="C28" s="16" t="s">
        <v>192</v>
      </c>
      <c r="D28" s="17" t="s">
        <v>139</v>
      </c>
      <c r="E28" s="17" t="s">
        <v>22</v>
      </c>
      <c r="F28" s="15">
        <v>101339410155</v>
      </c>
      <c r="G28" s="15">
        <v>2018090333</v>
      </c>
      <c r="H28" s="44">
        <v>30</v>
      </c>
      <c r="I28" s="14">
        <f t="shared" si="2"/>
        <v>9584.5161290322576</v>
      </c>
      <c r="J28" s="14">
        <f t="shared" si="3"/>
        <v>6389.0322580645161</v>
      </c>
      <c r="K28" s="14">
        <f t="shared" si="4"/>
        <v>768.38709677419354</v>
      </c>
      <c r="L28" s="15">
        <f t="shared" si="5"/>
        <v>16741.935483870966</v>
      </c>
      <c r="M28" s="14">
        <f t="shared" si="6"/>
        <v>1150.1419354838708</v>
      </c>
      <c r="N28" s="14">
        <f t="shared" si="7"/>
        <v>125.56451612903224</v>
      </c>
      <c r="O28" s="18">
        <v>0</v>
      </c>
      <c r="P28" s="14">
        <f t="shared" si="8"/>
        <v>1275.706451612903</v>
      </c>
      <c r="Q28" s="14">
        <f t="shared" si="9"/>
        <v>15466</v>
      </c>
      <c r="R28" s="19" t="s">
        <v>189</v>
      </c>
      <c r="S28" s="20" t="s">
        <v>158</v>
      </c>
    </row>
    <row r="29" spans="1:23" s="3" customFormat="1" ht="40.5" customHeight="1" x14ac:dyDescent="0.3">
      <c r="A29" s="14">
        <f t="shared" si="10"/>
        <v>21</v>
      </c>
      <c r="B29" s="15">
        <v>5295</v>
      </c>
      <c r="C29" s="16" t="s">
        <v>192</v>
      </c>
      <c r="D29" s="17" t="s">
        <v>49</v>
      </c>
      <c r="E29" s="17" t="s">
        <v>84</v>
      </c>
      <c r="F29" s="15">
        <v>101461864268</v>
      </c>
      <c r="G29" s="15">
        <v>2015370431</v>
      </c>
      <c r="H29" s="44">
        <v>29</v>
      </c>
      <c r="I29" s="14">
        <f t="shared" si="2"/>
        <v>9265.032258064517</v>
      </c>
      <c r="J29" s="14">
        <f t="shared" si="3"/>
        <v>6176.0645161290322</v>
      </c>
      <c r="K29" s="14">
        <f t="shared" si="4"/>
        <v>742.77419354838707</v>
      </c>
      <c r="L29" s="15">
        <f t="shared" si="5"/>
        <v>16183.870967741936</v>
      </c>
      <c r="M29" s="14">
        <f t="shared" si="6"/>
        <v>1111.8038709677419</v>
      </c>
      <c r="N29" s="14">
        <f t="shared" si="7"/>
        <v>121.37903225806451</v>
      </c>
      <c r="O29" s="18">
        <v>0</v>
      </c>
      <c r="P29" s="14">
        <f t="shared" si="8"/>
        <v>1233.1829032258065</v>
      </c>
      <c r="Q29" s="14">
        <f t="shared" si="9"/>
        <v>14951</v>
      </c>
      <c r="R29" s="19" t="s">
        <v>154</v>
      </c>
      <c r="S29" s="20" t="s">
        <v>19</v>
      </c>
    </row>
    <row r="30" spans="1:23" s="3" customFormat="1" ht="40.5" customHeight="1" x14ac:dyDescent="0.3">
      <c r="A30" s="14">
        <f t="shared" si="10"/>
        <v>22</v>
      </c>
      <c r="B30" s="15">
        <v>5320</v>
      </c>
      <c r="C30" s="16" t="s">
        <v>140</v>
      </c>
      <c r="D30" s="17" t="s">
        <v>93</v>
      </c>
      <c r="E30" s="17" t="s">
        <v>94</v>
      </c>
      <c r="F30" s="15" t="s">
        <v>95</v>
      </c>
      <c r="G30" s="15">
        <v>2018068755</v>
      </c>
      <c r="H30" s="44">
        <v>31</v>
      </c>
      <c r="I30" s="14">
        <f t="shared" si="2"/>
        <v>9904</v>
      </c>
      <c r="J30" s="14">
        <f t="shared" si="3"/>
        <v>6602</v>
      </c>
      <c r="K30" s="14">
        <f t="shared" si="4"/>
        <v>794</v>
      </c>
      <c r="L30" s="15">
        <f t="shared" si="5"/>
        <v>17300</v>
      </c>
      <c r="M30" s="14">
        <f t="shared" si="6"/>
        <v>1188.48</v>
      </c>
      <c r="N30" s="14">
        <f t="shared" si="7"/>
        <v>129.75</v>
      </c>
      <c r="O30" s="18">
        <v>0</v>
      </c>
      <c r="P30" s="14">
        <f t="shared" si="8"/>
        <v>1318.23</v>
      </c>
      <c r="Q30" s="14">
        <f t="shared" si="9"/>
        <v>15982</v>
      </c>
      <c r="R30" s="19" t="s">
        <v>159</v>
      </c>
      <c r="S30" s="20" t="s">
        <v>160</v>
      </c>
    </row>
    <row r="31" spans="1:23" s="3" customFormat="1" ht="40.5" customHeight="1" x14ac:dyDescent="0.3">
      <c r="A31" s="14">
        <f t="shared" si="10"/>
        <v>23</v>
      </c>
      <c r="B31" s="15">
        <v>5445</v>
      </c>
      <c r="C31" s="16" t="s">
        <v>140</v>
      </c>
      <c r="D31" s="17" t="s">
        <v>196</v>
      </c>
      <c r="E31" s="17" t="s">
        <v>197</v>
      </c>
      <c r="F31" s="15" t="s">
        <v>198</v>
      </c>
      <c r="G31" s="15" t="s">
        <v>199</v>
      </c>
      <c r="H31" s="44">
        <v>31</v>
      </c>
      <c r="I31" s="14">
        <f t="shared" si="2"/>
        <v>9904</v>
      </c>
      <c r="J31" s="14">
        <f t="shared" si="3"/>
        <v>6602</v>
      </c>
      <c r="K31" s="14">
        <f t="shared" si="4"/>
        <v>794</v>
      </c>
      <c r="L31" s="15">
        <f t="shared" si="5"/>
        <v>17300</v>
      </c>
      <c r="M31" s="14">
        <f t="shared" si="6"/>
        <v>1188.48</v>
      </c>
      <c r="N31" s="14">
        <f t="shared" si="7"/>
        <v>129.75</v>
      </c>
      <c r="O31" s="18">
        <v>0</v>
      </c>
      <c r="P31" s="14">
        <f t="shared" si="8"/>
        <v>1318.23</v>
      </c>
      <c r="Q31" s="14">
        <f t="shared" si="9"/>
        <v>15982</v>
      </c>
      <c r="R31" s="19" t="s">
        <v>230</v>
      </c>
      <c r="S31" s="19" t="s">
        <v>330</v>
      </c>
    </row>
    <row r="32" spans="1:23" s="3" customFormat="1" ht="40.5" customHeight="1" x14ac:dyDescent="0.3">
      <c r="A32" s="14">
        <f t="shared" si="10"/>
        <v>24</v>
      </c>
      <c r="B32" s="15">
        <v>5407</v>
      </c>
      <c r="C32" s="16" t="s">
        <v>140</v>
      </c>
      <c r="D32" s="17" t="s">
        <v>41</v>
      </c>
      <c r="E32" s="17" t="s">
        <v>136</v>
      </c>
      <c r="F32" s="15">
        <v>101461865618</v>
      </c>
      <c r="G32" s="15">
        <v>1013600493</v>
      </c>
      <c r="H32" s="44">
        <v>30</v>
      </c>
      <c r="I32" s="14">
        <f t="shared" si="2"/>
        <v>9584.5161290322576</v>
      </c>
      <c r="J32" s="14">
        <f t="shared" si="3"/>
        <v>6389.0322580645161</v>
      </c>
      <c r="K32" s="14">
        <f t="shared" si="4"/>
        <v>768.38709677419354</v>
      </c>
      <c r="L32" s="15">
        <f t="shared" si="5"/>
        <v>16741.935483870966</v>
      </c>
      <c r="M32" s="14">
        <f t="shared" si="6"/>
        <v>1150.1419354838708</v>
      </c>
      <c r="N32" s="14">
        <f t="shared" si="7"/>
        <v>125.56451612903224</v>
      </c>
      <c r="O32" s="18">
        <v>0</v>
      </c>
      <c r="P32" s="14">
        <f t="shared" si="8"/>
        <v>1275.706451612903</v>
      </c>
      <c r="Q32" s="14">
        <f t="shared" si="9"/>
        <v>15466</v>
      </c>
      <c r="R32" s="19" t="s">
        <v>186</v>
      </c>
      <c r="S32" s="20" t="s">
        <v>17</v>
      </c>
      <c r="U32" s="13"/>
      <c r="W32" s="13"/>
    </row>
    <row r="33" spans="1:23" s="3" customFormat="1" ht="40.5" customHeight="1" x14ac:dyDescent="0.3">
      <c r="A33" s="14">
        <f t="shared" si="10"/>
        <v>25</v>
      </c>
      <c r="B33" s="15">
        <v>5311</v>
      </c>
      <c r="C33" s="16" t="s">
        <v>140</v>
      </c>
      <c r="D33" s="17" t="s">
        <v>78</v>
      </c>
      <c r="E33" s="17" t="s">
        <v>25</v>
      </c>
      <c r="F33" s="15">
        <v>101472873362</v>
      </c>
      <c r="G33" s="15">
        <v>2012948514</v>
      </c>
      <c r="H33" s="44">
        <v>29</v>
      </c>
      <c r="I33" s="14">
        <f t="shared" si="2"/>
        <v>9265.032258064517</v>
      </c>
      <c r="J33" s="14">
        <f t="shared" si="3"/>
        <v>6176.0645161290322</v>
      </c>
      <c r="K33" s="14">
        <f t="shared" si="4"/>
        <v>742.77419354838707</v>
      </c>
      <c r="L33" s="15">
        <f t="shared" si="5"/>
        <v>16183.870967741936</v>
      </c>
      <c r="M33" s="14">
        <f t="shared" si="6"/>
        <v>1111.8038709677419</v>
      </c>
      <c r="N33" s="14">
        <f t="shared" si="7"/>
        <v>121.37903225806451</v>
      </c>
      <c r="O33" s="18">
        <v>0</v>
      </c>
      <c r="P33" s="14">
        <f t="shared" si="8"/>
        <v>1233.1829032258065</v>
      </c>
      <c r="Q33" s="14">
        <f t="shared" si="9"/>
        <v>14951</v>
      </c>
      <c r="R33" s="19" t="s">
        <v>151</v>
      </c>
      <c r="S33" s="20" t="s">
        <v>26</v>
      </c>
      <c r="W33" s="13"/>
    </row>
    <row r="34" spans="1:23" s="3" customFormat="1" ht="40.5" customHeight="1" x14ac:dyDescent="0.3">
      <c r="A34" s="14">
        <f t="shared" si="10"/>
        <v>26</v>
      </c>
      <c r="B34" s="15">
        <v>5273</v>
      </c>
      <c r="C34" s="16" t="s">
        <v>140</v>
      </c>
      <c r="D34" s="17" t="s">
        <v>18</v>
      </c>
      <c r="E34" s="17" t="s">
        <v>75</v>
      </c>
      <c r="F34" s="15" t="s">
        <v>76</v>
      </c>
      <c r="G34" s="15">
        <v>2018067317</v>
      </c>
      <c r="H34" s="44">
        <v>30</v>
      </c>
      <c r="I34" s="14">
        <f t="shared" si="2"/>
        <v>9584.5161290322576</v>
      </c>
      <c r="J34" s="14">
        <f t="shared" si="3"/>
        <v>6389.0322580645161</v>
      </c>
      <c r="K34" s="14">
        <f t="shared" si="4"/>
        <v>768.38709677419354</v>
      </c>
      <c r="L34" s="15">
        <f t="shared" si="5"/>
        <v>16741.935483870966</v>
      </c>
      <c r="M34" s="14">
        <f t="shared" si="6"/>
        <v>1150.1419354838708</v>
      </c>
      <c r="N34" s="14">
        <f t="shared" si="7"/>
        <v>125.56451612903224</v>
      </c>
      <c r="O34" s="18">
        <v>0</v>
      </c>
      <c r="P34" s="14">
        <f t="shared" si="8"/>
        <v>1275.706451612903</v>
      </c>
      <c r="Q34" s="14">
        <f t="shared" si="9"/>
        <v>15466</v>
      </c>
      <c r="R34" s="19" t="s">
        <v>309</v>
      </c>
      <c r="S34" s="20" t="s">
        <v>17</v>
      </c>
    </row>
    <row r="35" spans="1:23" s="3" customFormat="1" ht="40.5" customHeight="1" x14ac:dyDescent="0.3">
      <c r="A35" s="14">
        <f t="shared" si="10"/>
        <v>27</v>
      </c>
      <c r="B35" s="15">
        <v>5304</v>
      </c>
      <c r="C35" s="16" t="s">
        <v>192</v>
      </c>
      <c r="D35" s="17" t="s">
        <v>81</v>
      </c>
      <c r="E35" s="17" t="s">
        <v>82</v>
      </c>
      <c r="F35" s="15">
        <v>101472871828</v>
      </c>
      <c r="G35" s="15">
        <v>2014824754</v>
      </c>
      <c r="H35" s="44">
        <v>30</v>
      </c>
      <c r="I35" s="14">
        <f t="shared" si="2"/>
        <v>9584.5161290322576</v>
      </c>
      <c r="J35" s="14">
        <f t="shared" si="3"/>
        <v>6389.0322580645161</v>
      </c>
      <c r="K35" s="14">
        <f t="shared" si="4"/>
        <v>768.38709677419354</v>
      </c>
      <c r="L35" s="15">
        <f t="shared" si="5"/>
        <v>16741.935483870966</v>
      </c>
      <c r="M35" s="14">
        <f t="shared" si="6"/>
        <v>1150.1419354838708</v>
      </c>
      <c r="N35" s="14">
        <f t="shared" si="7"/>
        <v>125.56451612903224</v>
      </c>
      <c r="O35" s="18">
        <v>0</v>
      </c>
      <c r="P35" s="14">
        <f t="shared" si="8"/>
        <v>1275.706451612903</v>
      </c>
      <c r="Q35" s="14">
        <f t="shared" si="9"/>
        <v>15466</v>
      </c>
      <c r="R35" s="19" t="s">
        <v>152</v>
      </c>
      <c r="S35" s="20" t="s">
        <v>47</v>
      </c>
    </row>
    <row r="36" spans="1:23" s="3" customFormat="1" ht="40.5" customHeight="1" x14ac:dyDescent="0.3">
      <c r="A36" s="14">
        <f t="shared" si="10"/>
        <v>28</v>
      </c>
      <c r="B36" s="15">
        <v>5346</v>
      </c>
      <c r="C36" s="16" t="s">
        <v>140</v>
      </c>
      <c r="D36" s="17" t="s">
        <v>52</v>
      </c>
      <c r="E36" s="17" t="s">
        <v>114</v>
      </c>
      <c r="F36" s="15">
        <v>101491846765</v>
      </c>
      <c r="G36" s="15">
        <v>2015263853</v>
      </c>
      <c r="H36" s="44">
        <v>30</v>
      </c>
      <c r="I36" s="14">
        <f t="shared" si="2"/>
        <v>9584.5161290322576</v>
      </c>
      <c r="J36" s="14">
        <f t="shared" si="3"/>
        <v>6389.0322580645161</v>
      </c>
      <c r="K36" s="14">
        <f t="shared" si="4"/>
        <v>768.38709677419354</v>
      </c>
      <c r="L36" s="15">
        <f t="shared" si="5"/>
        <v>16741.935483870966</v>
      </c>
      <c r="M36" s="14">
        <f t="shared" si="6"/>
        <v>1150.1419354838708</v>
      </c>
      <c r="N36" s="14">
        <f t="shared" si="7"/>
        <v>125.56451612903224</v>
      </c>
      <c r="O36" s="18">
        <v>0</v>
      </c>
      <c r="P36" s="14">
        <f t="shared" si="8"/>
        <v>1275.706451612903</v>
      </c>
      <c r="Q36" s="14">
        <f t="shared" si="9"/>
        <v>15466</v>
      </c>
      <c r="R36" s="19" t="s">
        <v>173</v>
      </c>
      <c r="S36" s="20" t="s">
        <v>53</v>
      </c>
    </row>
    <row r="37" spans="1:23" s="3" customFormat="1" ht="40.5" customHeight="1" x14ac:dyDescent="0.3">
      <c r="A37" s="14">
        <f t="shared" si="10"/>
        <v>29</v>
      </c>
      <c r="B37" s="15">
        <v>5444</v>
      </c>
      <c r="C37" s="16" t="s">
        <v>140</v>
      </c>
      <c r="D37" s="17" t="s">
        <v>193</v>
      </c>
      <c r="E37" s="17" t="s">
        <v>32</v>
      </c>
      <c r="F37" s="21" t="s">
        <v>310</v>
      </c>
      <c r="G37" s="15">
        <v>2016213257</v>
      </c>
      <c r="H37" s="44">
        <v>31</v>
      </c>
      <c r="I37" s="14">
        <f t="shared" si="2"/>
        <v>9904</v>
      </c>
      <c r="J37" s="14">
        <f t="shared" si="3"/>
        <v>6602</v>
      </c>
      <c r="K37" s="14">
        <f t="shared" si="4"/>
        <v>794</v>
      </c>
      <c r="L37" s="15">
        <f t="shared" si="5"/>
        <v>17300</v>
      </c>
      <c r="M37" s="14">
        <f t="shared" si="6"/>
        <v>1188.48</v>
      </c>
      <c r="N37" s="14">
        <f t="shared" si="7"/>
        <v>129.75</v>
      </c>
      <c r="O37" s="18">
        <v>0</v>
      </c>
      <c r="P37" s="14">
        <f t="shared" si="8"/>
        <v>1318.23</v>
      </c>
      <c r="Q37" s="14">
        <f t="shared" si="9"/>
        <v>15982</v>
      </c>
      <c r="R37" s="19" t="s">
        <v>216</v>
      </c>
      <c r="S37" s="19" t="s">
        <v>33</v>
      </c>
    </row>
    <row r="38" spans="1:23" s="3" customFormat="1" ht="40.5" customHeight="1" x14ac:dyDescent="0.3">
      <c r="A38" s="14">
        <f t="shared" si="10"/>
        <v>30</v>
      </c>
      <c r="B38" s="15">
        <v>5343</v>
      </c>
      <c r="C38" s="16" t="s">
        <v>140</v>
      </c>
      <c r="D38" s="17" t="s">
        <v>123</v>
      </c>
      <c r="E38" s="17" t="s">
        <v>124</v>
      </c>
      <c r="F38" s="15">
        <v>101472873888</v>
      </c>
      <c r="G38" s="15">
        <v>2015262705</v>
      </c>
      <c r="H38" s="44">
        <v>30</v>
      </c>
      <c r="I38" s="14">
        <f t="shared" si="2"/>
        <v>9584.5161290322576</v>
      </c>
      <c r="J38" s="14">
        <f t="shared" si="3"/>
        <v>6389.0322580645161</v>
      </c>
      <c r="K38" s="14">
        <f t="shared" si="4"/>
        <v>768.38709677419354</v>
      </c>
      <c r="L38" s="15">
        <f t="shared" si="5"/>
        <v>16741.935483870966</v>
      </c>
      <c r="M38" s="14">
        <f t="shared" si="6"/>
        <v>1150.1419354838708</v>
      </c>
      <c r="N38" s="14">
        <f t="shared" si="7"/>
        <v>125.56451612903224</v>
      </c>
      <c r="O38" s="18">
        <v>0</v>
      </c>
      <c r="P38" s="14">
        <f t="shared" si="8"/>
        <v>1275.706451612903</v>
      </c>
      <c r="Q38" s="14">
        <f t="shared" si="9"/>
        <v>15466</v>
      </c>
      <c r="R38" s="19" t="s">
        <v>179</v>
      </c>
      <c r="S38" s="20" t="s">
        <v>19</v>
      </c>
    </row>
    <row r="39" spans="1:23" s="3" customFormat="1" ht="40.5" customHeight="1" x14ac:dyDescent="0.3">
      <c r="A39" s="14">
        <f t="shared" si="10"/>
        <v>31</v>
      </c>
      <c r="B39" s="15">
        <v>5410</v>
      </c>
      <c r="C39" s="16" t="s">
        <v>140</v>
      </c>
      <c r="D39" s="17" t="s">
        <v>133</v>
      </c>
      <c r="E39" s="17" t="s">
        <v>134</v>
      </c>
      <c r="F39" s="15" t="s">
        <v>135</v>
      </c>
      <c r="G39" s="15">
        <v>2015264639</v>
      </c>
      <c r="H39" s="44">
        <v>30</v>
      </c>
      <c r="I39" s="14">
        <f t="shared" si="2"/>
        <v>9584.5161290322576</v>
      </c>
      <c r="J39" s="14">
        <f t="shared" si="3"/>
        <v>6389.0322580645161</v>
      </c>
      <c r="K39" s="14">
        <f t="shared" si="4"/>
        <v>768.38709677419354</v>
      </c>
      <c r="L39" s="15">
        <f t="shared" si="5"/>
        <v>16741.935483870966</v>
      </c>
      <c r="M39" s="14">
        <f t="shared" si="6"/>
        <v>1150.1419354838708</v>
      </c>
      <c r="N39" s="14">
        <f t="shared" si="7"/>
        <v>125.56451612903224</v>
      </c>
      <c r="O39" s="18">
        <v>0</v>
      </c>
      <c r="P39" s="14">
        <f t="shared" si="8"/>
        <v>1275.706451612903</v>
      </c>
      <c r="Q39" s="14">
        <f t="shared" si="9"/>
        <v>15466</v>
      </c>
      <c r="R39" s="19" t="s">
        <v>185</v>
      </c>
      <c r="S39" s="20" t="s">
        <v>20</v>
      </c>
    </row>
    <row r="40" spans="1:23" s="3" customFormat="1" ht="40.5" customHeight="1" x14ac:dyDescent="0.3">
      <c r="A40" s="14">
        <f t="shared" si="10"/>
        <v>32</v>
      </c>
      <c r="B40" s="15">
        <v>5308</v>
      </c>
      <c r="C40" s="16" t="s">
        <v>140</v>
      </c>
      <c r="D40" s="17" t="s">
        <v>67</v>
      </c>
      <c r="E40" s="17" t="s">
        <v>68</v>
      </c>
      <c r="F40" s="15" t="s">
        <v>69</v>
      </c>
      <c r="G40" s="15">
        <v>2015870176</v>
      </c>
      <c r="H40" s="44">
        <v>29</v>
      </c>
      <c r="I40" s="14">
        <f t="shared" si="2"/>
        <v>9265.032258064517</v>
      </c>
      <c r="J40" s="14">
        <f t="shared" si="3"/>
        <v>6176.0645161290322</v>
      </c>
      <c r="K40" s="14">
        <f t="shared" si="4"/>
        <v>742.77419354838707</v>
      </c>
      <c r="L40" s="15">
        <f t="shared" si="5"/>
        <v>16183.870967741936</v>
      </c>
      <c r="M40" s="14">
        <f t="shared" si="6"/>
        <v>1111.8038709677419</v>
      </c>
      <c r="N40" s="14">
        <f t="shared" si="7"/>
        <v>121.37903225806451</v>
      </c>
      <c r="O40" s="18">
        <v>0</v>
      </c>
      <c r="P40" s="14">
        <f t="shared" si="8"/>
        <v>1233.1829032258065</v>
      </c>
      <c r="Q40" s="14">
        <f t="shared" si="9"/>
        <v>14951</v>
      </c>
      <c r="R40" s="19" t="s">
        <v>147</v>
      </c>
      <c r="S40" s="20" t="s">
        <v>190</v>
      </c>
    </row>
    <row r="41" spans="1:23" s="3" customFormat="1" ht="40.5" customHeight="1" x14ac:dyDescent="0.3">
      <c r="A41" s="14">
        <f t="shared" si="10"/>
        <v>33</v>
      </c>
      <c r="B41" s="15">
        <v>5342</v>
      </c>
      <c r="C41" s="16" t="s">
        <v>140</v>
      </c>
      <c r="D41" s="17" t="s">
        <v>72</v>
      </c>
      <c r="E41" s="17" t="s">
        <v>73</v>
      </c>
      <c r="F41" s="15" t="s">
        <v>74</v>
      </c>
      <c r="G41" s="15">
        <v>2018069868</v>
      </c>
      <c r="H41" s="44">
        <v>31</v>
      </c>
      <c r="I41" s="14">
        <f t="shared" si="2"/>
        <v>9904</v>
      </c>
      <c r="J41" s="14">
        <f t="shared" si="3"/>
        <v>6602</v>
      </c>
      <c r="K41" s="14">
        <f t="shared" si="4"/>
        <v>794</v>
      </c>
      <c r="L41" s="15">
        <f t="shared" si="5"/>
        <v>17300</v>
      </c>
      <c r="M41" s="14">
        <f t="shared" si="6"/>
        <v>1188.48</v>
      </c>
      <c r="N41" s="14">
        <f t="shared" si="7"/>
        <v>129.75</v>
      </c>
      <c r="O41" s="18">
        <v>0</v>
      </c>
      <c r="P41" s="14">
        <f t="shared" si="8"/>
        <v>1318.23</v>
      </c>
      <c r="Q41" s="14">
        <f t="shared" si="9"/>
        <v>15982</v>
      </c>
      <c r="R41" s="19" t="s">
        <v>391</v>
      </c>
      <c r="S41" s="20" t="s">
        <v>392</v>
      </c>
    </row>
    <row r="42" spans="1:23" s="3" customFormat="1" ht="40.5" customHeight="1" x14ac:dyDescent="0.3">
      <c r="A42" s="14">
        <f t="shared" si="10"/>
        <v>34</v>
      </c>
      <c r="B42" s="15">
        <v>5334</v>
      </c>
      <c r="C42" s="16" t="s">
        <v>140</v>
      </c>
      <c r="D42" s="17" t="s">
        <v>30</v>
      </c>
      <c r="E42" s="17" t="s">
        <v>77</v>
      </c>
      <c r="F42" s="15">
        <v>100459849856</v>
      </c>
      <c r="G42" s="15">
        <v>1010025643</v>
      </c>
      <c r="H42" s="44">
        <v>30</v>
      </c>
      <c r="I42" s="14">
        <f t="shared" si="2"/>
        <v>9584.5161290322576</v>
      </c>
      <c r="J42" s="14">
        <f t="shared" si="3"/>
        <v>6389.0322580645161</v>
      </c>
      <c r="K42" s="14">
        <f t="shared" si="4"/>
        <v>768.38709677419354</v>
      </c>
      <c r="L42" s="15">
        <f t="shared" si="5"/>
        <v>16741.935483870966</v>
      </c>
      <c r="M42" s="14">
        <f t="shared" si="6"/>
        <v>1150.1419354838708</v>
      </c>
      <c r="N42" s="14">
        <f t="shared" si="7"/>
        <v>125.56451612903224</v>
      </c>
      <c r="O42" s="18">
        <v>0</v>
      </c>
      <c r="P42" s="14">
        <f t="shared" si="8"/>
        <v>1275.706451612903</v>
      </c>
      <c r="Q42" s="14">
        <f t="shared" si="9"/>
        <v>15466</v>
      </c>
      <c r="R42" s="19" t="s">
        <v>150</v>
      </c>
      <c r="S42" s="20" t="s">
        <v>31</v>
      </c>
    </row>
    <row r="43" spans="1:23" s="3" customFormat="1" ht="40.5" customHeight="1" x14ac:dyDescent="0.3">
      <c r="A43" s="14">
        <f t="shared" si="10"/>
        <v>35</v>
      </c>
      <c r="B43" s="15">
        <v>5296</v>
      </c>
      <c r="C43" s="16" t="s">
        <v>140</v>
      </c>
      <c r="D43" s="17" t="s">
        <v>79</v>
      </c>
      <c r="E43" s="17" t="s">
        <v>80</v>
      </c>
      <c r="F43" s="15">
        <v>101608485869</v>
      </c>
      <c r="G43" s="15">
        <v>2018068222</v>
      </c>
      <c r="H43" s="44">
        <v>21</v>
      </c>
      <c r="I43" s="14">
        <f t="shared" si="2"/>
        <v>6709.1612903225814</v>
      </c>
      <c r="J43" s="14">
        <f t="shared" si="3"/>
        <v>4472.322580645161</v>
      </c>
      <c r="K43" s="14">
        <f t="shared" si="4"/>
        <v>537.87096774193549</v>
      </c>
      <c r="L43" s="15">
        <f t="shared" si="5"/>
        <v>11719.354838709678</v>
      </c>
      <c r="M43" s="14">
        <f t="shared" si="6"/>
        <v>805.0993548387097</v>
      </c>
      <c r="N43" s="14">
        <f t="shared" si="7"/>
        <v>87.895161290322577</v>
      </c>
      <c r="O43" s="18">
        <v>0</v>
      </c>
      <c r="P43" s="14">
        <f t="shared" si="8"/>
        <v>892.99451612903226</v>
      </c>
      <c r="Q43" s="14">
        <f t="shared" si="9"/>
        <v>10826</v>
      </c>
      <c r="R43" s="19" t="s">
        <v>382</v>
      </c>
      <c r="S43" s="20" t="s">
        <v>383</v>
      </c>
    </row>
    <row r="44" spans="1:23" s="3" customFormat="1" ht="40.5" customHeight="1" x14ac:dyDescent="0.3">
      <c r="A44" s="14">
        <f t="shared" si="10"/>
        <v>36</v>
      </c>
      <c r="B44" s="15">
        <v>5265</v>
      </c>
      <c r="C44" s="16" t="s">
        <v>140</v>
      </c>
      <c r="D44" s="17" t="s">
        <v>37</v>
      </c>
      <c r="E44" s="17" t="s">
        <v>38</v>
      </c>
      <c r="F44" s="15" t="s">
        <v>104</v>
      </c>
      <c r="G44" s="15">
        <v>6718478370</v>
      </c>
      <c r="H44" s="44">
        <v>21</v>
      </c>
      <c r="I44" s="14">
        <f t="shared" si="2"/>
        <v>6709.1612903225814</v>
      </c>
      <c r="J44" s="14">
        <f t="shared" si="3"/>
        <v>4472.322580645161</v>
      </c>
      <c r="K44" s="14">
        <f t="shared" si="4"/>
        <v>537.87096774193549</v>
      </c>
      <c r="L44" s="15">
        <f t="shared" si="5"/>
        <v>11719.354838709678</v>
      </c>
      <c r="M44" s="14">
        <f t="shared" si="6"/>
        <v>805.0993548387097</v>
      </c>
      <c r="N44" s="14">
        <f t="shared" si="7"/>
        <v>87.895161290322577</v>
      </c>
      <c r="O44" s="18">
        <v>0</v>
      </c>
      <c r="P44" s="14">
        <f t="shared" si="8"/>
        <v>892.99451612903226</v>
      </c>
      <c r="Q44" s="14">
        <f t="shared" si="9"/>
        <v>10826</v>
      </c>
      <c r="R44" s="19" t="s">
        <v>166</v>
      </c>
      <c r="S44" s="20" t="s">
        <v>39</v>
      </c>
    </row>
    <row r="45" spans="1:23" s="3" customFormat="1" ht="40.5" customHeight="1" x14ac:dyDescent="0.3">
      <c r="A45" s="14">
        <f t="shared" si="10"/>
        <v>37</v>
      </c>
      <c r="B45" s="15">
        <v>5379</v>
      </c>
      <c r="C45" s="16" t="s">
        <v>140</v>
      </c>
      <c r="D45" s="17" t="s">
        <v>64</v>
      </c>
      <c r="E45" s="17" t="s">
        <v>65</v>
      </c>
      <c r="F45" s="15" t="s">
        <v>66</v>
      </c>
      <c r="G45" s="15">
        <v>2213668656</v>
      </c>
      <c r="H45" s="44">
        <v>28</v>
      </c>
      <c r="I45" s="14">
        <f t="shared" si="2"/>
        <v>8945.5483870967746</v>
      </c>
      <c r="J45" s="14">
        <f t="shared" si="3"/>
        <v>5963.0967741935483</v>
      </c>
      <c r="K45" s="14">
        <f t="shared" si="4"/>
        <v>717.16129032258061</v>
      </c>
      <c r="L45" s="15">
        <f t="shared" si="5"/>
        <v>15625.806451612903</v>
      </c>
      <c r="M45" s="14">
        <f t="shared" si="6"/>
        <v>1073.4658064516129</v>
      </c>
      <c r="N45" s="14">
        <f t="shared" si="7"/>
        <v>117.19354838709677</v>
      </c>
      <c r="O45" s="18">
        <v>0</v>
      </c>
      <c r="P45" s="14">
        <f t="shared" si="8"/>
        <v>1190.6593548387098</v>
      </c>
      <c r="Q45" s="14">
        <f t="shared" si="9"/>
        <v>14435</v>
      </c>
      <c r="R45" s="19" t="s">
        <v>146</v>
      </c>
      <c r="S45" s="20" t="s">
        <v>57</v>
      </c>
    </row>
    <row r="46" spans="1:23" s="3" customFormat="1" ht="40.5" customHeight="1" x14ac:dyDescent="0.3">
      <c r="A46" s="14">
        <f t="shared" si="10"/>
        <v>38</v>
      </c>
      <c r="B46" s="15">
        <v>5363</v>
      </c>
      <c r="C46" s="16" t="s">
        <v>140</v>
      </c>
      <c r="D46" s="17" t="s">
        <v>23</v>
      </c>
      <c r="E46" s="17" t="s">
        <v>109</v>
      </c>
      <c r="F46" s="15" t="s">
        <v>110</v>
      </c>
      <c r="G46" s="15">
        <v>2016566784</v>
      </c>
      <c r="H46" s="44">
        <v>30</v>
      </c>
      <c r="I46" s="14">
        <f t="shared" si="2"/>
        <v>9584.5161290322576</v>
      </c>
      <c r="J46" s="14">
        <f t="shared" si="3"/>
        <v>6389.0322580645161</v>
      </c>
      <c r="K46" s="14">
        <f t="shared" si="4"/>
        <v>768.38709677419354</v>
      </c>
      <c r="L46" s="15">
        <f t="shared" si="5"/>
        <v>16741.935483870966</v>
      </c>
      <c r="M46" s="14">
        <f t="shared" si="6"/>
        <v>1150.1419354838708</v>
      </c>
      <c r="N46" s="14">
        <f t="shared" si="7"/>
        <v>125.56451612903224</v>
      </c>
      <c r="O46" s="18">
        <v>0</v>
      </c>
      <c r="P46" s="14">
        <f t="shared" si="8"/>
        <v>1275.706451612903</v>
      </c>
      <c r="Q46" s="14">
        <f t="shared" si="9"/>
        <v>15466</v>
      </c>
      <c r="R46" s="19" t="s">
        <v>170</v>
      </c>
      <c r="S46" s="20" t="s">
        <v>24</v>
      </c>
    </row>
    <row r="47" spans="1:23" s="3" customFormat="1" ht="40.5" customHeight="1" x14ac:dyDescent="0.3">
      <c r="A47" s="14">
        <f t="shared" si="10"/>
        <v>39</v>
      </c>
      <c r="B47" s="15">
        <v>5341</v>
      </c>
      <c r="C47" s="16" t="s">
        <v>140</v>
      </c>
      <c r="D47" s="17" t="s">
        <v>115</v>
      </c>
      <c r="E47" s="17" t="s">
        <v>116</v>
      </c>
      <c r="F47" s="15">
        <v>101461864015</v>
      </c>
      <c r="G47" s="15">
        <v>6718752075</v>
      </c>
      <c r="H47" s="44">
        <v>31</v>
      </c>
      <c r="I47" s="14">
        <f t="shared" si="2"/>
        <v>9904</v>
      </c>
      <c r="J47" s="14">
        <f t="shared" si="3"/>
        <v>6602</v>
      </c>
      <c r="K47" s="14">
        <f t="shared" si="4"/>
        <v>794</v>
      </c>
      <c r="L47" s="15">
        <f t="shared" si="5"/>
        <v>17300</v>
      </c>
      <c r="M47" s="14">
        <f t="shared" si="6"/>
        <v>1188.48</v>
      </c>
      <c r="N47" s="14">
        <f t="shared" si="7"/>
        <v>129.75</v>
      </c>
      <c r="O47" s="18">
        <v>0</v>
      </c>
      <c r="P47" s="14">
        <f t="shared" si="8"/>
        <v>1318.23</v>
      </c>
      <c r="Q47" s="14">
        <f t="shared" si="9"/>
        <v>15982</v>
      </c>
      <c r="R47" s="19" t="s">
        <v>174</v>
      </c>
      <c r="S47" s="20" t="s">
        <v>19</v>
      </c>
    </row>
    <row r="48" spans="1:23" s="3" customFormat="1" ht="40.5" customHeight="1" x14ac:dyDescent="0.3">
      <c r="A48" s="14">
        <f t="shared" si="10"/>
        <v>40</v>
      </c>
      <c r="B48" s="15">
        <v>5387</v>
      </c>
      <c r="C48" s="16" t="s">
        <v>140</v>
      </c>
      <c r="D48" s="17" t="s">
        <v>125</v>
      </c>
      <c r="E48" s="17" t="s">
        <v>107</v>
      </c>
      <c r="F48" s="15" t="s">
        <v>126</v>
      </c>
      <c r="G48" s="15">
        <v>2018070888</v>
      </c>
      <c r="H48" s="44">
        <v>23</v>
      </c>
      <c r="I48" s="14">
        <f t="shared" si="2"/>
        <v>7348.1290322580644</v>
      </c>
      <c r="J48" s="14">
        <f t="shared" si="3"/>
        <v>4898.2580645161288</v>
      </c>
      <c r="K48" s="14">
        <f t="shared" si="4"/>
        <v>589.09677419354841</v>
      </c>
      <c r="L48" s="15">
        <f t="shared" si="5"/>
        <v>12835.483870967742</v>
      </c>
      <c r="M48" s="14">
        <f t="shared" si="6"/>
        <v>881.77548387096772</v>
      </c>
      <c r="N48" s="14">
        <f t="shared" si="7"/>
        <v>96.266129032258064</v>
      </c>
      <c r="O48" s="18">
        <v>0</v>
      </c>
      <c r="P48" s="14">
        <f t="shared" si="8"/>
        <v>978.04161290322577</v>
      </c>
      <c r="Q48" s="14">
        <f t="shared" si="9"/>
        <v>11857</v>
      </c>
      <c r="R48" s="19" t="s">
        <v>180</v>
      </c>
      <c r="S48" s="20" t="s">
        <v>181</v>
      </c>
    </row>
    <row r="49" spans="1:19" s="3" customFormat="1" ht="40.5" customHeight="1" x14ac:dyDescent="0.3">
      <c r="A49" s="14">
        <f t="shared" si="10"/>
        <v>41</v>
      </c>
      <c r="B49" s="15">
        <v>5397</v>
      </c>
      <c r="C49" s="16" t="s">
        <v>140</v>
      </c>
      <c r="D49" s="17" t="s">
        <v>128</v>
      </c>
      <c r="E49" s="17" t="s">
        <v>129</v>
      </c>
      <c r="F49" s="15">
        <v>101608587988</v>
      </c>
      <c r="G49" s="15">
        <v>2018070969</v>
      </c>
      <c r="H49" s="44">
        <v>30</v>
      </c>
      <c r="I49" s="14">
        <f t="shared" si="2"/>
        <v>9584.5161290322576</v>
      </c>
      <c r="J49" s="14">
        <f t="shared" si="3"/>
        <v>6389.0322580645161</v>
      </c>
      <c r="K49" s="14">
        <f t="shared" si="4"/>
        <v>768.38709677419354</v>
      </c>
      <c r="L49" s="15">
        <f t="shared" si="5"/>
        <v>16741.935483870966</v>
      </c>
      <c r="M49" s="14">
        <f t="shared" si="6"/>
        <v>1150.1419354838708</v>
      </c>
      <c r="N49" s="14">
        <f t="shared" si="7"/>
        <v>125.56451612903224</v>
      </c>
      <c r="O49" s="18">
        <v>0</v>
      </c>
      <c r="P49" s="14">
        <f t="shared" si="8"/>
        <v>1275.706451612903</v>
      </c>
      <c r="Q49" s="14">
        <f t="shared" si="9"/>
        <v>15466</v>
      </c>
      <c r="R49" s="19" t="s">
        <v>182</v>
      </c>
      <c r="S49" s="20" t="s">
        <v>183</v>
      </c>
    </row>
    <row r="50" spans="1:19" s="3" customFormat="1" ht="40.5" customHeight="1" x14ac:dyDescent="0.3">
      <c r="A50" s="14">
        <f t="shared" si="10"/>
        <v>42</v>
      </c>
      <c r="B50" s="15">
        <v>5446</v>
      </c>
      <c r="C50" s="16" t="s">
        <v>140</v>
      </c>
      <c r="D50" s="17" t="s">
        <v>194</v>
      </c>
      <c r="E50" s="17" t="s">
        <v>195</v>
      </c>
      <c r="F50" s="15">
        <v>101461865396</v>
      </c>
      <c r="G50" s="15">
        <v>2018108401</v>
      </c>
      <c r="H50" s="44">
        <v>30</v>
      </c>
      <c r="I50" s="14">
        <f t="shared" si="2"/>
        <v>9584.5161290322576</v>
      </c>
      <c r="J50" s="14">
        <f t="shared" si="3"/>
        <v>6389.0322580645161</v>
      </c>
      <c r="K50" s="14">
        <f t="shared" si="4"/>
        <v>768.38709677419354</v>
      </c>
      <c r="L50" s="15">
        <f t="shared" si="5"/>
        <v>16741.935483870966</v>
      </c>
      <c r="M50" s="14">
        <f t="shared" si="6"/>
        <v>1150.1419354838708</v>
      </c>
      <c r="N50" s="14">
        <f t="shared" si="7"/>
        <v>125.56451612903224</v>
      </c>
      <c r="O50" s="18">
        <v>0</v>
      </c>
      <c r="P50" s="14">
        <f t="shared" si="8"/>
        <v>1275.706451612903</v>
      </c>
      <c r="Q50" s="14">
        <f t="shared" si="9"/>
        <v>15466</v>
      </c>
      <c r="R50" s="19" t="s">
        <v>218</v>
      </c>
      <c r="S50" s="19" t="s">
        <v>217</v>
      </c>
    </row>
    <row r="51" spans="1:19" s="3" customFormat="1" ht="40.5" customHeight="1" x14ac:dyDescent="0.3">
      <c r="A51" s="14">
        <f t="shared" si="10"/>
        <v>43</v>
      </c>
      <c r="B51" s="15">
        <v>5456</v>
      </c>
      <c r="C51" s="16" t="s">
        <v>192</v>
      </c>
      <c r="D51" s="17" t="s">
        <v>200</v>
      </c>
      <c r="E51" s="17" t="s">
        <v>201</v>
      </c>
      <c r="F51" s="15" t="s">
        <v>202</v>
      </c>
      <c r="G51" s="15">
        <v>6718149710</v>
      </c>
      <c r="H51" s="44">
        <v>31</v>
      </c>
      <c r="I51" s="14">
        <f t="shared" si="2"/>
        <v>9904</v>
      </c>
      <c r="J51" s="14">
        <f t="shared" si="3"/>
        <v>6602</v>
      </c>
      <c r="K51" s="14">
        <f t="shared" si="4"/>
        <v>794</v>
      </c>
      <c r="L51" s="15">
        <f t="shared" si="5"/>
        <v>17300</v>
      </c>
      <c r="M51" s="14">
        <f t="shared" si="6"/>
        <v>1188.48</v>
      </c>
      <c r="N51" s="14">
        <f t="shared" si="7"/>
        <v>129.75</v>
      </c>
      <c r="O51" s="18">
        <v>0</v>
      </c>
      <c r="P51" s="14">
        <f t="shared" si="8"/>
        <v>1318.23</v>
      </c>
      <c r="Q51" s="14">
        <f t="shared" si="9"/>
        <v>15982</v>
      </c>
      <c r="R51" s="19" t="s">
        <v>220</v>
      </c>
      <c r="S51" s="19" t="s">
        <v>219</v>
      </c>
    </row>
    <row r="52" spans="1:19" s="3" customFormat="1" ht="40.5" customHeight="1" x14ac:dyDescent="0.3">
      <c r="A52" s="14">
        <f t="shared" si="10"/>
        <v>44</v>
      </c>
      <c r="B52" s="22">
        <v>5592</v>
      </c>
      <c r="C52" s="16" t="s">
        <v>140</v>
      </c>
      <c r="D52" s="22" t="s">
        <v>456</v>
      </c>
      <c r="E52" s="22" t="s">
        <v>457</v>
      </c>
      <c r="F52" s="23" t="s">
        <v>458</v>
      </c>
      <c r="G52" s="24">
        <v>1113669733</v>
      </c>
      <c r="H52" s="44">
        <v>31</v>
      </c>
      <c r="I52" s="14">
        <f t="shared" si="2"/>
        <v>9904</v>
      </c>
      <c r="J52" s="14">
        <f t="shared" si="3"/>
        <v>6602</v>
      </c>
      <c r="K52" s="14">
        <f t="shared" si="4"/>
        <v>794</v>
      </c>
      <c r="L52" s="15">
        <f t="shared" si="5"/>
        <v>17300</v>
      </c>
      <c r="M52" s="14">
        <f t="shared" si="6"/>
        <v>1188.48</v>
      </c>
      <c r="N52" s="14">
        <f t="shared" si="7"/>
        <v>129.75</v>
      </c>
      <c r="O52" s="18">
        <v>0</v>
      </c>
      <c r="P52" s="14">
        <f t="shared" si="8"/>
        <v>1318.23</v>
      </c>
      <c r="Q52" s="14">
        <f t="shared" si="9"/>
        <v>15982</v>
      </c>
      <c r="R52" s="25" t="s">
        <v>296</v>
      </c>
      <c r="S52" s="26" t="s">
        <v>297</v>
      </c>
    </row>
    <row r="53" spans="1:19" s="3" customFormat="1" ht="40.5" customHeight="1" x14ac:dyDescent="0.3">
      <c r="A53" s="14">
        <f t="shared" si="10"/>
        <v>45</v>
      </c>
      <c r="B53" s="15">
        <v>5264</v>
      </c>
      <c r="C53" s="16" t="s">
        <v>192</v>
      </c>
      <c r="D53" s="17" t="s">
        <v>42</v>
      </c>
      <c r="E53" s="17" t="s">
        <v>83</v>
      </c>
      <c r="F53" s="15">
        <v>101461865591</v>
      </c>
      <c r="G53" s="15">
        <v>2015263455</v>
      </c>
      <c r="H53" s="44">
        <v>31</v>
      </c>
      <c r="I53" s="14">
        <f t="shared" si="2"/>
        <v>9904</v>
      </c>
      <c r="J53" s="14">
        <f t="shared" si="3"/>
        <v>6602</v>
      </c>
      <c r="K53" s="14">
        <f t="shared" si="4"/>
        <v>794</v>
      </c>
      <c r="L53" s="15">
        <f t="shared" si="5"/>
        <v>17300</v>
      </c>
      <c r="M53" s="14">
        <f t="shared" si="6"/>
        <v>1188.48</v>
      </c>
      <c r="N53" s="14">
        <f t="shared" si="7"/>
        <v>129.75</v>
      </c>
      <c r="O53" s="18">
        <v>0</v>
      </c>
      <c r="P53" s="14">
        <f t="shared" si="8"/>
        <v>1318.23</v>
      </c>
      <c r="Q53" s="14">
        <f t="shared" si="9"/>
        <v>15982</v>
      </c>
      <c r="R53" s="19" t="s">
        <v>153</v>
      </c>
      <c r="S53" s="20" t="s">
        <v>366</v>
      </c>
    </row>
    <row r="54" spans="1:19" s="3" customFormat="1" ht="40.5" customHeight="1" x14ac:dyDescent="0.3">
      <c r="A54" s="14">
        <f t="shared" si="10"/>
        <v>46</v>
      </c>
      <c r="B54" s="15">
        <v>5345</v>
      </c>
      <c r="C54" s="16" t="s">
        <v>140</v>
      </c>
      <c r="D54" s="17" t="s">
        <v>111</v>
      </c>
      <c r="E54" s="17" t="s">
        <v>112</v>
      </c>
      <c r="F54" s="15" t="s">
        <v>113</v>
      </c>
      <c r="G54" s="15">
        <v>2018069875</v>
      </c>
      <c r="H54" s="44">
        <v>25</v>
      </c>
      <c r="I54" s="14">
        <f t="shared" si="2"/>
        <v>7987.0967741935492</v>
      </c>
      <c r="J54" s="14">
        <f t="shared" si="3"/>
        <v>5324.1935483870966</v>
      </c>
      <c r="K54" s="14">
        <f t="shared" si="4"/>
        <v>640.32258064516134</v>
      </c>
      <c r="L54" s="15">
        <f t="shared" si="5"/>
        <v>13951.612903225807</v>
      </c>
      <c r="M54" s="14">
        <f t="shared" si="6"/>
        <v>958.45161290322585</v>
      </c>
      <c r="N54" s="14">
        <f t="shared" si="7"/>
        <v>104.63709677419355</v>
      </c>
      <c r="O54" s="18">
        <v>0</v>
      </c>
      <c r="P54" s="14">
        <f t="shared" si="8"/>
        <v>1063.0887096774195</v>
      </c>
      <c r="Q54" s="14">
        <f t="shared" si="9"/>
        <v>12889</v>
      </c>
      <c r="R54" s="19" t="s">
        <v>171</v>
      </c>
      <c r="S54" s="20" t="s">
        <v>172</v>
      </c>
    </row>
    <row r="55" spans="1:19" s="3" customFormat="1" ht="40.5" customHeight="1" x14ac:dyDescent="0.3">
      <c r="A55" s="14">
        <f t="shared" si="10"/>
        <v>47</v>
      </c>
      <c r="B55" s="15">
        <v>5376</v>
      </c>
      <c r="C55" s="16" t="s">
        <v>140</v>
      </c>
      <c r="D55" s="17" t="s">
        <v>120</v>
      </c>
      <c r="E55" s="17" t="s">
        <v>121</v>
      </c>
      <c r="F55" s="15" t="s">
        <v>122</v>
      </c>
      <c r="G55" s="15">
        <v>2018070821</v>
      </c>
      <c r="H55" s="44">
        <v>29</v>
      </c>
      <c r="I55" s="14">
        <f t="shared" si="2"/>
        <v>9265.032258064517</v>
      </c>
      <c r="J55" s="14">
        <f t="shared" si="3"/>
        <v>6176.0645161290322</v>
      </c>
      <c r="K55" s="14">
        <f t="shared" si="4"/>
        <v>742.77419354838707</v>
      </c>
      <c r="L55" s="15">
        <f t="shared" si="5"/>
        <v>16183.870967741936</v>
      </c>
      <c r="M55" s="14">
        <f t="shared" si="6"/>
        <v>1111.8038709677419</v>
      </c>
      <c r="N55" s="14">
        <f t="shared" si="7"/>
        <v>121.37903225806451</v>
      </c>
      <c r="O55" s="18">
        <v>0</v>
      </c>
      <c r="P55" s="14">
        <f t="shared" si="8"/>
        <v>1233.1829032258065</v>
      </c>
      <c r="Q55" s="14">
        <f t="shared" si="9"/>
        <v>14951</v>
      </c>
      <c r="R55" s="19" t="s">
        <v>177</v>
      </c>
      <c r="S55" s="20" t="s">
        <v>178</v>
      </c>
    </row>
    <row r="56" spans="1:19" s="3" customFormat="1" ht="40.5" customHeight="1" x14ac:dyDescent="0.3">
      <c r="A56" s="14">
        <f t="shared" si="10"/>
        <v>48</v>
      </c>
      <c r="B56" s="15">
        <v>5361</v>
      </c>
      <c r="C56" s="16" t="s">
        <v>140</v>
      </c>
      <c r="D56" s="17" t="s">
        <v>89</v>
      </c>
      <c r="E56" s="17" t="s">
        <v>90</v>
      </c>
      <c r="F56" s="15">
        <v>101608802988</v>
      </c>
      <c r="G56" s="15">
        <v>6718475810</v>
      </c>
      <c r="H56" s="44">
        <v>23</v>
      </c>
      <c r="I56" s="14">
        <f t="shared" si="2"/>
        <v>7348.1290322580644</v>
      </c>
      <c r="J56" s="14">
        <f t="shared" si="3"/>
        <v>4898.2580645161288</v>
      </c>
      <c r="K56" s="14">
        <f t="shared" si="4"/>
        <v>589.09677419354841</v>
      </c>
      <c r="L56" s="15">
        <f t="shared" si="5"/>
        <v>12835.483870967742</v>
      </c>
      <c r="M56" s="14">
        <f t="shared" si="6"/>
        <v>881.77548387096772</v>
      </c>
      <c r="N56" s="14">
        <f t="shared" si="7"/>
        <v>96.266129032258064</v>
      </c>
      <c r="O56" s="18">
        <v>0</v>
      </c>
      <c r="P56" s="14">
        <f t="shared" si="8"/>
        <v>978.04161290322577</v>
      </c>
      <c r="Q56" s="14">
        <f t="shared" si="9"/>
        <v>11857</v>
      </c>
      <c r="R56" s="19" t="s">
        <v>50</v>
      </c>
      <c r="S56" s="20" t="s">
        <v>51</v>
      </c>
    </row>
    <row r="57" spans="1:19" s="3" customFormat="1" ht="40.5" customHeight="1" x14ac:dyDescent="0.3">
      <c r="A57" s="14">
        <f t="shared" si="10"/>
        <v>49</v>
      </c>
      <c r="B57" s="15">
        <v>5462</v>
      </c>
      <c r="C57" s="16" t="s">
        <v>140</v>
      </c>
      <c r="D57" s="17" t="s">
        <v>210</v>
      </c>
      <c r="E57" s="17" t="s">
        <v>211</v>
      </c>
      <c r="F57" s="15" t="s">
        <v>215</v>
      </c>
      <c r="G57" s="15">
        <v>2018113089</v>
      </c>
      <c r="H57" s="44">
        <v>30</v>
      </c>
      <c r="I57" s="14">
        <f t="shared" si="2"/>
        <v>9584.5161290322576</v>
      </c>
      <c r="J57" s="14">
        <f t="shared" si="3"/>
        <v>6389.0322580645161</v>
      </c>
      <c r="K57" s="14">
        <f t="shared" si="4"/>
        <v>768.38709677419354</v>
      </c>
      <c r="L57" s="15">
        <f t="shared" si="5"/>
        <v>16741.935483870966</v>
      </c>
      <c r="M57" s="14">
        <f t="shared" si="6"/>
        <v>1150.1419354838708</v>
      </c>
      <c r="N57" s="14">
        <f t="shared" si="7"/>
        <v>125.56451612903224</v>
      </c>
      <c r="O57" s="18">
        <v>0</v>
      </c>
      <c r="P57" s="14">
        <f t="shared" si="8"/>
        <v>1275.706451612903</v>
      </c>
      <c r="Q57" s="14">
        <f t="shared" si="9"/>
        <v>15466</v>
      </c>
      <c r="R57" s="19" t="s">
        <v>226</v>
      </c>
      <c r="S57" s="19" t="s">
        <v>225</v>
      </c>
    </row>
    <row r="58" spans="1:19" s="3" customFormat="1" ht="40.5" customHeight="1" x14ac:dyDescent="0.3">
      <c r="A58" s="14">
        <f t="shared" si="10"/>
        <v>50</v>
      </c>
      <c r="B58" s="15">
        <v>5470</v>
      </c>
      <c r="C58" s="16" t="s">
        <v>192</v>
      </c>
      <c r="D58" s="17" t="s">
        <v>231</v>
      </c>
      <c r="E58" s="17" t="s">
        <v>232</v>
      </c>
      <c r="F58" s="15" t="s">
        <v>237</v>
      </c>
      <c r="G58" s="15">
        <v>1115201430</v>
      </c>
      <c r="H58" s="44">
        <v>28</v>
      </c>
      <c r="I58" s="14">
        <f t="shared" si="2"/>
        <v>8945.5483870967746</v>
      </c>
      <c r="J58" s="14">
        <f t="shared" si="3"/>
        <v>5963.0967741935483</v>
      </c>
      <c r="K58" s="14">
        <f t="shared" si="4"/>
        <v>717.16129032258061</v>
      </c>
      <c r="L58" s="15">
        <f t="shared" si="5"/>
        <v>15625.806451612903</v>
      </c>
      <c r="M58" s="14">
        <f t="shared" si="6"/>
        <v>1073.4658064516129</v>
      </c>
      <c r="N58" s="14">
        <f t="shared" si="7"/>
        <v>117.19354838709677</v>
      </c>
      <c r="O58" s="18">
        <v>0</v>
      </c>
      <c r="P58" s="14">
        <f t="shared" si="8"/>
        <v>1190.6593548387098</v>
      </c>
      <c r="Q58" s="14">
        <f t="shared" si="9"/>
        <v>14435</v>
      </c>
      <c r="R58" s="19" t="s">
        <v>241</v>
      </c>
      <c r="S58" s="20" t="s">
        <v>242</v>
      </c>
    </row>
    <row r="59" spans="1:19" s="3" customFormat="1" ht="40.5" customHeight="1" x14ac:dyDescent="0.3">
      <c r="A59" s="14">
        <f t="shared" si="10"/>
        <v>51</v>
      </c>
      <c r="B59" s="15">
        <v>5472</v>
      </c>
      <c r="C59" s="16" t="s">
        <v>140</v>
      </c>
      <c r="D59" s="17" t="s">
        <v>27</v>
      </c>
      <c r="E59" s="17" t="s">
        <v>233</v>
      </c>
      <c r="F59" s="15" t="s">
        <v>238</v>
      </c>
      <c r="G59" s="15">
        <v>6714623970</v>
      </c>
      <c r="H59" s="44">
        <v>29</v>
      </c>
      <c r="I59" s="14">
        <f t="shared" si="2"/>
        <v>9265.032258064517</v>
      </c>
      <c r="J59" s="14">
        <f t="shared" si="3"/>
        <v>6176.0645161290322</v>
      </c>
      <c r="K59" s="14">
        <f t="shared" si="4"/>
        <v>742.77419354838707</v>
      </c>
      <c r="L59" s="15">
        <f t="shared" si="5"/>
        <v>16183.870967741936</v>
      </c>
      <c r="M59" s="14">
        <f t="shared" si="6"/>
        <v>1111.8038709677419</v>
      </c>
      <c r="N59" s="14">
        <f t="shared" si="7"/>
        <v>121.37903225806451</v>
      </c>
      <c r="O59" s="18">
        <v>0</v>
      </c>
      <c r="P59" s="14">
        <f t="shared" si="8"/>
        <v>1233.1829032258065</v>
      </c>
      <c r="Q59" s="14">
        <f t="shared" si="9"/>
        <v>14951</v>
      </c>
      <c r="R59" s="19" t="s">
        <v>244</v>
      </c>
      <c r="S59" s="20" t="s">
        <v>245</v>
      </c>
    </row>
    <row r="60" spans="1:19" s="3" customFormat="1" ht="40.5" customHeight="1" x14ac:dyDescent="0.3">
      <c r="A60" s="14">
        <f t="shared" si="10"/>
        <v>52</v>
      </c>
      <c r="B60" s="15">
        <v>5478</v>
      </c>
      <c r="C60" s="16" t="s">
        <v>140</v>
      </c>
      <c r="D60" s="17" t="s">
        <v>234</v>
      </c>
      <c r="E60" s="17" t="s">
        <v>235</v>
      </c>
      <c r="F60" s="15" t="s">
        <v>239</v>
      </c>
      <c r="G60" s="15">
        <v>6718086222</v>
      </c>
      <c r="H60" s="44">
        <v>30</v>
      </c>
      <c r="I60" s="14">
        <f t="shared" si="2"/>
        <v>9584.5161290322576</v>
      </c>
      <c r="J60" s="14">
        <f t="shared" si="3"/>
        <v>6389.0322580645161</v>
      </c>
      <c r="K60" s="14">
        <f t="shared" si="4"/>
        <v>768.38709677419354</v>
      </c>
      <c r="L60" s="15">
        <f t="shared" si="5"/>
        <v>16741.935483870966</v>
      </c>
      <c r="M60" s="14">
        <f t="shared" si="6"/>
        <v>1150.1419354838708</v>
      </c>
      <c r="N60" s="14">
        <f t="shared" si="7"/>
        <v>125.56451612903224</v>
      </c>
      <c r="O60" s="18">
        <v>0</v>
      </c>
      <c r="P60" s="14">
        <f t="shared" si="8"/>
        <v>1275.706451612903</v>
      </c>
      <c r="Q60" s="14">
        <f t="shared" si="9"/>
        <v>15466</v>
      </c>
      <c r="R60" s="19" t="s">
        <v>246</v>
      </c>
      <c r="S60" s="20" t="s">
        <v>247</v>
      </c>
    </row>
    <row r="61" spans="1:19" s="3" customFormat="1" ht="40.5" customHeight="1" x14ac:dyDescent="0.3">
      <c r="A61" s="14">
        <f t="shared" si="10"/>
        <v>53</v>
      </c>
      <c r="B61" s="15">
        <v>5488</v>
      </c>
      <c r="C61" s="16" t="s">
        <v>140</v>
      </c>
      <c r="D61" s="17" t="s">
        <v>236</v>
      </c>
      <c r="E61" s="17" t="s">
        <v>195</v>
      </c>
      <c r="F61" s="15" t="s">
        <v>240</v>
      </c>
      <c r="G61" s="15">
        <v>2015264870</v>
      </c>
      <c r="H61" s="44">
        <v>29</v>
      </c>
      <c r="I61" s="14">
        <f t="shared" si="2"/>
        <v>9265.032258064517</v>
      </c>
      <c r="J61" s="14">
        <f t="shared" si="3"/>
        <v>6176.0645161290322</v>
      </c>
      <c r="K61" s="14">
        <f t="shared" si="4"/>
        <v>742.77419354838707</v>
      </c>
      <c r="L61" s="15">
        <f t="shared" si="5"/>
        <v>16183.870967741936</v>
      </c>
      <c r="M61" s="14">
        <f t="shared" si="6"/>
        <v>1111.8038709677419</v>
      </c>
      <c r="N61" s="14">
        <f t="shared" si="7"/>
        <v>121.37903225806451</v>
      </c>
      <c r="O61" s="18">
        <v>0</v>
      </c>
      <c r="P61" s="14">
        <f t="shared" si="8"/>
        <v>1233.1829032258065</v>
      </c>
      <c r="Q61" s="14">
        <f t="shared" si="9"/>
        <v>14951</v>
      </c>
      <c r="R61" s="19" t="s">
        <v>248</v>
      </c>
      <c r="S61" s="20" t="s">
        <v>19</v>
      </c>
    </row>
    <row r="62" spans="1:19" s="3" customFormat="1" ht="40.5" customHeight="1" x14ac:dyDescent="0.3">
      <c r="A62" s="14">
        <f t="shared" si="10"/>
        <v>54</v>
      </c>
      <c r="B62" s="15">
        <v>5340</v>
      </c>
      <c r="C62" s="16" t="s">
        <v>140</v>
      </c>
      <c r="D62" s="17" t="s">
        <v>250</v>
      </c>
      <c r="E62" s="17" t="s">
        <v>251</v>
      </c>
      <c r="F62" s="15">
        <v>101461863794</v>
      </c>
      <c r="G62" s="15">
        <v>6718476742</v>
      </c>
      <c r="H62" s="44">
        <v>16</v>
      </c>
      <c r="I62" s="14">
        <f t="shared" si="2"/>
        <v>5111.7419354838712</v>
      </c>
      <c r="J62" s="14">
        <f t="shared" si="3"/>
        <v>3407.483870967742</v>
      </c>
      <c r="K62" s="14">
        <f t="shared" si="4"/>
        <v>409.80645161290323</v>
      </c>
      <c r="L62" s="15">
        <f t="shared" si="5"/>
        <v>8929.032258064517</v>
      </c>
      <c r="M62" s="14">
        <f t="shared" si="6"/>
        <v>613.40903225806449</v>
      </c>
      <c r="N62" s="14">
        <f t="shared" si="7"/>
        <v>66.967741935483872</v>
      </c>
      <c r="O62" s="18">
        <v>0</v>
      </c>
      <c r="P62" s="14">
        <f t="shared" si="8"/>
        <v>680.37677419354839</v>
      </c>
      <c r="Q62" s="14">
        <f t="shared" si="9"/>
        <v>8249</v>
      </c>
      <c r="R62" s="19" t="s">
        <v>252</v>
      </c>
      <c r="S62" s="20" t="s">
        <v>253</v>
      </c>
    </row>
    <row r="63" spans="1:19" s="3" customFormat="1" ht="40.5" customHeight="1" x14ac:dyDescent="0.3">
      <c r="A63" s="14">
        <f t="shared" si="10"/>
        <v>55</v>
      </c>
      <c r="B63" s="15">
        <v>5511</v>
      </c>
      <c r="C63" s="16" t="s">
        <v>140</v>
      </c>
      <c r="D63" s="17" t="s">
        <v>254</v>
      </c>
      <c r="E63" s="17" t="s">
        <v>255</v>
      </c>
      <c r="F63" s="15">
        <v>101644002879</v>
      </c>
      <c r="G63" s="15">
        <v>2018172086</v>
      </c>
      <c r="H63" s="44">
        <v>18</v>
      </c>
      <c r="I63" s="14">
        <f t="shared" si="2"/>
        <v>5750.7096774193551</v>
      </c>
      <c r="J63" s="14">
        <f t="shared" si="3"/>
        <v>3833.4193548387098</v>
      </c>
      <c r="K63" s="14">
        <f t="shared" si="4"/>
        <v>461.03225806451616</v>
      </c>
      <c r="L63" s="15">
        <f t="shared" si="5"/>
        <v>10045.161290322581</v>
      </c>
      <c r="M63" s="14">
        <f t="shared" si="6"/>
        <v>690.08516129032262</v>
      </c>
      <c r="N63" s="14">
        <f t="shared" si="7"/>
        <v>75.338709677419359</v>
      </c>
      <c r="O63" s="18">
        <v>0</v>
      </c>
      <c r="P63" s="14">
        <f t="shared" si="8"/>
        <v>765.423870967742</v>
      </c>
      <c r="Q63" s="14">
        <f t="shared" si="9"/>
        <v>9280</v>
      </c>
      <c r="R63" s="19" t="s">
        <v>256</v>
      </c>
      <c r="S63" s="20" t="s">
        <v>257</v>
      </c>
    </row>
    <row r="64" spans="1:19" s="3" customFormat="1" ht="40.5" customHeight="1" x14ac:dyDescent="0.3">
      <c r="A64" s="14">
        <f t="shared" si="10"/>
        <v>56</v>
      </c>
      <c r="B64" s="15">
        <v>5398</v>
      </c>
      <c r="C64" s="16" t="s">
        <v>140</v>
      </c>
      <c r="D64" s="17" t="s">
        <v>258</v>
      </c>
      <c r="E64" s="17" t="s">
        <v>259</v>
      </c>
      <c r="F64" s="15">
        <v>100800192469</v>
      </c>
      <c r="G64" s="15">
        <v>2018070983</v>
      </c>
      <c r="H64" s="44">
        <v>28</v>
      </c>
      <c r="I64" s="14">
        <f t="shared" si="2"/>
        <v>8945.5483870967746</v>
      </c>
      <c r="J64" s="14">
        <f t="shared" si="3"/>
        <v>5963.0967741935483</v>
      </c>
      <c r="K64" s="14">
        <f t="shared" si="4"/>
        <v>717.16129032258061</v>
      </c>
      <c r="L64" s="15">
        <f t="shared" si="5"/>
        <v>15625.806451612903</v>
      </c>
      <c r="M64" s="14">
        <f t="shared" si="6"/>
        <v>1073.4658064516129</v>
      </c>
      <c r="N64" s="14">
        <f t="shared" si="7"/>
        <v>117.19354838709677</v>
      </c>
      <c r="O64" s="18">
        <v>0</v>
      </c>
      <c r="P64" s="14">
        <f t="shared" si="8"/>
        <v>1190.6593548387098</v>
      </c>
      <c r="Q64" s="14">
        <f t="shared" si="9"/>
        <v>14435</v>
      </c>
      <c r="R64" s="19" t="s">
        <v>260</v>
      </c>
      <c r="S64" s="20" t="s">
        <v>261</v>
      </c>
    </row>
    <row r="65" spans="1:23" s="3" customFormat="1" ht="40.5" customHeight="1" x14ac:dyDescent="0.3">
      <c r="A65" s="14">
        <f t="shared" si="10"/>
        <v>57</v>
      </c>
      <c r="B65" s="15">
        <v>5510</v>
      </c>
      <c r="C65" s="16" t="s">
        <v>140</v>
      </c>
      <c r="D65" s="17" t="s">
        <v>249</v>
      </c>
      <c r="E65" s="17" t="s">
        <v>262</v>
      </c>
      <c r="F65" s="15">
        <v>101644002846</v>
      </c>
      <c r="G65" s="15">
        <v>2018172105</v>
      </c>
      <c r="H65" s="44">
        <v>28</v>
      </c>
      <c r="I65" s="14">
        <f t="shared" si="2"/>
        <v>8945.5483870967746</v>
      </c>
      <c r="J65" s="14">
        <f t="shared" si="3"/>
        <v>5963.0967741935483</v>
      </c>
      <c r="K65" s="14">
        <f t="shared" si="4"/>
        <v>717.16129032258061</v>
      </c>
      <c r="L65" s="15">
        <f t="shared" si="5"/>
        <v>15625.806451612903</v>
      </c>
      <c r="M65" s="14">
        <f t="shared" si="6"/>
        <v>1073.4658064516129</v>
      </c>
      <c r="N65" s="14">
        <f t="shared" si="7"/>
        <v>117.19354838709677</v>
      </c>
      <c r="O65" s="18">
        <v>0</v>
      </c>
      <c r="P65" s="14">
        <f t="shared" si="8"/>
        <v>1190.6593548387098</v>
      </c>
      <c r="Q65" s="14">
        <f t="shared" si="9"/>
        <v>14435</v>
      </c>
      <c r="R65" s="19" t="s">
        <v>263</v>
      </c>
      <c r="S65" s="20" t="s">
        <v>331</v>
      </c>
    </row>
    <row r="66" spans="1:23" s="3" customFormat="1" ht="40.5" customHeight="1" x14ac:dyDescent="0.3">
      <c r="A66" s="14">
        <f t="shared" si="10"/>
        <v>58</v>
      </c>
      <c r="B66" s="15">
        <v>5523</v>
      </c>
      <c r="C66" s="16" t="s">
        <v>140</v>
      </c>
      <c r="D66" s="17" t="s">
        <v>264</v>
      </c>
      <c r="E66" s="17" t="s">
        <v>265</v>
      </c>
      <c r="F66" s="15" t="s">
        <v>266</v>
      </c>
      <c r="G66" s="15">
        <v>671924203</v>
      </c>
      <c r="H66" s="44">
        <v>25</v>
      </c>
      <c r="I66" s="14">
        <f t="shared" si="2"/>
        <v>7987.0967741935492</v>
      </c>
      <c r="J66" s="14">
        <f t="shared" si="3"/>
        <v>5324.1935483870966</v>
      </c>
      <c r="K66" s="14">
        <f t="shared" si="4"/>
        <v>640.32258064516134</v>
      </c>
      <c r="L66" s="15">
        <f t="shared" si="5"/>
        <v>13951.612903225807</v>
      </c>
      <c r="M66" s="14">
        <f t="shared" si="6"/>
        <v>958.45161290322585</v>
      </c>
      <c r="N66" s="14">
        <f t="shared" si="7"/>
        <v>104.63709677419355</v>
      </c>
      <c r="O66" s="18">
        <v>0</v>
      </c>
      <c r="P66" s="14">
        <f t="shared" si="8"/>
        <v>1063.0887096774195</v>
      </c>
      <c r="Q66" s="14">
        <f t="shared" si="9"/>
        <v>12889</v>
      </c>
      <c r="R66" s="19" t="s">
        <v>267</v>
      </c>
      <c r="S66" s="20" t="s">
        <v>268</v>
      </c>
      <c r="V66" s="13"/>
    </row>
    <row r="67" spans="1:23" s="3" customFormat="1" ht="40.5" customHeight="1" x14ac:dyDescent="0.3">
      <c r="A67" s="14">
        <f t="shared" si="10"/>
        <v>59</v>
      </c>
      <c r="B67" s="15">
        <v>5529</v>
      </c>
      <c r="C67" s="16" t="s">
        <v>140</v>
      </c>
      <c r="D67" s="17" t="s">
        <v>210</v>
      </c>
      <c r="E67" s="17" t="s">
        <v>276</v>
      </c>
      <c r="F67" s="15" t="s">
        <v>280</v>
      </c>
      <c r="G67" s="15">
        <v>6714767826</v>
      </c>
      <c r="H67" s="44">
        <v>29</v>
      </c>
      <c r="I67" s="14">
        <f t="shared" si="2"/>
        <v>9265.032258064517</v>
      </c>
      <c r="J67" s="14">
        <f t="shared" si="3"/>
        <v>6176.0645161290322</v>
      </c>
      <c r="K67" s="14">
        <f t="shared" si="4"/>
        <v>742.77419354838707</v>
      </c>
      <c r="L67" s="15">
        <f t="shared" si="5"/>
        <v>16183.870967741936</v>
      </c>
      <c r="M67" s="14">
        <f t="shared" si="6"/>
        <v>1111.8038709677419</v>
      </c>
      <c r="N67" s="14">
        <f t="shared" si="7"/>
        <v>121.37903225806451</v>
      </c>
      <c r="O67" s="18">
        <v>0</v>
      </c>
      <c r="P67" s="14">
        <f t="shared" si="8"/>
        <v>1233.1829032258065</v>
      </c>
      <c r="Q67" s="14">
        <f t="shared" si="9"/>
        <v>14951</v>
      </c>
      <c r="R67" s="19" t="s">
        <v>277</v>
      </c>
      <c r="S67" s="20" t="s">
        <v>278</v>
      </c>
      <c r="W67" s="13"/>
    </row>
    <row r="68" spans="1:23" s="3" customFormat="1" ht="40.5" customHeight="1" x14ac:dyDescent="0.3">
      <c r="A68" s="14">
        <f t="shared" si="10"/>
        <v>60</v>
      </c>
      <c r="B68" s="15">
        <v>5560</v>
      </c>
      <c r="C68" s="16" t="s">
        <v>140</v>
      </c>
      <c r="D68" s="17" t="s">
        <v>272</v>
      </c>
      <c r="E68" s="17" t="s">
        <v>273</v>
      </c>
      <c r="F68" s="15" t="s">
        <v>281</v>
      </c>
      <c r="G68" s="15">
        <v>2018196364</v>
      </c>
      <c r="H68" s="44">
        <v>28</v>
      </c>
      <c r="I68" s="14">
        <f t="shared" si="2"/>
        <v>8945.5483870967746</v>
      </c>
      <c r="J68" s="14">
        <f t="shared" si="3"/>
        <v>5963.0967741935483</v>
      </c>
      <c r="K68" s="14">
        <f t="shared" si="4"/>
        <v>717.16129032258061</v>
      </c>
      <c r="L68" s="15">
        <f t="shared" si="5"/>
        <v>15625.806451612903</v>
      </c>
      <c r="M68" s="14">
        <f t="shared" si="6"/>
        <v>1073.4658064516129</v>
      </c>
      <c r="N68" s="14">
        <f t="shared" si="7"/>
        <v>117.19354838709677</v>
      </c>
      <c r="O68" s="18">
        <v>0</v>
      </c>
      <c r="P68" s="14">
        <f t="shared" si="8"/>
        <v>1190.6593548387098</v>
      </c>
      <c r="Q68" s="14">
        <f t="shared" si="9"/>
        <v>14435</v>
      </c>
      <c r="R68" s="19" t="s">
        <v>274</v>
      </c>
      <c r="S68" s="20" t="s">
        <v>275</v>
      </c>
      <c r="W68" s="13"/>
    </row>
    <row r="69" spans="1:23" s="3" customFormat="1" ht="40.5" customHeight="1" x14ac:dyDescent="0.3">
      <c r="A69" s="14">
        <f t="shared" si="10"/>
        <v>61</v>
      </c>
      <c r="B69" s="15">
        <v>5570</v>
      </c>
      <c r="C69" s="16" t="s">
        <v>140</v>
      </c>
      <c r="D69" s="17" t="s">
        <v>210</v>
      </c>
      <c r="E69" s="17" t="s">
        <v>282</v>
      </c>
      <c r="F69" s="15" t="s">
        <v>283</v>
      </c>
      <c r="G69" s="15">
        <v>6718478160</v>
      </c>
      <c r="H69" s="44">
        <v>25</v>
      </c>
      <c r="I69" s="14">
        <f t="shared" si="2"/>
        <v>7987.0967741935492</v>
      </c>
      <c r="J69" s="14">
        <f t="shared" si="3"/>
        <v>5324.1935483870966</v>
      </c>
      <c r="K69" s="14">
        <f t="shared" si="4"/>
        <v>640.32258064516134</v>
      </c>
      <c r="L69" s="15">
        <f t="shared" si="5"/>
        <v>13951.612903225807</v>
      </c>
      <c r="M69" s="14">
        <f t="shared" si="6"/>
        <v>958.45161290322585</v>
      </c>
      <c r="N69" s="14">
        <f t="shared" si="7"/>
        <v>104.63709677419355</v>
      </c>
      <c r="O69" s="18">
        <v>0</v>
      </c>
      <c r="P69" s="14">
        <f t="shared" si="8"/>
        <v>1063.0887096774195</v>
      </c>
      <c r="Q69" s="14">
        <f t="shared" si="9"/>
        <v>12889</v>
      </c>
      <c r="R69" s="19" t="s">
        <v>348</v>
      </c>
      <c r="S69" s="20" t="s">
        <v>349</v>
      </c>
    </row>
    <row r="70" spans="1:23" s="3" customFormat="1" ht="40.5" customHeight="1" x14ac:dyDescent="0.3">
      <c r="A70" s="14">
        <f t="shared" si="10"/>
        <v>62</v>
      </c>
      <c r="B70" s="15">
        <v>5583</v>
      </c>
      <c r="C70" s="16" t="s">
        <v>140</v>
      </c>
      <c r="D70" s="17" t="s">
        <v>287</v>
      </c>
      <c r="E70" s="17" t="s">
        <v>288</v>
      </c>
      <c r="F70" s="15" t="s">
        <v>289</v>
      </c>
      <c r="G70" s="15">
        <v>6718532912</v>
      </c>
      <c r="H70" s="44">
        <v>30</v>
      </c>
      <c r="I70" s="14">
        <f t="shared" si="2"/>
        <v>9584.5161290322576</v>
      </c>
      <c r="J70" s="14">
        <f t="shared" si="3"/>
        <v>6389.0322580645161</v>
      </c>
      <c r="K70" s="14">
        <f t="shared" si="4"/>
        <v>768.38709677419354</v>
      </c>
      <c r="L70" s="15">
        <f t="shared" si="5"/>
        <v>16741.935483870966</v>
      </c>
      <c r="M70" s="14">
        <f t="shared" si="6"/>
        <v>1150.1419354838708</v>
      </c>
      <c r="N70" s="14">
        <f t="shared" si="7"/>
        <v>125.56451612903224</v>
      </c>
      <c r="O70" s="18">
        <v>0</v>
      </c>
      <c r="P70" s="14">
        <f t="shared" si="8"/>
        <v>1275.706451612903</v>
      </c>
      <c r="Q70" s="14">
        <f t="shared" si="9"/>
        <v>15466</v>
      </c>
      <c r="R70" s="19" t="s">
        <v>290</v>
      </c>
      <c r="S70" s="20" t="s">
        <v>291</v>
      </c>
    </row>
    <row r="71" spans="1:23" s="3" customFormat="1" ht="40.5" customHeight="1" x14ac:dyDescent="0.3">
      <c r="A71" s="14">
        <f t="shared" si="10"/>
        <v>63</v>
      </c>
      <c r="B71" s="17">
        <v>5286</v>
      </c>
      <c r="C71" s="16" t="s">
        <v>140</v>
      </c>
      <c r="D71" s="27" t="s">
        <v>459</v>
      </c>
      <c r="E71" s="27" t="s">
        <v>460</v>
      </c>
      <c r="F71" s="28">
        <v>101608485848</v>
      </c>
      <c r="G71" s="29">
        <v>2018067666</v>
      </c>
      <c r="H71" s="44">
        <v>29</v>
      </c>
      <c r="I71" s="14">
        <f t="shared" si="2"/>
        <v>9265.032258064517</v>
      </c>
      <c r="J71" s="14">
        <f t="shared" si="3"/>
        <v>6176.0645161290322</v>
      </c>
      <c r="K71" s="14">
        <f t="shared" si="4"/>
        <v>742.77419354838707</v>
      </c>
      <c r="L71" s="15">
        <f t="shared" si="5"/>
        <v>16183.870967741936</v>
      </c>
      <c r="M71" s="14">
        <f t="shared" si="6"/>
        <v>1111.8038709677419</v>
      </c>
      <c r="N71" s="14">
        <f t="shared" si="7"/>
        <v>121.37903225806451</v>
      </c>
      <c r="O71" s="18">
        <v>0</v>
      </c>
      <c r="P71" s="14">
        <f t="shared" si="8"/>
        <v>1233.1829032258065</v>
      </c>
      <c r="Q71" s="14">
        <f t="shared" si="9"/>
        <v>14951</v>
      </c>
      <c r="R71" s="25" t="s">
        <v>461</v>
      </c>
      <c r="S71" s="30" t="s">
        <v>462</v>
      </c>
    </row>
    <row r="72" spans="1:23" s="3" customFormat="1" ht="40.5" customHeight="1" x14ac:dyDescent="0.3">
      <c r="A72" s="14">
        <f t="shared" si="10"/>
        <v>64</v>
      </c>
      <c r="B72" s="15">
        <v>5588</v>
      </c>
      <c r="C72" s="16" t="s">
        <v>140</v>
      </c>
      <c r="D72" s="17" t="s">
        <v>292</v>
      </c>
      <c r="E72" s="17" t="s">
        <v>293</v>
      </c>
      <c r="F72" s="15" t="s">
        <v>294</v>
      </c>
      <c r="G72" s="15">
        <v>6718478287</v>
      </c>
      <c r="H72" s="44">
        <v>23</v>
      </c>
      <c r="I72" s="14">
        <f t="shared" ref="I72:I118" si="11">9904/$T$7*H72</f>
        <v>7348.1290322580644</v>
      </c>
      <c r="J72" s="14">
        <f t="shared" ref="J72:J118" si="12">6602/$T$7*H72</f>
        <v>4898.2580645161288</v>
      </c>
      <c r="K72" s="14">
        <f t="shared" ref="K72:K118" si="13">794/$T$7*H72</f>
        <v>589.09677419354841</v>
      </c>
      <c r="L72" s="15">
        <f t="shared" ref="L72:L118" si="14">SUM(I72:K72)</f>
        <v>12835.483870967742</v>
      </c>
      <c r="M72" s="14">
        <f t="shared" ref="M72:M118" si="15">I72*12%</f>
        <v>881.77548387096772</v>
      </c>
      <c r="N72" s="14">
        <f t="shared" ref="N72:N118" si="16">L72*0.75%</f>
        <v>96.266129032258064</v>
      </c>
      <c r="O72" s="18">
        <v>0</v>
      </c>
      <c r="P72" s="14">
        <f t="shared" ref="P72:P113" si="17">SUM(M72:O72)</f>
        <v>978.04161290322577</v>
      </c>
      <c r="Q72" s="14">
        <f t="shared" ref="Q72:Q113" si="18">MROUND(L72-P72,1)</f>
        <v>11857</v>
      </c>
      <c r="R72" s="19" t="s">
        <v>295</v>
      </c>
      <c r="S72" s="20" t="s">
        <v>19</v>
      </c>
    </row>
    <row r="73" spans="1:23" s="3" customFormat="1" ht="40.5" customHeight="1" x14ac:dyDescent="0.3">
      <c r="A73" s="14">
        <f t="shared" ref="A73:A118" si="19">A72+1</f>
        <v>65</v>
      </c>
      <c r="B73" s="15">
        <v>5420</v>
      </c>
      <c r="C73" s="16" t="s">
        <v>140</v>
      </c>
      <c r="D73" s="31" t="s">
        <v>450</v>
      </c>
      <c r="E73" s="31" t="s">
        <v>451</v>
      </c>
      <c r="F73" s="15">
        <v>101391238218</v>
      </c>
      <c r="G73" s="15">
        <v>2015264840</v>
      </c>
      <c r="H73" s="44">
        <v>18</v>
      </c>
      <c r="I73" s="14">
        <f t="shared" si="11"/>
        <v>5750.7096774193551</v>
      </c>
      <c r="J73" s="14">
        <f t="shared" si="12"/>
        <v>3833.4193548387098</v>
      </c>
      <c r="K73" s="14">
        <f t="shared" si="13"/>
        <v>461.03225806451616</v>
      </c>
      <c r="L73" s="15">
        <f t="shared" si="14"/>
        <v>10045.161290322581</v>
      </c>
      <c r="M73" s="14">
        <f t="shared" si="15"/>
        <v>690.08516129032262</v>
      </c>
      <c r="N73" s="14">
        <f t="shared" si="16"/>
        <v>75.338709677419359</v>
      </c>
      <c r="O73" s="18">
        <v>0</v>
      </c>
      <c r="P73" s="14">
        <f t="shared" si="17"/>
        <v>765.423870967742</v>
      </c>
      <c r="Q73" s="14">
        <f t="shared" si="18"/>
        <v>9280</v>
      </c>
      <c r="R73" s="19" t="s">
        <v>296</v>
      </c>
      <c r="S73" s="20" t="s">
        <v>297</v>
      </c>
    </row>
    <row r="74" spans="1:23" s="3" customFormat="1" ht="40.5" customHeight="1" x14ac:dyDescent="0.3">
      <c r="A74" s="14">
        <f t="shared" si="19"/>
        <v>66</v>
      </c>
      <c r="B74" s="15">
        <v>5714</v>
      </c>
      <c r="C74" s="16" t="s">
        <v>140</v>
      </c>
      <c r="D74" s="17" t="s">
        <v>298</v>
      </c>
      <c r="E74" s="17" t="s">
        <v>299</v>
      </c>
      <c r="F74" s="15" t="s">
        <v>307</v>
      </c>
      <c r="G74" s="15">
        <v>6718478161</v>
      </c>
      <c r="H74" s="44">
        <v>29</v>
      </c>
      <c r="I74" s="14">
        <f t="shared" si="11"/>
        <v>9265.032258064517</v>
      </c>
      <c r="J74" s="14">
        <f t="shared" si="12"/>
        <v>6176.0645161290322</v>
      </c>
      <c r="K74" s="14">
        <f t="shared" si="13"/>
        <v>742.77419354838707</v>
      </c>
      <c r="L74" s="15">
        <f t="shared" si="14"/>
        <v>16183.870967741936</v>
      </c>
      <c r="M74" s="14">
        <f t="shared" si="15"/>
        <v>1111.8038709677419</v>
      </c>
      <c r="N74" s="14">
        <f t="shared" si="16"/>
        <v>121.37903225806451</v>
      </c>
      <c r="O74" s="18">
        <v>0</v>
      </c>
      <c r="P74" s="14">
        <f t="shared" si="17"/>
        <v>1233.1829032258065</v>
      </c>
      <c r="Q74" s="14">
        <f t="shared" si="18"/>
        <v>14951</v>
      </c>
      <c r="R74" s="19" t="s">
        <v>300</v>
      </c>
      <c r="S74" s="19" t="s">
        <v>45</v>
      </c>
    </row>
    <row r="75" spans="1:23" s="3" customFormat="1" ht="40.5" customHeight="1" x14ac:dyDescent="0.3">
      <c r="A75" s="14">
        <f t="shared" si="19"/>
        <v>67</v>
      </c>
      <c r="B75" s="15">
        <v>5753</v>
      </c>
      <c r="C75" s="16" t="s">
        <v>140</v>
      </c>
      <c r="D75" s="17" t="s">
        <v>301</v>
      </c>
      <c r="E75" s="17" t="s">
        <v>206</v>
      </c>
      <c r="F75" s="15">
        <v>101690797930</v>
      </c>
      <c r="G75" s="15">
        <v>2018294624</v>
      </c>
      <c r="H75" s="44">
        <v>28</v>
      </c>
      <c r="I75" s="14">
        <f t="shared" si="11"/>
        <v>8945.5483870967746</v>
      </c>
      <c r="J75" s="14">
        <f t="shared" si="12"/>
        <v>5963.0967741935483</v>
      </c>
      <c r="K75" s="14">
        <f t="shared" si="13"/>
        <v>717.16129032258061</v>
      </c>
      <c r="L75" s="15">
        <f t="shared" si="14"/>
        <v>15625.806451612903</v>
      </c>
      <c r="M75" s="14">
        <f t="shared" si="15"/>
        <v>1073.4658064516129</v>
      </c>
      <c r="N75" s="14">
        <f t="shared" si="16"/>
        <v>117.19354838709677</v>
      </c>
      <c r="O75" s="18">
        <v>0</v>
      </c>
      <c r="P75" s="14">
        <f t="shared" si="17"/>
        <v>1190.6593548387098</v>
      </c>
      <c r="Q75" s="14">
        <f t="shared" si="18"/>
        <v>14435</v>
      </c>
      <c r="R75" s="19" t="s">
        <v>302</v>
      </c>
      <c r="S75" s="19" t="s">
        <v>303</v>
      </c>
    </row>
    <row r="76" spans="1:23" s="3" customFormat="1" ht="40.5" customHeight="1" x14ac:dyDescent="0.3">
      <c r="A76" s="14">
        <f t="shared" si="19"/>
        <v>68</v>
      </c>
      <c r="B76" s="15">
        <v>5759</v>
      </c>
      <c r="C76" s="16" t="s">
        <v>140</v>
      </c>
      <c r="D76" s="17" t="s">
        <v>304</v>
      </c>
      <c r="E76" s="17" t="s">
        <v>305</v>
      </c>
      <c r="F76" s="15" t="s">
        <v>308</v>
      </c>
      <c r="G76" s="15">
        <v>2015880523</v>
      </c>
      <c r="H76" s="44">
        <v>16</v>
      </c>
      <c r="I76" s="14">
        <f t="shared" si="11"/>
        <v>5111.7419354838712</v>
      </c>
      <c r="J76" s="14">
        <f t="shared" si="12"/>
        <v>3407.483870967742</v>
      </c>
      <c r="K76" s="14">
        <f t="shared" si="13"/>
        <v>409.80645161290323</v>
      </c>
      <c r="L76" s="15">
        <f t="shared" si="14"/>
        <v>8929.032258064517</v>
      </c>
      <c r="M76" s="14">
        <f t="shared" si="15"/>
        <v>613.40903225806449</v>
      </c>
      <c r="N76" s="14">
        <f t="shared" si="16"/>
        <v>66.967741935483872</v>
      </c>
      <c r="O76" s="18">
        <v>0</v>
      </c>
      <c r="P76" s="14">
        <f t="shared" si="17"/>
        <v>680.37677419354839</v>
      </c>
      <c r="Q76" s="14">
        <f t="shared" si="18"/>
        <v>8249</v>
      </c>
      <c r="R76" s="19" t="s">
        <v>306</v>
      </c>
      <c r="S76" s="19" t="s">
        <v>364</v>
      </c>
    </row>
    <row r="77" spans="1:23" s="3" customFormat="1" ht="40.5" customHeight="1" x14ac:dyDescent="0.3">
      <c r="A77" s="14">
        <f t="shared" si="19"/>
        <v>69</v>
      </c>
      <c r="B77" s="15">
        <v>5447</v>
      </c>
      <c r="C77" s="16" t="s">
        <v>140</v>
      </c>
      <c r="D77" s="17" t="s">
        <v>311</v>
      </c>
      <c r="E77" s="17" t="s">
        <v>312</v>
      </c>
      <c r="F77" s="15" t="s">
        <v>321</v>
      </c>
      <c r="G77" s="15">
        <v>2214556006</v>
      </c>
      <c r="H77" s="44">
        <v>26</v>
      </c>
      <c r="I77" s="14">
        <f t="shared" si="11"/>
        <v>8306.5806451612916</v>
      </c>
      <c r="J77" s="14">
        <f t="shared" si="12"/>
        <v>5537.1612903225805</v>
      </c>
      <c r="K77" s="14">
        <f t="shared" si="13"/>
        <v>665.9354838709678</v>
      </c>
      <c r="L77" s="15">
        <f t="shared" si="14"/>
        <v>14509.677419354839</v>
      </c>
      <c r="M77" s="14">
        <f t="shared" si="15"/>
        <v>996.78967741935492</v>
      </c>
      <c r="N77" s="14">
        <f t="shared" si="16"/>
        <v>108.8225806451613</v>
      </c>
      <c r="O77" s="18">
        <v>0</v>
      </c>
      <c r="P77" s="14">
        <f t="shared" si="17"/>
        <v>1105.6122580645163</v>
      </c>
      <c r="Q77" s="14">
        <f t="shared" si="18"/>
        <v>13404</v>
      </c>
      <c r="R77" s="19" t="s">
        <v>319</v>
      </c>
      <c r="S77" s="19" t="s">
        <v>320</v>
      </c>
      <c r="V77" s="13"/>
    </row>
    <row r="78" spans="1:23" s="3" customFormat="1" ht="40.5" customHeight="1" x14ac:dyDescent="0.3">
      <c r="A78" s="14">
        <f t="shared" si="19"/>
        <v>70</v>
      </c>
      <c r="B78" s="32">
        <v>6409</v>
      </c>
      <c r="C78" s="16" t="s">
        <v>140</v>
      </c>
      <c r="D78" s="33" t="s">
        <v>465</v>
      </c>
      <c r="E78" s="34" t="s">
        <v>481</v>
      </c>
      <c r="F78" s="15"/>
      <c r="G78" s="15"/>
      <c r="H78" s="44">
        <v>27</v>
      </c>
      <c r="I78" s="14">
        <f t="shared" si="11"/>
        <v>8626.0645161290322</v>
      </c>
      <c r="J78" s="14">
        <f t="shared" si="12"/>
        <v>5750.1290322580644</v>
      </c>
      <c r="K78" s="14">
        <f t="shared" si="13"/>
        <v>691.54838709677415</v>
      </c>
      <c r="L78" s="15">
        <f t="shared" si="14"/>
        <v>15067.741935483871</v>
      </c>
      <c r="M78" s="14">
        <f t="shared" si="15"/>
        <v>1035.1277419354838</v>
      </c>
      <c r="N78" s="14">
        <f t="shared" si="16"/>
        <v>113.00806451612902</v>
      </c>
      <c r="O78" s="18">
        <v>0</v>
      </c>
      <c r="P78" s="14">
        <f t="shared" si="17"/>
        <v>1148.1358064516128</v>
      </c>
      <c r="Q78" s="14">
        <f t="shared" si="18"/>
        <v>13920</v>
      </c>
      <c r="R78" s="19" t="s">
        <v>482</v>
      </c>
      <c r="S78" s="19" t="s">
        <v>164</v>
      </c>
      <c r="W78" s="13"/>
    </row>
    <row r="79" spans="1:23" s="3" customFormat="1" ht="40.5" customHeight="1" x14ac:dyDescent="0.3">
      <c r="A79" s="14">
        <f t="shared" si="19"/>
        <v>71</v>
      </c>
      <c r="B79" s="15">
        <v>5756</v>
      </c>
      <c r="C79" s="16" t="s">
        <v>140</v>
      </c>
      <c r="D79" s="17" t="s">
        <v>313</v>
      </c>
      <c r="E79" s="17" t="s">
        <v>314</v>
      </c>
      <c r="F79" s="15" t="s">
        <v>324</v>
      </c>
      <c r="G79" s="15">
        <v>2018317985</v>
      </c>
      <c r="H79" s="44">
        <v>25</v>
      </c>
      <c r="I79" s="14">
        <f t="shared" si="11"/>
        <v>7987.0967741935492</v>
      </c>
      <c r="J79" s="14">
        <f t="shared" si="12"/>
        <v>5324.1935483870966</v>
      </c>
      <c r="K79" s="14">
        <f t="shared" si="13"/>
        <v>640.32258064516134</v>
      </c>
      <c r="L79" s="15">
        <f t="shared" si="14"/>
        <v>13951.612903225807</v>
      </c>
      <c r="M79" s="14">
        <f t="shared" si="15"/>
        <v>958.45161290322585</v>
      </c>
      <c r="N79" s="14">
        <f t="shared" si="16"/>
        <v>104.63709677419355</v>
      </c>
      <c r="O79" s="18">
        <v>0</v>
      </c>
      <c r="P79" s="14">
        <f t="shared" si="17"/>
        <v>1063.0887096774195</v>
      </c>
      <c r="Q79" s="14">
        <f t="shared" si="18"/>
        <v>12889</v>
      </c>
      <c r="R79" s="19" t="s">
        <v>322</v>
      </c>
      <c r="S79" s="19" t="s">
        <v>323</v>
      </c>
    </row>
    <row r="80" spans="1:23" s="3" customFormat="1" ht="40.5" customHeight="1" x14ac:dyDescent="0.3">
      <c r="A80" s="14">
        <f t="shared" si="19"/>
        <v>72</v>
      </c>
      <c r="B80" s="15">
        <v>5833</v>
      </c>
      <c r="C80" s="16" t="s">
        <v>140</v>
      </c>
      <c r="D80" s="17" t="s">
        <v>315</v>
      </c>
      <c r="E80" s="17" t="s">
        <v>316</v>
      </c>
      <c r="F80" s="15">
        <v>100341168250</v>
      </c>
      <c r="G80" s="15">
        <v>2013258699</v>
      </c>
      <c r="H80" s="44">
        <v>29</v>
      </c>
      <c r="I80" s="14">
        <f t="shared" si="11"/>
        <v>9265.032258064517</v>
      </c>
      <c r="J80" s="14">
        <f t="shared" si="12"/>
        <v>6176.0645161290322</v>
      </c>
      <c r="K80" s="14">
        <f t="shared" si="13"/>
        <v>742.77419354838707</v>
      </c>
      <c r="L80" s="15">
        <f t="shared" si="14"/>
        <v>16183.870967741936</v>
      </c>
      <c r="M80" s="14">
        <f t="shared" si="15"/>
        <v>1111.8038709677419</v>
      </c>
      <c r="N80" s="14">
        <f t="shared" si="16"/>
        <v>121.37903225806451</v>
      </c>
      <c r="O80" s="18">
        <v>0</v>
      </c>
      <c r="P80" s="14">
        <f t="shared" si="17"/>
        <v>1233.1829032258065</v>
      </c>
      <c r="Q80" s="14">
        <f t="shared" si="18"/>
        <v>14951</v>
      </c>
      <c r="R80" s="19" t="s">
        <v>325</v>
      </c>
      <c r="S80" s="19" t="s">
        <v>326</v>
      </c>
    </row>
    <row r="81" spans="1:24" s="3" customFormat="1" ht="40.5" customHeight="1" x14ac:dyDescent="0.3">
      <c r="A81" s="14">
        <f t="shared" si="19"/>
        <v>73</v>
      </c>
      <c r="B81" s="15">
        <v>5896</v>
      </c>
      <c r="C81" s="16" t="s">
        <v>140</v>
      </c>
      <c r="D81" s="17" t="s">
        <v>332</v>
      </c>
      <c r="E81" s="17" t="s">
        <v>333</v>
      </c>
      <c r="F81" s="15" t="s">
        <v>340</v>
      </c>
      <c r="G81" s="15">
        <v>2018350249</v>
      </c>
      <c r="H81" s="44">
        <v>29</v>
      </c>
      <c r="I81" s="14">
        <f t="shared" si="11"/>
        <v>9265.032258064517</v>
      </c>
      <c r="J81" s="14">
        <f t="shared" si="12"/>
        <v>6176.0645161290322</v>
      </c>
      <c r="K81" s="14">
        <f t="shared" si="13"/>
        <v>742.77419354838707</v>
      </c>
      <c r="L81" s="15">
        <f t="shared" si="14"/>
        <v>16183.870967741936</v>
      </c>
      <c r="M81" s="14">
        <f t="shared" si="15"/>
        <v>1111.8038709677419</v>
      </c>
      <c r="N81" s="14">
        <f t="shared" si="16"/>
        <v>121.37903225806451</v>
      </c>
      <c r="O81" s="18">
        <v>0</v>
      </c>
      <c r="P81" s="14">
        <f t="shared" si="17"/>
        <v>1233.1829032258065</v>
      </c>
      <c r="Q81" s="14">
        <f t="shared" si="18"/>
        <v>14951</v>
      </c>
      <c r="R81" s="19" t="s">
        <v>334</v>
      </c>
      <c r="S81" s="20" t="s">
        <v>335</v>
      </c>
    </row>
    <row r="82" spans="1:24" s="3" customFormat="1" ht="40.5" customHeight="1" x14ac:dyDescent="0.3">
      <c r="A82" s="14">
        <f t="shared" si="19"/>
        <v>74</v>
      </c>
      <c r="B82" s="15">
        <v>5907</v>
      </c>
      <c r="C82" s="16" t="s">
        <v>192</v>
      </c>
      <c r="D82" s="17" t="s">
        <v>336</v>
      </c>
      <c r="E82" s="17" t="s">
        <v>337</v>
      </c>
      <c r="F82" s="15">
        <v>101711596929</v>
      </c>
      <c r="G82" s="15">
        <v>2018350266</v>
      </c>
      <c r="H82" s="44">
        <v>31</v>
      </c>
      <c r="I82" s="14">
        <f t="shared" si="11"/>
        <v>9904</v>
      </c>
      <c r="J82" s="14">
        <f t="shared" si="12"/>
        <v>6602</v>
      </c>
      <c r="K82" s="14">
        <f t="shared" si="13"/>
        <v>794</v>
      </c>
      <c r="L82" s="15">
        <f t="shared" si="14"/>
        <v>17300</v>
      </c>
      <c r="M82" s="14">
        <f t="shared" si="15"/>
        <v>1188.48</v>
      </c>
      <c r="N82" s="14">
        <f t="shared" si="16"/>
        <v>129.75</v>
      </c>
      <c r="O82" s="18">
        <v>0</v>
      </c>
      <c r="P82" s="14">
        <f t="shared" si="17"/>
        <v>1318.23</v>
      </c>
      <c r="Q82" s="14">
        <f t="shared" si="18"/>
        <v>15982</v>
      </c>
      <c r="R82" s="19" t="s">
        <v>338</v>
      </c>
      <c r="S82" s="20" t="s">
        <v>339</v>
      </c>
    </row>
    <row r="83" spans="1:24" s="3" customFormat="1" ht="40.5" customHeight="1" x14ac:dyDescent="0.3">
      <c r="A83" s="14">
        <f t="shared" si="19"/>
        <v>75</v>
      </c>
      <c r="B83" s="15">
        <v>5848</v>
      </c>
      <c r="C83" s="16" t="s">
        <v>140</v>
      </c>
      <c r="D83" s="17" t="s">
        <v>317</v>
      </c>
      <c r="E83" s="17" t="s">
        <v>318</v>
      </c>
      <c r="F83" s="15" t="s">
        <v>329</v>
      </c>
      <c r="G83" s="15">
        <v>2018318018</v>
      </c>
      <c r="H83" s="44">
        <v>26</v>
      </c>
      <c r="I83" s="14">
        <f t="shared" si="11"/>
        <v>8306.5806451612916</v>
      </c>
      <c r="J83" s="14">
        <f t="shared" si="12"/>
        <v>5537.1612903225805</v>
      </c>
      <c r="K83" s="14">
        <f t="shared" si="13"/>
        <v>665.9354838709678</v>
      </c>
      <c r="L83" s="15">
        <f t="shared" si="14"/>
        <v>14509.677419354839</v>
      </c>
      <c r="M83" s="14">
        <f t="shared" si="15"/>
        <v>996.78967741935492</v>
      </c>
      <c r="N83" s="14">
        <f t="shared" si="16"/>
        <v>108.8225806451613</v>
      </c>
      <c r="O83" s="18">
        <v>0</v>
      </c>
      <c r="P83" s="14">
        <f t="shared" si="17"/>
        <v>1105.6122580645163</v>
      </c>
      <c r="Q83" s="14">
        <f t="shared" si="18"/>
        <v>13404</v>
      </c>
      <c r="R83" s="19" t="s">
        <v>327</v>
      </c>
      <c r="S83" s="19" t="s">
        <v>328</v>
      </c>
    </row>
    <row r="84" spans="1:24" s="3" customFormat="1" ht="40.5" customHeight="1" x14ac:dyDescent="0.3">
      <c r="A84" s="14">
        <f t="shared" si="19"/>
        <v>76</v>
      </c>
      <c r="B84" s="15">
        <v>5913</v>
      </c>
      <c r="C84" s="16" t="s">
        <v>140</v>
      </c>
      <c r="D84" s="17" t="s">
        <v>341</v>
      </c>
      <c r="E84" s="17" t="s">
        <v>342</v>
      </c>
      <c r="F84" s="15" t="s">
        <v>347</v>
      </c>
      <c r="G84" s="15">
        <v>2015370176</v>
      </c>
      <c r="H84" s="44">
        <v>23</v>
      </c>
      <c r="I84" s="14">
        <f t="shared" si="11"/>
        <v>7348.1290322580644</v>
      </c>
      <c r="J84" s="14">
        <f t="shared" si="12"/>
        <v>4898.2580645161288</v>
      </c>
      <c r="K84" s="14">
        <f t="shared" si="13"/>
        <v>589.09677419354841</v>
      </c>
      <c r="L84" s="15">
        <f t="shared" si="14"/>
        <v>12835.483870967742</v>
      </c>
      <c r="M84" s="14">
        <f t="shared" si="15"/>
        <v>881.77548387096772</v>
      </c>
      <c r="N84" s="14">
        <f t="shared" si="16"/>
        <v>96.266129032258064</v>
      </c>
      <c r="O84" s="18">
        <v>0</v>
      </c>
      <c r="P84" s="14">
        <f t="shared" si="17"/>
        <v>978.04161290322577</v>
      </c>
      <c r="Q84" s="14">
        <f t="shared" si="18"/>
        <v>11857</v>
      </c>
      <c r="R84" s="19" t="s">
        <v>343</v>
      </c>
      <c r="S84" s="19" t="s">
        <v>19</v>
      </c>
    </row>
    <row r="85" spans="1:24" s="3" customFormat="1" ht="40.5" customHeight="1" x14ac:dyDescent="0.3">
      <c r="A85" s="14">
        <f t="shared" si="19"/>
        <v>77</v>
      </c>
      <c r="B85" s="15">
        <v>5910</v>
      </c>
      <c r="C85" s="16" t="s">
        <v>140</v>
      </c>
      <c r="D85" s="17" t="s">
        <v>344</v>
      </c>
      <c r="E85" s="17" t="s">
        <v>345</v>
      </c>
      <c r="F85" s="15">
        <v>101723577455</v>
      </c>
      <c r="G85" s="15">
        <v>2018382873</v>
      </c>
      <c r="H85" s="44">
        <v>31</v>
      </c>
      <c r="I85" s="14">
        <f t="shared" si="11"/>
        <v>9904</v>
      </c>
      <c r="J85" s="14">
        <f t="shared" si="12"/>
        <v>6602</v>
      </c>
      <c r="K85" s="14">
        <f t="shared" si="13"/>
        <v>794</v>
      </c>
      <c r="L85" s="15">
        <f t="shared" si="14"/>
        <v>17300</v>
      </c>
      <c r="M85" s="14">
        <f t="shared" si="15"/>
        <v>1188.48</v>
      </c>
      <c r="N85" s="14">
        <f t="shared" si="16"/>
        <v>129.75</v>
      </c>
      <c r="O85" s="18">
        <v>0</v>
      </c>
      <c r="P85" s="14">
        <f t="shared" si="17"/>
        <v>1318.23</v>
      </c>
      <c r="Q85" s="14">
        <f t="shared" si="18"/>
        <v>15982</v>
      </c>
      <c r="R85" s="19" t="s">
        <v>346</v>
      </c>
      <c r="S85" s="19" t="s">
        <v>243</v>
      </c>
    </row>
    <row r="86" spans="1:24" s="3" customFormat="1" ht="40.5" customHeight="1" x14ac:dyDescent="0.3">
      <c r="A86" s="14">
        <f t="shared" si="19"/>
        <v>78</v>
      </c>
      <c r="B86" s="15">
        <v>5574</v>
      </c>
      <c r="C86" s="16" t="s">
        <v>140</v>
      </c>
      <c r="D86" s="17" t="s">
        <v>284</v>
      </c>
      <c r="E86" s="17" t="s">
        <v>285</v>
      </c>
      <c r="F86" s="15">
        <v>101664245522</v>
      </c>
      <c r="G86" s="15">
        <v>2018223213</v>
      </c>
      <c r="H86" s="44">
        <v>26</v>
      </c>
      <c r="I86" s="14">
        <f t="shared" si="11"/>
        <v>8306.5806451612916</v>
      </c>
      <c r="J86" s="14">
        <f t="shared" si="12"/>
        <v>5537.1612903225805</v>
      </c>
      <c r="K86" s="14">
        <f t="shared" si="13"/>
        <v>665.9354838709678</v>
      </c>
      <c r="L86" s="15">
        <f t="shared" si="14"/>
        <v>14509.677419354839</v>
      </c>
      <c r="M86" s="14">
        <f t="shared" si="15"/>
        <v>996.78967741935492</v>
      </c>
      <c r="N86" s="14">
        <f t="shared" si="16"/>
        <v>108.8225806451613</v>
      </c>
      <c r="O86" s="18">
        <v>0</v>
      </c>
      <c r="P86" s="14">
        <f t="shared" si="17"/>
        <v>1105.6122580645163</v>
      </c>
      <c r="Q86" s="14">
        <f t="shared" si="18"/>
        <v>13404</v>
      </c>
      <c r="R86" s="19" t="s">
        <v>446</v>
      </c>
      <c r="S86" s="19" t="s">
        <v>286</v>
      </c>
    </row>
    <row r="87" spans="1:24" s="3" customFormat="1" ht="40.5" customHeight="1" x14ac:dyDescent="0.3">
      <c r="A87" s="14">
        <f t="shared" si="19"/>
        <v>79</v>
      </c>
      <c r="B87" s="15">
        <v>5512</v>
      </c>
      <c r="C87" s="16" t="s">
        <v>140</v>
      </c>
      <c r="D87" s="17" t="s">
        <v>353</v>
      </c>
      <c r="E87" s="17" t="s">
        <v>354</v>
      </c>
      <c r="F87" s="15" t="s">
        <v>357</v>
      </c>
      <c r="G87" s="15">
        <v>2018172060</v>
      </c>
      <c r="H87" s="44">
        <v>29</v>
      </c>
      <c r="I87" s="14">
        <f t="shared" si="11"/>
        <v>9265.032258064517</v>
      </c>
      <c r="J87" s="14">
        <f t="shared" si="12"/>
        <v>6176.0645161290322</v>
      </c>
      <c r="K87" s="14">
        <f t="shared" si="13"/>
        <v>742.77419354838707</v>
      </c>
      <c r="L87" s="15">
        <f t="shared" si="14"/>
        <v>16183.870967741936</v>
      </c>
      <c r="M87" s="14">
        <f t="shared" si="15"/>
        <v>1111.8038709677419</v>
      </c>
      <c r="N87" s="14">
        <f t="shared" si="16"/>
        <v>121.37903225806451</v>
      </c>
      <c r="O87" s="18">
        <v>0</v>
      </c>
      <c r="P87" s="14">
        <f t="shared" si="17"/>
        <v>1233.1829032258065</v>
      </c>
      <c r="Q87" s="14">
        <f t="shared" si="18"/>
        <v>14951</v>
      </c>
      <c r="R87" s="19" t="s">
        <v>355</v>
      </c>
      <c r="S87" s="19" t="s">
        <v>356</v>
      </c>
    </row>
    <row r="88" spans="1:24" s="3" customFormat="1" ht="40.5" customHeight="1" x14ac:dyDescent="0.3">
      <c r="A88" s="14">
        <f t="shared" si="19"/>
        <v>80</v>
      </c>
      <c r="B88" s="15">
        <v>5339</v>
      </c>
      <c r="C88" s="16" t="s">
        <v>140</v>
      </c>
      <c r="D88" s="17" t="s">
        <v>350</v>
      </c>
      <c r="E88" s="17" t="s">
        <v>351</v>
      </c>
      <c r="F88" s="15">
        <v>101477426998</v>
      </c>
      <c r="G88" s="15">
        <v>6718403490</v>
      </c>
      <c r="H88" s="44">
        <v>29</v>
      </c>
      <c r="I88" s="14">
        <f t="shared" si="11"/>
        <v>9265.032258064517</v>
      </c>
      <c r="J88" s="14">
        <f t="shared" si="12"/>
        <v>6176.0645161290322</v>
      </c>
      <c r="K88" s="14">
        <f t="shared" si="13"/>
        <v>742.77419354838707</v>
      </c>
      <c r="L88" s="15">
        <f t="shared" si="14"/>
        <v>16183.870967741936</v>
      </c>
      <c r="M88" s="14">
        <f t="shared" si="15"/>
        <v>1111.8038709677419</v>
      </c>
      <c r="N88" s="14">
        <f t="shared" si="16"/>
        <v>121.37903225806451</v>
      </c>
      <c r="O88" s="18">
        <v>0</v>
      </c>
      <c r="P88" s="14">
        <f t="shared" si="17"/>
        <v>1233.1829032258065</v>
      </c>
      <c r="Q88" s="14">
        <f t="shared" si="18"/>
        <v>14951</v>
      </c>
      <c r="R88" s="19" t="s">
        <v>352</v>
      </c>
      <c r="S88" s="20" t="s">
        <v>33</v>
      </c>
    </row>
    <row r="89" spans="1:24" s="3" customFormat="1" ht="40.5" customHeight="1" x14ac:dyDescent="0.3">
      <c r="A89" s="14">
        <f t="shared" si="19"/>
        <v>81</v>
      </c>
      <c r="B89" s="15">
        <v>5380</v>
      </c>
      <c r="C89" s="16" t="s">
        <v>140</v>
      </c>
      <c r="D89" s="17" t="s">
        <v>358</v>
      </c>
      <c r="E89" s="17" t="s">
        <v>359</v>
      </c>
      <c r="F89" s="15" t="s">
        <v>362</v>
      </c>
      <c r="G89" s="15">
        <v>6718403898</v>
      </c>
      <c r="H89" s="44">
        <v>25</v>
      </c>
      <c r="I89" s="14">
        <f t="shared" si="11"/>
        <v>7987.0967741935492</v>
      </c>
      <c r="J89" s="14">
        <f t="shared" si="12"/>
        <v>5324.1935483870966</v>
      </c>
      <c r="K89" s="14">
        <f t="shared" si="13"/>
        <v>640.32258064516134</v>
      </c>
      <c r="L89" s="15">
        <f t="shared" si="14"/>
        <v>13951.612903225807</v>
      </c>
      <c r="M89" s="14">
        <f t="shared" si="15"/>
        <v>958.45161290322585</v>
      </c>
      <c r="N89" s="14">
        <f t="shared" si="16"/>
        <v>104.63709677419355</v>
      </c>
      <c r="O89" s="18">
        <v>0</v>
      </c>
      <c r="P89" s="14">
        <f t="shared" si="17"/>
        <v>1063.0887096774195</v>
      </c>
      <c r="Q89" s="14">
        <f t="shared" si="18"/>
        <v>12889</v>
      </c>
      <c r="R89" s="19" t="s">
        <v>360</v>
      </c>
      <c r="S89" s="20" t="s">
        <v>361</v>
      </c>
    </row>
    <row r="90" spans="1:24" s="3" customFormat="1" ht="40.5" customHeight="1" x14ac:dyDescent="0.3">
      <c r="A90" s="14">
        <f t="shared" si="19"/>
        <v>82</v>
      </c>
      <c r="B90" s="15">
        <v>5312</v>
      </c>
      <c r="C90" s="16" t="s">
        <v>140</v>
      </c>
      <c r="D90" s="17" t="s">
        <v>367</v>
      </c>
      <c r="E90" s="17" t="s">
        <v>127</v>
      </c>
      <c r="F90" s="15">
        <v>101608588060</v>
      </c>
      <c r="G90" s="15">
        <v>2018068665</v>
      </c>
      <c r="H90" s="44">
        <v>21</v>
      </c>
      <c r="I90" s="14">
        <f t="shared" si="11"/>
        <v>6709.1612903225814</v>
      </c>
      <c r="J90" s="14">
        <f t="shared" si="12"/>
        <v>4472.322580645161</v>
      </c>
      <c r="K90" s="14">
        <f t="shared" si="13"/>
        <v>537.87096774193549</v>
      </c>
      <c r="L90" s="15">
        <f t="shared" si="14"/>
        <v>11719.354838709678</v>
      </c>
      <c r="M90" s="14">
        <f t="shared" si="15"/>
        <v>805.0993548387097</v>
      </c>
      <c r="N90" s="14">
        <f t="shared" si="16"/>
        <v>87.895161290322577</v>
      </c>
      <c r="O90" s="18">
        <v>0</v>
      </c>
      <c r="P90" s="14">
        <f t="shared" si="17"/>
        <v>892.99451612903226</v>
      </c>
      <c r="Q90" s="14">
        <f t="shared" si="18"/>
        <v>10826</v>
      </c>
      <c r="R90" s="19" t="s">
        <v>373</v>
      </c>
      <c r="S90" s="20" t="s">
        <v>374</v>
      </c>
    </row>
    <row r="91" spans="1:24" s="3" customFormat="1" ht="40.5" customHeight="1" x14ac:dyDescent="0.3">
      <c r="A91" s="14">
        <f t="shared" si="19"/>
        <v>83</v>
      </c>
      <c r="B91" s="15">
        <v>6083</v>
      </c>
      <c r="C91" s="16" t="s">
        <v>140</v>
      </c>
      <c r="D91" s="17" t="s">
        <v>368</v>
      </c>
      <c r="E91" s="17" t="s">
        <v>369</v>
      </c>
      <c r="F91" s="15" t="s">
        <v>370</v>
      </c>
      <c r="G91" s="15">
        <v>2018483743</v>
      </c>
      <c r="H91" s="44">
        <v>23</v>
      </c>
      <c r="I91" s="14">
        <f t="shared" si="11"/>
        <v>7348.1290322580644</v>
      </c>
      <c r="J91" s="14">
        <f t="shared" si="12"/>
        <v>4898.2580645161288</v>
      </c>
      <c r="K91" s="14">
        <f t="shared" si="13"/>
        <v>589.09677419354841</v>
      </c>
      <c r="L91" s="15">
        <f t="shared" si="14"/>
        <v>12835.483870967742</v>
      </c>
      <c r="M91" s="14">
        <f t="shared" si="15"/>
        <v>881.77548387096772</v>
      </c>
      <c r="N91" s="14">
        <f t="shared" si="16"/>
        <v>96.266129032258064</v>
      </c>
      <c r="O91" s="18">
        <v>0</v>
      </c>
      <c r="P91" s="14">
        <f t="shared" si="17"/>
        <v>978.04161290322577</v>
      </c>
      <c r="Q91" s="14">
        <f t="shared" si="18"/>
        <v>11857</v>
      </c>
      <c r="R91" s="19" t="s">
        <v>371</v>
      </c>
      <c r="S91" s="20" t="s">
        <v>372</v>
      </c>
    </row>
    <row r="92" spans="1:24" s="3" customFormat="1" ht="40.5" customHeight="1" x14ac:dyDescent="0.3">
      <c r="A92" s="14">
        <f t="shared" si="19"/>
        <v>84</v>
      </c>
      <c r="B92" s="15">
        <v>6229</v>
      </c>
      <c r="C92" s="16" t="s">
        <v>192</v>
      </c>
      <c r="D92" s="17" t="s">
        <v>375</v>
      </c>
      <c r="E92" s="17" t="s">
        <v>376</v>
      </c>
      <c r="F92" s="15" t="s">
        <v>379</v>
      </c>
      <c r="G92" s="15">
        <v>2018517406</v>
      </c>
      <c r="H92" s="44">
        <v>21</v>
      </c>
      <c r="I92" s="14">
        <f t="shared" si="11"/>
        <v>6709.1612903225814</v>
      </c>
      <c r="J92" s="14">
        <f t="shared" si="12"/>
        <v>4472.322580645161</v>
      </c>
      <c r="K92" s="14">
        <f t="shared" si="13"/>
        <v>537.87096774193549</v>
      </c>
      <c r="L92" s="15">
        <f t="shared" si="14"/>
        <v>11719.354838709678</v>
      </c>
      <c r="M92" s="14">
        <f t="shared" si="15"/>
        <v>805.0993548387097</v>
      </c>
      <c r="N92" s="14">
        <f t="shared" si="16"/>
        <v>87.895161290322577</v>
      </c>
      <c r="O92" s="18">
        <v>0</v>
      </c>
      <c r="P92" s="14">
        <f t="shared" si="17"/>
        <v>892.99451612903226</v>
      </c>
      <c r="Q92" s="14">
        <f t="shared" si="18"/>
        <v>10826</v>
      </c>
      <c r="R92" s="19" t="s">
        <v>378</v>
      </c>
      <c r="S92" s="20" t="s">
        <v>377</v>
      </c>
    </row>
    <row r="93" spans="1:24" s="3" customFormat="1" ht="40.5" customHeight="1" x14ac:dyDescent="0.3">
      <c r="A93" s="14">
        <f t="shared" si="19"/>
        <v>85</v>
      </c>
      <c r="B93" s="15">
        <v>5307</v>
      </c>
      <c r="C93" s="16" t="s">
        <v>140</v>
      </c>
      <c r="D93" s="17" t="s">
        <v>380</v>
      </c>
      <c r="E93" s="17" t="s">
        <v>381</v>
      </c>
      <c r="F93" s="15" t="s">
        <v>386</v>
      </c>
      <c r="G93" s="15">
        <v>2018068337</v>
      </c>
      <c r="H93" s="44">
        <v>21</v>
      </c>
      <c r="I93" s="14">
        <f t="shared" si="11"/>
        <v>6709.1612903225814</v>
      </c>
      <c r="J93" s="14">
        <f t="shared" si="12"/>
        <v>4472.322580645161</v>
      </c>
      <c r="K93" s="14">
        <f t="shared" si="13"/>
        <v>537.87096774193549</v>
      </c>
      <c r="L93" s="15">
        <f t="shared" si="14"/>
        <v>11719.354838709678</v>
      </c>
      <c r="M93" s="14">
        <f t="shared" si="15"/>
        <v>805.0993548387097</v>
      </c>
      <c r="N93" s="14">
        <f t="shared" si="16"/>
        <v>87.895161290322577</v>
      </c>
      <c r="O93" s="18">
        <v>0</v>
      </c>
      <c r="P93" s="14">
        <f t="shared" si="17"/>
        <v>892.99451612903226</v>
      </c>
      <c r="Q93" s="14">
        <f t="shared" si="18"/>
        <v>10826</v>
      </c>
      <c r="R93" s="19" t="s">
        <v>384</v>
      </c>
      <c r="S93" s="20" t="s">
        <v>385</v>
      </c>
    </row>
    <row r="94" spans="1:24" s="3" customFormat="1" ht="40.5" customHeight="1" x14ac:dyDescent="0.3">
      <c r="A94" s="14">
        <f t="shared" si="19"/>
        <v>86</v>
      </c>
      <c r="B94" s="15">
        <v>5461</v>
      </c>
      <c r="C94" s="16" t="s">
        <v>140</v>
      </c>
      <c r="D94" s="17" t="s">
        <v>206</v>
      </c>
      <c r="E94" s="17" t="s">
        <v>387</v>
      </c>
      <c r="F94" s="15" t="s">
        <v>388</v>
      </c>
      <c r="G94" s="15">
        <v>2214057303</v>
      </c>
      <c r="H94" s="44">
        <v>31</v>
      </c>
      <c r="I94" s="14">
        <f t="shared" si="11"/>
        <v>9904</v>
      </c>
      <c r="J94" s="14">
        <f t="shared" si="12"/>
        <v>6602</v>
      </c>
      <c r="K94" s="14">
        <f t="shared" si="13"/>
        <v>794</v>
      </c>
      <c r="L94" s="15">
        <f t="shared" si="14"/>
        <v>17300</v>
      </c>
      <c r="M94" s="14">
        <f t="shared" si="15"/>
        <v>1188.48</v>
      </c>
      <c r="N94" s="14">
        <f t="shared" si="16"/>
        <v>129.75</v>
      </c>
      <c r="O94" s="18">
        <v>0</v>
      </c>
      <c r="P94" s="14">
        <f t="shared" si="17"/>
        <v>1318.23</v>
      </c>
      <c r="Q94" s="14">
        <f t="shared" si="18"/>
        <v>15982</v>
      </c>
      <c r="R94" s="19" t="s">
        <v>389</v>
      </c>
      <c r="S94" s="19" t="s">
        <v>390</v>
      </c>
      <c r="W94" s="13"/>
    </row>
    <row r="95" spans="1:24" s="3" customFormat="1" ht="40.5" customHeight="1" x14ac:dyDescent="0.3">
      <c r="A95" s="14">
        <f t="shared" si="19"/>
        <v>87</v>
      </c>
      <c r="B95" s="15">
        <v>6353</v>
      </c>
      <c r="C95" s="16" t="s">
        <v>140</v>
      </c>
      <c r="D95" s="17" t="s">
        <v>393</v>
      </c>
      <c r="E95" s="17" t="s">
        <v>394</v>
      </c>
      <c r="F95" s="15" t="s">
        <v>395</v>
      </c>
      <c r="G95" s="15">
        <v>2018067431</v>
      </c>
      <c r="H95" s="44">
        <v>29</v>
      </c>
      <c r="I95" s="14">
        <f t="shared" si="11"/>
        <v>9265.032258064517</v>
      </c>
      <c r="J95" s="14">
        <f t="shared" si="12"/>
        <v>6176.0645161290322</v>
      </c>
      <c r="K95" s="14">
        <f t="shared" si="13"/>
        <v>742.77419354838707</v>
      </c>
      <c r="L95" s="15">
        <f t="shared" si="14"/>
        <v>16183.870967741936</v>
      </c>
      <c r="M95" s="14">
        <f t="shared" si="15"/>
        <v>1111.8038709677419</v>
      </c>
      <c r="N95" s="14">
        <f t="shared" si="16"/>
        <v>121.37903225806451</v>
      </c>
      <c r="O95" s="18">
        <v>0</v>
      </c>
      <c r="P95" s="14">
        <f t="shared" si="17"/>
        <v>1233.1829032258065</v>
      </c>
      <c r="Q95" s="14">
        <f t="shared" si="18"/>
        <v>14951</v>
      </c>
      <c r="R95" s="19" t="s">
        <v>396</v>
      </c>
      <c r="S95" s="19" t="s">
        <v>397</v>
      </c>
      <c r="X95" s="13"/>
    </row>
    <row r="96" spans="1:24" s="3" customFormat="1" ht="40.5" customHeight="1" x14ac:dyDescent="0.3">
      <c r="A96" s="14">
        <f t="shared" si="19"/>
        <v>88</v>
      </c>
      <c r="B96" s="17">
        <v>6380</v>
      </c>
      <c r="C96" s="16" t="s">
        <v>140</v>
      </c>
      <c r="D96" s="17" t="s">
        <v>399</v>
      </c>
      <c r="E96" s="17" t="s">
        <v>400</v>
      </c>
      <c r="F96" s="15">
        <v>101811111364</v>
      </c>
      <c r="G96" s="15">
        <v>2018638965</v>
      </c>
      <c r="H96" s="44">
        <v>22</v>
      </c>
      <c r="I96" s="14">
        <f t="shared" si="11"/>
        <v>7028.6451612903229</v>
      </c>
      <c r="J96" s="14">
        <f t="shared" si="12"/>
        <v>4685.2903225806449</v>
      </c>
      <c r="K96" s="14">
        <f t="shared" si="13"/>
        <v>563.48387096774195</v>
      </c>
      <c r="L96" s="15">
        <f t="shared" si="14"/>
        <v>12277.41935483871</v>
      </c>
      <c r="M96" s="14">
        <f t="shared" si="15"/>
        <v>843.43741935483877</v>
      </c>
      <c r="N96" s="14">
        <f t="shared" si="16"/>
        <v>92.08064516129032</v>
      </c>
      <c r="O96" s="18">
        <v>0</v>
      </c>
      <c r="P96" s="14">
        <f t="shared" si="17"/>
        <v>935.51806451612913</v>
      </c>
      <c r="Q96" s="14">
        <f t="shared" si="18"/>
        <v>11342</v>
      </c>
      <c r="R96" s="19" t="s">
        <v>408</v>
      </c>
      <c r="S96" s="19" t="s">
        <v>286</v>
      </c>
      <c r="X96" s="13"/>
    </row>
    <row r="97" spans="1:22" s="3" customFormat="1" ht="40.5" customHeight="1" x14ac:dyDescent="0.3">
      <c r="A97" s="14">
        <f t="shared" si="19"/>
        <v>89</v>
      </c>
      <c r="B97" s="17">
        <v>6400</v>
      </c>
      <c r="C97" s="16" t="s">
        <v>140</v>
      </c>
      <c r="D97" s="17" t="s">
        <v>401</v>
      </c>
      <c r="E97" s="17" t="s">
        <v>402</v>
      </c>
      <c r="F97" s="15" t="s">
        <v>417</v>
      </c>
      <c r="G97" s="15">
        <v>1013716337</v>
      </c>
      <c r="H97" s="44">
        <v>24</v>
      </c>
      <c r="I97" s="14">
        <f t="shared" si="11"/>
        <v>7667.6129032258068</v>
      </c>
      <c r="J97" s="14">
        <f t="shared" si="12"/>
        <v>5111.2258064516127</v>
      </c>
      <c r="K97" s="14">
        <f t="shared" si="13"/>
        <v>614.70967741935488</v>
      </c>
      <c r="L97" s="15">
        <f t="shared" si="14"/>
        <v>13393.548387096775</v>
      </c>
      <c r="M97" s="14">
        <f t="shared" si="15"/>
        <v>920.11354838709678</v>
      </c>
      <c r="N97" s="14">
        <f t="shared" si="16"/>
        <v>100.45161290322581</v>
      </c>
      <c r="O97" s="18">
        <v>0</v>
      </c>
      <c r="P97" s="14">
        <f t="shared" si="17"/>
        <v>1020.5651612903226</v>
      </c>
      <c r="Q97" s="14">
        <f t="shared" si="18"/>
        <v>12373</v>
      </c>
      <c r="R97" s="19" t="s">
        <v>409</v>
      </c>
      <c r="S97" s="19" t="s">
        <v>410</v>
      </c>
    </row>
    <row r="98" spans="1:22" s="3" customFormat="1" ht="40.5" customHeight="1" x14ac:dyDescent="0.3">
      <c r="A98" s="14">
        <f t="shared" si="19"/>
        <v>90</v>
      </c>
      <c r="B98" s="17">
        <v>6381</v>
      </c>
      <c r="C98" s="16" t="s">
        <v>140</v>
      </c>
      <c r="D98" s="17" t="s">
        <v>403</v>
      </c>
      <c r="E98" s="17" t="s">
        <v>398</v>
      </c>
      <c r="F98" s="15" t="s">
        <v>418</v>
      </c>
      <c r="G98" s="15">
        <v>2018639000</v>
      </c>
      <c r="H98" s="44">
        <v>24</v>
      </c>
      <c r="I98" s="14">
        <f t="shared" si="11"/>
        <v>7667.6129032258068</v>
      </c>
      <c r="J98" s="14">
        <f t="shared" si="12"/>
        <v>5111.2258064516127</v>
      </c>
      <c r="K98" s="14">
        <f t="shared" si="13"/>
        <v>614.70967741935488</v>
      </c>
      <c r="L98" s="15">
        <f t="shared" si="14"/>
        <v>13393.548387096775</v>
      </c>
      <c r="M98" s="14">
        <f t="shared" si="15"/>
        <v>920.11354838709678</v>
      </c>
      <c r="N98" s="14">
        <f t="shared" si="16"/>
        <v>100.45161290322581</v>
      </c>
      <c r="O98" s="18">
        <v>0</v>
      </c>
      <c r="P98" s="14">
        <f t="shared" si="17"/>
        <v>1020.5651612903226</v>
      </c>
      <c r="Q98" s="14">
        <f t="shared" si="18"/>
        <v>12373</v>
      </c>
      <c r="R98" s="19" t="s">
        <v>411</v>
      </c>
      <c r="S98" s="19" t="s">
        <v>412</v>
      </c>
    </row>
    <row r="99" spans="1:22" s="3" customFormat="1" ht="40.5" customHeight="1" x14ac:dyDescent="0.3">
      <c r="A99" s="14">
        <f t="shared" si="19"/>
        <v>91</v>
      </c>
      <c r="B99" s="17">
        <v>6410</v>
      </c>
      <c r="C99" s="16" t="s">
        <v>192</v>
      </c>
      <c r="D99" s="17" t="s">
        <v>404</v>
      </c>
      <c r="E99" s="17" t="s">
        <v>405</v>
      </c>
      <c r="F99" s="15">
        <v>101811111340</v>
      </c>
      <c r="G99" s="15">
        <v>2018639202</v>
      </c>
      <c r="H99" s="44">
        <v>28</v>
      </c>
      <c r="I99" s="14">
        <f t="shared" si="11"/>
        <v>8945.5483870967746</v>
      </c>
      <c r="J99" s="14">
        <f t="shared" si="12"/>
        <v>5963.0967741935483</v>
      </c>
      <c r="K99" s="14">
        <f t="shared" si="13"/>
        <v>717.16129032258061</v>
      </c>
      <c r="L99" s="15">
        <f t="shared" si="14"/>
        <v>15625.806451612903</v>
      </c>
      <c r="M99" s="14">
        <f t="shared" si="15"/>
        <v>1073.4658064516129</v>
      </c>
      <c r="N99" s="14">
        <f t="shared" si="16"/>
        <v>117.19354838709677</v>
      </c>
      <c r="O99" s="18">
        <v>0</v>
      </c>
      <c r="P99" s="14">
        <f t="shared" si="17"/>
        <v>1190.6593548387098</v>
      </c>
      <c r="Q99" s="14">
        <f t="shared" si="18"/>
        <v>14435</v>
      </c>
      <c r="R99" s="19" t="s">
        <v>413</v>
      </c>
      <c r="S99" s="19" t="s">
        <v>414</v>
      </c>
    </row>
    <row r="100" spans="1:22" s="3" customFormat="1" ht="40.5" customHeight="1" x14ac:dyDescent="0.3">
      <c r="A100" s="14">
        <f t="shared" si="19"/>
        <v>92</v>
      </c>
      <c r="B100" s="17">
        <v>6414</v>
      </c>
      <c r="C100" s="16" t="s">
        <v>140</v>
      </c>
      <c r="D100" s="17" t="s">
        <v>406</v>
      </c>
      <c r="E100" s="17" t="s">
        <v>407</v>
      </c>
      <c r="F100" s="15">
        <v>100579067199</v>
      </c>
      <c r="G100" s="15">
        <v>2018639222</v>
      </c>
      <c r="H100" s="44">
        <v>22</v>
      </c>
      <c r="I100" s="14">
        <f t="shared" si="11"/>
        <v>7028.6451612903229</v>
      </c>
      <c r="J100" s="14">
        <f t="shared" si="12"/>
        <v>4685.2903225806449</v>
      </c>
      <c r="K100" s="14">
        <f t="shared" si="13"/>
        <v>563.48387096774195</v>
      </c>
      <c r="L100" s="15">
        <f t="shared" si="14"/>
        <v>12277.41935483871</v>
      </c>
      <c r="M100" s="14">
        <f t="shared" si="15"/>
        <v>843.43741935483877</v>
      </c>
      <c r="N100" s="14">
        <f t="shared" si="16"/>
        <v>92.08064516129032</v>
      </c>
      <c r="O100" s="18">
        <v>0</v>
      </c>
      <c r="P100" s="14">
        <f t="shared" si="17"/>
        <v>935.51806451612913</v>
      </c>
      <c r="Q100" s="14">
        <f t="shared" si="18"/>
        <v>11342</v>
      </c>
      <c r="R100" s="19" t="s">
        <v>415</v>
      </c>
      <c r="S100" s="19" t="s">
        <v>416</v>
      </c>
    </row>
    <row r="101" spans="1:22" s="3" customFormat="1" ht="40.5" customHeight="1" x14ac:dyDescent="0.3">
      <c r="A101" s="14">
        <f t="shared" si="19"/>
        <v>93</v>
      </c>
      <c r="B101" s="17">
        <v>5926</v>
      </c>
      <c r="C101" s="16" t="s">
        <v>140</v>
      </c>
      <c r="D101" s="31" t="s">
        <v>452</v>
      </c>
      <c r="E101" s="31" t="s">
        <v>453</v>
      </c>
      <c r="F101" s="15">
        <v>101361952815</v>
      </c>
      <c r="G101" s="15">
        <v>2018382953</v>
      </c>
      <c r="H101" s="44">
        <v>27</v>
      </c>
      <c r="I101" s="14">
        <f t="shared" si="11"/>
        <v>8626.0645161290322</v>
      </c>
      <c r="J101" s="14">
        <f t="shared" si="12"/>
        <v>5750.1290322580644</v>
      </c>
      <c r="K101" s="14">
        <f t="shared" si="13"/>
        <v>691.54838709677415</v>
      </c>
      <c r="L101" s="15">
        <f t="shared" si="14"/>
        <v>15067.741935483871</v>
      </c>
      <c r="M101" s="14">
        <f t="shared" si="15"/>
        <v>1035.1277419354838</v>
      </c>
      <c r="N101" s="14">
        <f t="shared" si="16"/>
        <v>113.00806451612902</v>
      </c>
      <c r="O101" s="18">
        <v>0</v>
      </c>
      <c r="P101" s="14">
        <f t="shared" si="17"/>
        <v>1148.1358064516128</v>
      </c>
      <c r="Q101" s="14">
        <f t="shared" si="18"/>
        <v>13920</v>
      </c>
      <c r="R101" s="19" t="s">
        <v>429</v>
      </c>
      <c r="S101" s="19" t="s">
        <v>430</v>
      </c>
    </row>
    <row r="102" spans="1:22" s="3" customFormat="1" ht="40.5" customHeight="1" x14ac:dyDescent="0.3">
      <c r="A102" s="14">
        <f t="shared" si="19"/>
        <v>94</v>
      </c>
      <c r="B102" s="36">
        <v>5297</v>
      </c>
      <c r="C102" s="16" t="s">
        <v>140</v>
      </c>
      <c r="D102" s="33" t="s">
        <v>466</v>
      </c>
      <c r="E102" s="37" t="s">
        <v>469</v>
      </c>
      <c r="F102" s="38">
        <v>101608485882</v>
      </c>
      <c r="G102" s="39">
        <v>2018068238</v>
      </c>
      <c r="H102" s="44">
        <v>29</v>
      </c>
      <c r="I102" s="14">
        <f t="shared" si="11"/>
        <v>9265.032258064517</v>
      </c>
      <c r="J102" s="14">
        <f t="shared" si="12"/>
        <v>6176.0645161290322</v>
      </c>
      <c r="K102" s="14">
        <f t="shared" si="13"/>
        <v>742.77419354838707</v>
      </c>
      <c r="L102" s="15">
        <f t="shared" si="14"/>
        <v>16183.870967741936</v>
      </c>
      <c r="M102" s="14">
        <f t="shared" si="15"/>
        <v>1111.8038709677419</v>
      </c>
      <c r="N102" s="14">
        <f t="shared" si="16"/>
        <v>121.37903225806451</v>
      </c>
      <c r="O102" s="18">
        <v>0</v>
      </c>
      <c r="P102" s="14">
        <f t="shared" si="17"/>
        <v>1233.1829032258065</v>
      </c>
      <c r="Q102" s="14">
        <f t="shared" si="18"/>
        <v>14951</v>
      </c>
      <c r="R102" s="19" t="s">
        <v>431</v>
      </c>
      <c r="S102" s="19" t="s">
        <v>39</v>
      </c>
    </row>
    <row r="103" spans="1:22" s="3" customFormat="1" ht="40.5" customHeight="1" x14ac:dyDescent="0.3">
      <c r="A103" s="14">
        <f t="shared" si="19"/>
        <v>95</v>
      </c>
      <c r="B103" s="17">
        <v>6015</v>
      </c>
      <c r="C103" s="16" t="s">
        <v>140</v>
      </c>
      <c r="D103" s="17" t="s">
        <v>419</v>
      </c>
      <c r="E103" s="17" t="s">
        <v>424</v>
      </c>
      <c r="F103" s="15">
        <v>101146548936</v>
      </c>
      <c r="G103" s="15">
        <v>2018683225</v>
      </c>
      <c r="H103" s="44">
        <v>28</v>
      </c>
      <c r="I103" s="14">
        <f t="shared" si="11"/>
        <v>8945.5483870967746</v>
      </c>
      <c r="J103" s="14">
        <f t="shared" si="12"/>
        <v>5963.0967741935483</v>
      </c>
      <c r="K103" s="14">
        <f t="shared" si="13"/>
        <v>717.16129032258061</v>
      </c>
      <c r="L103" s="15">
        <f t="shared" si="14"/>
        <v>15625.806451612903</v>
      </c>
      <c r="M103" s="14">
        <f t="shared" si="15"/>
        <v>1073.4658064516129</v>
      </c>
      <c r="N103" s="14">
        <f t="shared" si="16"/>
        <v>117.19354838709677</v>
      </c>
      <c r="O103" s="18">
        <v>0</v>
      </c>
      <c r="P103" s="14">
        <f t="shared" si="17"/>
        <v>1190.6593548387098</v>
      </c>
      <c r="Q103" s="14">
        <f t="shared" si="18"/>
        <v>14435</v>
      </c>
      <c r="R103" s="19" t="s">
        <v>432</v>
      </c>
      <c r="S103" s="19" t="s">
        <v>433</v>
      </c>
    </row>
    <row r="104" spans="1:22" s="3" customFormat="1" ht="40.5" customHeight="1" x14ac:dyDescent="0.3">
      <c r="A104" s="14">
        <f t="shared" si="19"/>
        <v>96</v>
      </c>
      <c r="B104" s="17">
        <v>6432</v>
      </c>
      <c r="C104" s="16" t="s">
        <v>140</v>
      </c>
      <c r="D104" s="17" t="s">
        <v>420</v>
      </c>
      <c r="E104" s="17" t="s">
        <v>425</v>
      </c>
      <c r="F104" s="15">
        <v>101824846100</v>
      </c>
      <c r="G104" s="15">
        <v>2018683249</v>
      </c>
      <c r="H104" s="44">
        <v>2</v>
      </c>
      <c r="I104" s="14">
        <f t="shared" si="11"/>
        <v>638.9677419354839</v>
      </c>
      <c r="J104" s="14">
        <f t="shared" si="12"/>
        <v>425.93548387096774</v>
      </c>
      <c r="K104" s="14">
        <f t="shared" si="13"/>
        <v>51.225806451612904</v>
      </c>
      <c r="L104" s="15">
        <f t="shared" si="14"/>
        <v>1116.1290322580646</v>
      </c>
      <c r="M104" s="14">
        <f t="shared" si="15"/>
        <v>76.676129032258061</v>
      </c>
      <c r="N104" s="14">
        <f t="shared" si="16"/>
        <v>8.370967741935484</v>
      </c>
      <c r="O104" s="18">
        <v>0</v>
      </c>
      <c r="P104" s="14">
        <f t="shared" si="17"/>
        <v>85.047096774193548</v>
      </c>
      <c r="Q104" s="14">
        <f t="shared" si="18"/>
        <v>1031</v>
      </c>
      <c r="R104" s="35" t="s">
        <v>463</v>
      </c>
      <c r="S104" s="35" t="s">
        <v>464</v>
      </c>
    </row>
    <row r="105" spans="1:22" s="3" customFormat="1" ht="40.5" customHeight="1" x14ac:dyDescent="0.3">
      <c r="A105" s="14">
        <f t="shared" si="19"/>
        <v>97</v>
      </c>
      <c r="B105" s="17">
        <v>6435</v>
      </c>
      <c r="C105" s="16" t="s">
        <v>140</v>
      </c>
      <c r="D105" s="17" t="s">
        <v>421</v>
      </c>
      <c r="E105" s="17" t="s">
        <v>426</v>
      </c>
      <c r="F105" s="15">
        <v>100603526679</v>
      </c>
      <c r="G105" s="15">
        <v>2018683270</v>
      </c>
      <c r="H105" s="44">
        <v>29</v>
      </c>
      <c r="I105" s="14">
        <f t="shared" si="11"/>
        <v>9265.032258064517</v>
      </c>
      <c r="J105" s="14">
        <f t="shared" si="12"/>
        <v>6176.0645161290322</v>
      </c>
      <c r="K105" s="14">
        <f t="shared" si="13"/>
        <v>742.77419354838707</v>
      </c>
      <c r="L105" s="15">
        <f t="shared" si="14"/>
        <v>16183.870967741936</v>
      </c>
      <c r="M105" s="14">
        <f t="shared" si="15"/>
        <v>1111.8038709677419</v>
      </c>
      <c r="N105" s="14">
        <f t="shared" si="16"/>
        <v>121.37903225806451</v>
      </c>
      <c r="O105" s="18">
        <v>0</v>
      </c>
      <c r="P105" s="14">
        <f t="shared" si="17"/>
        <v>1233.1829032258065</v>
      </c>
      <c r="Q105" s="14">
        <f t="shared" si="18"/>
        <v>14951</v>
      </c>
      <c r="R105" s="35" t="s">
        <v>434</v>
      </c>
      <c r="S105" s="35" t="s">
        <v>435</v>
      </c>
    </row>
    <row r="106" spans="1:22" s="3" customFormat="1" ht="40.5" customHeight="1" x14ac:dyDescent="0.3">
      <c r="A106" s="14">
        <f t="shared" si="19"/>
        <v>98</v>
      </c>
      <c r="B106" s="17">
        <v>6345</v>
      </c>
      <c r="C106" s="16" t="s">
        <v>140</v>
      </c>
      <c r="D106" s="17" t="s">
        <v>440</v>
      </c>
      <c r="E106" s="17" t="s">
        <v>441</v>
      </c>
      <c r="F106" s="15">
        <v>101323159957</v>
      </c>
      <c r="G106" s="15">
        <v>2018605366</v>
      </c>
      <c r="H106" s="44">
        <v>19</v>
      </c>
      <c r="I106" s="14">
        <f t="shared" si="11"/>
        <v>6070.1935483870966</v>
      </c>
      <c r="J106" s="14">
        <f t="shared" si="12"/>
        <v>4046.3870967741937</v>
      </c>
      <c r="K106" s="14">
        <f t="shared" si="13"/>
        <v>486.64516129032256</v>
      </c>
      <c r="L106" s="15">
        <f t="shared" si="14"/>
        <v>10603.225806451612</v>
      </c>
      <c r="M106" s="14">
        <f t="shared" si="15"/>
        <v>728.42322580645157</v>
      </c>
      <c r="N106" s="14">
        <f t="shared" si="16"/>
        <v>79.524193548387089</v>
      </c>
      <c r="O106" s="18">
        <v>0</v>
      </c>
      <c r="P106" s="14">
        <f t="shared" si="17"/>
        <v>807.94741935483864</v>
      </c>
      <c r="Q106" s="14">
        <f t="shared" si="18"/>
        <v>9795</v>
      </c>
      <c r="R106" s="35" t="s">
        <v>444</v>
      </c>
      <c r="S106" s="35" t="s">
        <v>445</v>
      </c>
      <c r="V106" s="3">
        <v>16184</v>
      </c>
    </row>
    <row r="107" spans="1:22" s="3" customFormat="1" ht="40.5" customHeight="1" x14ac:dyDescent="0.3">
      <c r="A107" s="14">
        <f t="shared" si="19"/>
        <v>99</v>
      </c>
      <c r="B107" s="36">
        <v>5584</v>
      </c>
      <c r="C107" s="16" t="s">
        <v>140</v>
      </c>
      <c r="D107" s="17" t="s">
        <v>467</v>
      </c>
      <c r="E107" s="17" t="s">
        <v>470</v>
      </c>
      <c r="F107" s="15" t="s">
        <v>471</v>
      </c>
      <c r="G107" s="15"/>
      <c r="H107" s="44">
        <v>25</v>
      </c>
      <c r="I107" s="14">
        <f t="shared" ref="I107" si="20">9904/$T$7*H107</f>
        <v>7987.0967741935492</v>
      </c>
      <c r="J107" s="14">
        <f t="shared" ref="J107" si="21">6602/$T$7*H107</f>
        <v>5324.1935483870966</v>
      </c>
      <c r="K107" s="14">
        <f t="shared" ref="K107" si="22">794/$T$7*H107</f>
        <v>640.32258064516134</v>
      </c>
      <c r="L107" s="15">
        <f t="shared" ref="L107" si="23">SUM(I107:K107)</f>
        <v>13951.612903225807</v>
      </c>
      <c r="M107" s="14">
        <f t="shared" ref="M107" si="24">I107*12%</f>
        <v>958.45161290322585</v>
      </c>
      <c r="N107" s="14">
        <f t="shared" ref="N107" si="25">L107*0.75%</f>
        <v>104.63709677419355</v>
      </c>
      <c r="O107" s="18">
        <v>0</v>
      </c>
      <c r="P107" s="14">
        <f t="shared" ref="P107" si="26">SUM(M107:O107)</f>
        <v>1063.0887096774195</v>
      </c>
      <c r="Q107" s="14">
        <f t="shared" ref="Q107" si="27">MROUND(L107-P107,1)</f>
        <v>12889</v>
      </c>
      <c r="R107" s="35" t="s">
        <v>472</v>
      </c>
      <c r="S107" s="35" t="s">
        <v>473</v>
      </c>
    </row>
    <row r="108" spans="1:22" s="3" customFormat="1" ht="40.5" customHeight="1" x14ac:dyDescent="0.3">
      <c r="A108" s="14">
        <f t="shared" si="19"/>
        <v>100</v>
      </c>
      <c r="B108" s="36">
        <v>6579</v>
      </c>
      <c r="C108" s="16" t="s">
        <v>140</v>
      </c>
      <c r="D108" s="17" t="s">
        <v>474</v>
      </c>
      <c r="E108" s="17" t="s">
        <v>475</v>
      </c>
      <c r="F108" s="15"/>
      <c r="G108" s="15">
        <v>1324923683</v>
      </c>
      <c r="H108" s="44">
        <v>19</v>
      </c>
      <c r="I108" s="14">
        <f t="shared" si="11"/>
        <v>6070.1935483870966</v>
      </c>
      <c r="J108" s="14">
        <f t="shared" si="12"/>
        <v>4046.3870967741937</v>
      </c>
      <c r="K108" s="14">
        <f t="shared" si="13"/>
        <v>486.64516129032256</v>
      </c>
      <c r="L108" s="15">
        <f t="shared" si="14"/>
        <v>10603.225806451612</v>
      </c>
      <c r="M108" s="14">
        <f t="shared" si="15"/>
        <v>728.42322580645157</v>
      </c>
      <c r="N108" s="14">
        <f t="shared" si="16"/>
        <v>79.524193548387089</v>
      </c>
      <c r="O108" s="18">
        <v>0</v>
      </c>
      <c r="P108" s="14">
        <f t="shared" si="17"/>
        <v>807.94741935483864</v>
      </c>
      <c r="Q108" s="14">
        <f t="shared" si="18"/>
        <v>9795</v>
      </c>
      <c r="R108" s="35" t="s">
        <v>476</v>
      </c>
      <c r="S108" s="35" t="s">
        <v>477</v>
      </c>
      <c r="V108" s="3">
        <f>V106+635</f>
        <v>16819</v>
      </c>
    </row>
    <row r="109" spans="1:22" s="3" customFormat="1" ht="40.5" customHeight="1" x14ac:dyDescent="0.3">
      <c r="A109" s="14">
        <f t="shared" si="19"/>
        <v>101</v>
      </c>
      <c r="B109" s="17">
        <v>6454</v>
      </c>
      <c r="C109" s="16" t="s">
        <v>140</v>
      </c>
      <c r="D109" s="17" t="s">
        <v>422</v>
      </c>
      <c r="E109" s="17" t="s">
        <v>427</v>
      </c>
      <c r="F109" s="15">
        <v>101824846116</v>
      </c>
      <c r="G109" s="15">
        <v>2018683308</v>
      </c>
      <c r="H109" s="44">
        <v>23</v>
      </c>
      <c r="I109" s="14">
        <f t="shared" si="11"/>
        <v>7348.1290322580644</v>
      </c>
      <c r="J109" s="14">
        <f t="shared" si="12"/>
        <v>4898.2580645161288</v>
      </c>
      <c r="K109" s="14">
        <f t="shared" si="13"/>
        <v>589.09677419354841</v>
      </c>
      <c r="L109" s="15">
        <f t="shared" si="14"/>
        <v>12835.483870967742</v>
      </c>
      <c r="M109" s="14">
        <f t="shared" si="15"/>
        <v>881.77548387096772</v>
      </c>
      <c r="N109" s="14">
        <f t="shared" si="16"/>
        <v>96.266129032258064</v>
      </c>
      <c r="O109" s="18">
        <v>0</v>
      </c>
      <c r="P109" s="14">
        <f t="shared" si="17"/>
        <v>978.04161290322577</v>
      </c>
      <c r="Q109" s="14">
        <f t="shared" si="18"/>
        <v>11857</v>
      </c>
      <c r="R109" s="19" t="s">
        <v>436</v>
      </c>
      <c r="S109" s="20" t="s">
        <v>437</v>
      </c>
      <c r="V109" s="3">
        <f>V108*0.75%</f>
        <v>126.1425</v>
      </c>
    </row>
    <row r="110" spans="1:22" s="3" customFormat="1" ht="40.5" customHeight="1" x14ac:dyDescent="0.3">
      <c r="A110" s="14">
        <f t="shared" si="19"/>
        <v>102</v>
      </c>
      <c r="B110" s="17">
        <v>5559</v>
      </c>
      <c r="C110" s="16" t="s">
        <v>140</v>
      </c>
      <c r="D110" s="17" t="s">
        <v>279</v>
      </c>
      <c r="E110" s="17" t="s">
        <v>127</v>
      </c>
      <c r="F110" s="15">
        <v>101653919847</v>
      </c>
      <c r="G110" s="15">
        <v>2018196352</v>
      </c>
      <c r="H110" s="44">
        <v>29</v>
      </c>
      <c r="I110" s="14">
        <f t="shared" si="11"/>
        <v>9265.032258064517</v>
      </c>
      <c r="J110" s="14">
        <f t="shared" si="12"/>
        <v>6176.0645161290322</v>
      </c>
      <c r="K110" s="14">
        <f t="shared" si="13"/>
        <v>742.77419354838707</v>
      </c>
      <c r="L110" s="15">
        <f t="shared" si="14"/>
        <v>16183.870967741936</v>
      </c>
      <c r="M110" s="14">
        <f t="shared" si="15"/>
        <v>1111.8038709677419</v>
      </c>
      <c r="N110" s="14">
        <f t="shared" si="16"/>
        <v>121.37903225806451</v>
      </c>
      <c r="O110" s="18">
        <v>0</v>
      </c>
      <c r="P110" s="14">
        <f t="shared" si="17"/>
        <v>1233.1829032258065</v>
      </c>
      <c r="Q110" s="14">
        <f t="shared" si="18"/>
        <v>14951</v>
      </c>
      <c r="R110" s="40" t="s">
        <v>454</v>
      </c>
      <c r="S110" s="41" t="s">
        <v>455</v>
      </c>
    </row>
    <row r="111" spans="1:22" s="3" customFormat="1" ht="40.5" customHeight="1" x14ac:dyDescent="0.3">
      <c r="A111" s="14">
        <f t="shared" si="19"/>
        <v>103</v>
      </c>
      <c r="B111" s="42">
        <v>5572</v>
      </c>
      <c r="C111" s="16" t="s">
        <v>140</v>
      </c>
      <c r="D111" s="17" t="s">
        <v>442</v>
      </c>
      <c r="E111" s="17" t="s">
        <v>443</v>
      </c>
      <c r="F111" s="15" t="s">
        <v>449</v>
      </c>
      <c r="G111" s="15">
        <v>2018272945</v>
      </c>
      <c r="H111" s="44">
        <v>8</v>
      </c>
      <c r="I111" s="14">
        <f t="shared" si="11"/>
        <v>2555.8709677419356</v>
      </c>
      <c r="J111" s="14">
        <f t="shared" si="12"/>
        <v>1703.741935483871</v>
      </c>
      <c r="K111" s="14">
        <f t="shared" si="13"/>
        <v>204.90322580645162</v>
      </c>
      <c r="L111" s="15">
        <f t="shared" si="14"/>
        <v>4464.5161290322585</v>
      </c>
      <c r="M111" s="14">
        <f t="shared" si="15"/>
        <v>306.70451612903224</v>
      </c>
      <c r="N111" s="14">
        <f t="shared" si="16"/>
        <v>33.483870967741936</v>
      </c>
      <c r="O111" s="18">
        <v>0</v>
      </c>
      <c r="P111" s="14">
        <f t="shared" si="17"/>
        <v>340.18838709677419</v>
      </c>
      <c r="Q111" s="14">
        <f t="shared" si="18"/>
        <v>4124</v>
      </c>
      <c r="R111" s="19" t="s">
        <v>447</v>
      </c>
      <c r="S111" s="20" t="s">
        <v>448</v>
      </c>
    </row>
    <row r="112" spans="1:22" s="3" customFormat="1" ht="40.5" customHeight="1" x14ac:dyDescent="0.3">
      <c r="A112" s="14">
        <f t="shared" si="19"/>
        <v>104</v>
      </c>
      <c r="B112" s="36">
        <v>5287</v>
      </c>
      <c r="C112" s="16" t="s">
        <v>140</v>
      </c>
      <c r="D112" s="17" t="s">
        <v>468</v>
      </c>
      <c r="E112" s="17" t="s">
        <v>478</v>
      </c>
      <c r="F112" s="38">
        <v>101608485876</v>
      </c>
      <c r="G112" s="39">
        <v>2018067689</v>
      </c>
      <c r="H112" s="44">
        <v>31</v>
      </c>
      <c r="I112" s="14">
        <f t="shared" si="11"/>
        <v>9904</v>
      </c>
      <c r="J112" s="14">
        <f t="shared" si="12"/>
        <v>6602</v>
      </c>
      <c r="K112" s="14">
        <f t="shared" si="13"/>
        <v>794</v>
      </c>
      <c r="L112" s="15">
        <f t="shared" si="14"/>
        <v>17300</v>
      </c>
      <c r="M112" s="14">
        <f t="shared" si="15"/>
        <v>1188.48</v>
      </c>
      <c r="N112" s="14">
        <f t="shared" si="16"/>
        <v>129.75</v>
      </c>
      <c r="O112" s="18">
        <v>0</v>
      </c>
      <c r="P112" s="14">
        <f t="shared" si="17"/>
        <v>1318.23</v>
      </c>
      <c r="Q112" s="14">
        <f t="shared" si="18"/>
        <v>15982</v>
      </c>
      <c r="R112" s="19" t="s">
        <v>479</v>
      </c>
      <c r="S112" s="20" t="s">
        <v>480</v>
      </c>
    </row>
    <row r="113" spans="1:20" s="3" customFormat="1" ht="40.5" customHeight="1" x14ac:dyDescent="0.3">
      <c r="A113" s="14">
        <f t="shared" si="19"/>
        <v>105</v>
      </c>
      <c r="B113" s="17">
        <v>6456</v>
      </c>
      <c r="C113" s="16" t="s">
        <v>140</v>
      </c>
      <c r="D113" s="17" t="s">
        <v>423</v>
      </c>
      <c r="E113" s="17" t="s">
        <v>428</v>
      </c>
      <c r="F113" s="15">
        <v>100932397042</v>
      </c>
      <c r="G113" s="15">
        <v>2018683339</v>
      </c>
      <c r="H113" s="44">
        <v>30</v>
      </c>
      <c r="I113" s="14">
        <f t="shared" si="11"/>
        <v>9584.5161290322576</v>
      </c>
      <c r="J113" s="14">
        <f t="shared" si="12"/>
        <v>6389.0322580645161</v>
      </c>
      <c r="K113" s="14">
        <f t="shared" si="13"/>
        <v>768.38709677419354</v>
      </c>
      <c r="L113" s="15">
        <f t="shared" si="14"/>
        <v>16741.935483870966</v>
      </c>
      <c r="M113" s="14">
        <f t="shared" si="15"/>
        <v>1150.1419354838708</v>
      </c>
      <c r="N113" s="14">
        <f t="shared" si="16"/>
        <v>125.56451612903224</v>
      </c>
      <c r="O113" s="18">
        <v>0</v>
      </c>
      <c r="P113" s="14">
        <f t="shared" si="17"/>
        <v>1275.706451612903</v>
      </c>
      <c r="Q113" s="14">
        <f t="shared" si="18"/>
        <v>15466</v>
      </c>
      <c r="R113" s="19" t="s">
        <v>438</v>
      </c>
      <c r="S113" s="20" t="s">
        <v>439</v>
      </c>
    </row>
    <row r="114" spans="1:20" s="3" customFormat="1" ht="40.5" customHeight="1" x14ac:dyDescent="0.3">
      <c r="A114" s="14">
        <f t="shared" si="19"/>
        <v>106</v>
      </c>
      <c r="B114" s="17">
        <v>6660</v>
      </c>
      <c r="C114" s="16" t="s">
        <v>140</v>
      </c>
      <c r="D114" s="17" t="s">
        <v>484</v>
      </c>
      <c r="E114" s="17" t="s">
        <v>489</v>
      </c>
      <c r="F114" s="15">
        <v>101883651145</v>
      </c>
      <c r="G114" s="15">
        <v>2018842155</v>
      </c>
      <c r="H114" s="44">
        <v>8</v>
      </c>
      <c r="I114" s="14">
        <f t="shared" si="11"/>
        <v>2555.8709677419356</v>
      </c>
      <c r="J114" s="14">
        <f t="shared" si="12"/>
        <v>1703.741935483871</v>
      </c>
      <c r="K114" s="14">
        <f t="shared" si="13"/>
        <v>204.90322580645162</v>
      </c>
      <c r="L114" s="15">
        <f t="shared" si="14"/>
        <v>4464.5161290322585</v>
      </c>
      <c r="M114" s="14">
        <f t="shared" si="15"/>
        <v>306.70451612903224</v>
      </c>
      <c r="N114" s="14">
        <f t="shared" si="16"/>
        <v>33.483870967741936</v>
      </c>
      <c r="O114" s="18">
        <v>0</v>
      </c>
      <c r="P114" s="14">
        <f t="shared" ref="P114" si="28">SUM(M114:O114)</f>
        <v>340.18838709677419</v>
      </c>
      <c r="Q114" s="14">
        <f t="shared" ref="Q114" si="29">MROUND(L114-P114,1)</f>
        <v>4124</v>
      </c>
      <c r="R114" s="19" t="s">
        <v>493</v>
      </c>
      <c r="S114" s="20" t="s">
        <v>268</v>
      </c>
    </row>
    <row r="115" spans="1:20" s="3" customFormat="1" ht="40.5" customHeight="1" x14ac:dyDescent="0.3">
      <c r="A115" s="14">
        <f t="shared" si="19"/>
        <v>107</v>
      </c>
      <c r="B115" s="17">
        <v>6658</v>
      </c>
      <c r="C115" s="16" t="s">
        <v>140</v>
      </c>
      <c r="D115" s="17" t="s">
        <v>485</v>
      </c>
      <c r="E115" s="17" t="s">
        <v>490</v>
      </c>
      <c r="F115" s="15">
        <v>101704119905</v>
      </c>
      <c r="G115" s="15">
        <v>2018842145</v>
      </c>
      <c r="H115" s="44">
        <v>6</v>
      </c>
      <c r="I115" s="14">
        <f t="shared" si="11"/>
        <v>1916.9032258064517</v>
      </c>
      <c r="J115" s="14">
        <f t="shared" si="12"/>
        <v>1277.8064516129032</v>
      </c>
      <c r="K115" s="14">
        <f t="shared" si="13"/>
        <v>153.67741935483872</v>
      </c>
      <c r="L115" s="15">
        <f t="shared" si="14"/>
        <v>3348.3870967741937</v>
      </c>
      <c r="M115" s="14">
        <f t="shared" si="15"/>
        <v>230.0283870967742</v>
      </c>
      <c r="N115" s="14">
        <f t="shared" si="16"/>
        <v>25.112903225806452</v>
      </c>
      <c r="O115" s="18">
        <v>0</v>
      </c>
      <c r="P115" s="14">
        <f t="shared" ref="P115:P118" si="30">SUM(M115:O115)</f>
        <v>255.14129032258066</v>
      </c>
      <c r="Q115" s="14">
        <f t="shared" ref="Q115:Q118" si="31">MROUND(L115-P115,1)</f>
        <v>3093</v>
      </c>
      <c r="R115" s="19" t="s">
        <v>494</v>
      </c>
      <c r="S115" s="20" t="s">
        <v>495</v>
      </c>
    </row>
    <row r="116" spans="1:20" s="3" customFormat="1" ht="40.5" customHeight="1" x14ac:dyDescent="0.3">
      <c r="A116" s="14">
        <f t="shared" si="19"/>
        <v>108</v>
      </c>
      <c r="B116" s="17">
        <v>6659</v>
      </c>
      <c r="C116" s="16" t="s">
        <v>140</v>
      </c>
      <c r="D116" s="17" t="s">
        <v>486</v>
      </c>
      <c r="E116" s="17" t="s">
        <v>491</v>
      </c>
      <c r="F116" s="15">
        <v>101687308811</v>
      </c>
      <c r="G116" s="15">
        <v>2018842152</v>
      </c>
      <c r="H116" s="44">
        <v>7</v>
      </c>
      <c r="I116" s="14">
        <f t="shared" si="11"/>
        <v>2236.3870967741937</v>
      </c>
      <c r="J116" s="14">
        <f t="shared" si="12"/>
        <v>1490.7741935483871</v>
      </c>
      <c r="K116" s="14">
        <f t="shared" si="13"/>
        <v>179.29032258064515</v>
      </c>
      <c r="L116" s="15">
        <f t="shared" si="14"/>
        <v>3906.4516129032259</v>
      </c>
      <c r="M116" s="14">
        <f t="shared" si="15"/>
        <v>268.36645161290323</v>
      </c>
      <c r="N116" s="14">
        <f t="shared" si="16"/>
        <v>29.298387096774192</v>
      </c>
      <c r="O116" s="18">
        <v>0</v>
      </c>
      <c r="P116" s="14">
        <f t="shared" si="30"/>
        <v>297.66483870967744</v>
      </c>
      <c r="Q116" s="14">
        <f t="shared" si="31"/>
        <v>3609</v>
      </c>
      <c r="R116" s="19" t="s">
        <v>496</v>
      </c>
      <c r="S116" s="20" t="s">
        <v>497</v>
      </c>
    </row>
    <row r="117" spans="1:20" s="3" customFormat="1" ht="40.5" customHeight="1" x14ac:dyDescent="0.3">
      <c r="A117" s="14">
        <f t="shared" si="19"/>
        <v>109</v>
      </c>
      <c r="B117" s="17">
        <v>6661</v>
      </c>
      <c r="C117" s="16" t="s">
        <v>140</v>
      </c>
      <c r="D117" s="17" t="s">
        <v>487</v>
      </c>
      <c r="E117" s="17" t="s">
        <v>492</v>
      </c>
      <c r="F117" s="15">
        <v>101339489292</v>
      </c>
      <c r="G117" s="15">
        <v>2018842171</v>
      </c>
      <c r="H117" s="44">
        <v>7</v>
      </c>
      <c r="I117" s="14">
        <f t="shared" si="11"/>
        <v>2236.3870967741937</v>
      </c>
      <c r="J117" s="14">
        <f t="shared" si="12"/>
        <v>1490.7741935483871</v>
      </c>
      <c r="K117" s="14">
        <f t="shared" si="13"/>
        <v>179.29032258064515</v>
      </c>
      <c r="L117" s="15">
        <f t="shared" si="14"/>
        <v>3906.4516129032259</v>
      </c>
      <c r="M117" s="14">
        <f t="shared" si="15"/>
        <v>268.36645161290323</v>
      </c>
      <c r="N117" s="14">
        <f t="shared" si="16"/>
        <v>29.298387096774192</v>
      </c>
      <c r="O117" s="18">
        <v>0</v>
      </c>
      <c r="P117" s="14">
        <f t="shared" si="30"/>
        <v>297.66483870967744</v>
      </c>
      <c r="Q117" s="14">
        <f t="shared" si="31"/>
        <v>3609</v>
      </c>
      <c r="R117" s="19" t="s">
        <v>498</v>
      </c>
      <c r="S117" s="20" t="s">
        <v>499</v>
      </c>
    </row>
    <row r="118" spans="1:20" s="3" customFormat="1" ht="40.5" customHeight="1" x14ac:dyDescent="0.3">
      <c r="A118" s="14">
        <f t="shared" si="19"/>
        <v>110</v>
      </c>
      <c r="B118" s="17">
        <v>5556</v>
      </c>
      <c r="C118" s="16" t="s">
        <v>140</v>
      </c>
      <c r="D118" s="17" t="s">
        <v>488</v>
      </c>
      <c r="E118" s="17" t="s">
        <v>500</v>
      </c>
      <c r="F118" s="15">
        <v>101008413131</v>
      </c>
      <c r="G118" s="15">
        <v>6713118001</v>
      </c>
      <c r="H118" s="44">
        <v>2</v>
      </c>
      <c r="I118" s="14">
        <f t="shared" si="11"/>
        <v>638.9677419354839</v>
      </c>
      <c r="J118" s="14">
        <f t="shared" si="12"/>
        <v>425.93548387096774</v>
      </c>
      <c r="K118" s="14">
        <f t="shared" si="13"/>
        <v>51.225806451612904</v>
      </c>
      <c r="L118" s="15">
        <f t="shared" si="14"/>
        <v>1116.1290322580646</v>
      </c>
      <c r="M118" s="14">
        <f t="shared" si="15"/>
        <v>76.676129032258061</v>
      </c>
      <c r="N118" s="14">
        <f t="shared" si="16"/>
        <v>8.370967741935484</v>
      </c>
      <c r="O118" s="18">
        <v>0</v>
      </c>
      <c r="P118" s="14">
        <f t="shared" si="30"/>
        <v>85.047096774193548</v>
      </c>
      <c r="Q118" s="14">
        <f t="shared" si="31"/>
        <v>1031</v>
      </c>
      <c r="R118" s="19" t="s">
        <v>501</v>
      </c>
      <c r="S118" s="20" t="s">
        <v>502</v>
      </c>
    </row>
    <row r="119" spans="1:20" s="3" customFormat="1" ht="33" customHeight="1" x14ac:dyDescent="0.3">
      <c r="A119" s="59" t="s">
        <v>58</v>
      </c>
      <c r="B119" s="59"/>
      <c r="C119" s="59"/>
      <c r="D119" s="59"/>
      <c r="E119" s="59"/>
      <c r="F119" s="17"/>
      <c r="G119" s="17"/>
      <c r="H119" s="43">
        <f>SUM(H9:H118)</f>
        <v>2809</v>
      </c>
      <c r="I119" s="43">
        <f>SUM(I9:I118)</f>
        <v>897430.19354838715</v>
      </c>
      <c r="J119" s="43">
        <f t="shared" ref="J119:Q119" si="32">SUM(J9:J118)</f>
        <v>598226.38709677442</v>
      </c>
      <c r="K119" s="43">
        <f t="shared" si="32"/>
        <v>71946.645161290318</v>
      </c>
      <c r="L119" s="43">
        <f>SUM(L9:L118)</f>
        <v>1567603.2258064502</v>
      </c>
      <c r="M119" s="43">
        <f t="shared" si="32"/>
        <v>107691.6232258064</v>
      </c>
      <c r="N119" s="43">
        <f>SUM(N9:N118)</f>
        <v>11757.024193548377</v>
      </c>
      <c r="O119" s="43">
        <f t="shared" si="32"/>
        <v>0</v>
      </c>
      <c r="P119" s="43">
        <f t="shared" si="32"/>
        <v>119448.64741935488</v>
      </c>
      <c r="Q119" s="43">
        <f t="shared" si="32"/>
        <v>1448158</v>
      </c>
      <c r="R119" s="17"/>
      <c r="S119" s="17"/>
      <c r="T119" s="7"/>
    </row>
  </sheetData>
  <autoFilter ref="A8:S119"/>
  <mergeCells count="19">
    <mergeCell ref="P6:P7"/>
    <mergeCell ref="Q6:Q7"/>
    <mergeCell ref="A119:E119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  <mergeCell ref="A1:S1"/>
    <mergeCell ref="A2:S2"/>
    <mergeCell ref="A3:S3"/>
    <mergeCell ref="A4:S4"/>
    <mergeCell ref="A5:S5"/>
  </mergeCells>
  <pageMargins left="0.17" right="0.17" top="0.38" bottom="0.32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2022-11-25T07:09:17Z</cp:lastPrinted>
  <dcterms:created xsi:type="dcterms:W3CDTF">2020-08-21T10:40:06Z</dcterms:created>
  <dcterms:modified xsi:type="dcterms:W3CDTF">2022-12-12T11:09:39Z</dcterms:modified>
</cp:coreProperties>
</file>