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0490" windowHeight="6555"/>
  </bookViews>
  <sheets>
    <sheet name="SALARY" sheetId="1" r:id="rId1"/>
  </sheets>
  <definedNames>
    <definedName name="_xlnm._FilterDatabase" localSheetId="0" hidden="1">SALARY!$A$7:$X$124</definedName>
    <definedName name="_xlnm.Print_Area" localSheetId="0">SALARY!$A$1:$S$122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22" i="1" l="1"/>
  <c r="J114" i="1" l="1"/>
  <c r="J115" i="1"/>
  <c r="J116" i="1"/>
  <c r="J117" i="1"/>
  <c r="J118" i="1"/>
  <c r="J119" i="1"/>
  <c r="J120" i="1"/>
  <c r="J121" i="1"/>
  <c r="K121" i="1" l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H122" i="1"/>
  <c r="H124" i="1" s="1"/>
  <c r="L114" i="1" l="1"/>
  <c r="N114" i="1" s="1"/>
  <c r="M114" i="1"/>
  <c r="L115" i="1"/>
  <c r="N115" i="1" s="1"/>
  <c r="M115" i="1"/>
  <c r="L116" i="1"/>
  <c r="N116" i="1" s="1"/>
  <c r="M116" i="1"/>
  <c r="L117" i="1"/>
  <c r="N117" i="1" s="1"/>
  <c r="M117" i="1"/>
  <c r="L118" i="1"/>
  <c r="N118" i="1" s="1"/>
  <c r="M118" i="1"/>
  <c r="L119" i="1"/>
  <c r="N119" i="1" s="1"/>
  <c r="M119" i="1"/>
  <c r="L120" i="1"/>
  <c r="N120" i="1" s="1"/>
  <c r="M120" i="1"/>
  <c r="L121" i="1"/>
  <c r="N121" i="1" s="1"/>
  <c r="M121" i="1"/>
  <c r="I103" i="1"/>
  <c r="I110" i="1"/>
  <c r="I111" i="1"/>
  <c r="J111" i="1"/>
  <c r="I112" i="1"/>
  <c r="I113" i="1"/>
  <c r="M113" i="1" s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J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P121" i="1" l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J113" i="1"/>
  <c r="K103" i="1"/>
  <c r="K113" i="1"/>
  <c r="J112" i="1"/>
  <c r="M111" i="1"/>
  <c r="K111" i="1"/>
  <c r="L111" i="1" s="1"/>
  <c r="J110" i="1"/>
  <c r="M112" i="1"/>
  <c r="M110" i="1"/>
  <c r="K112" i="1"/>
  <c r="K110" i="1"/>
  <c r="I122" i="1"/>
  <c r="J122" i="1" l="1"/>
  <c r="K122" i="1"/>
  <c r="L113" i="1"/>
  <c r="N113" i="1" s="1"/>
  <c r="P113" i="1" s="1"/>
  <c r="L110" i="1"/>
  <c r="L112" i="1"/>
  <c r="Q113" i="1"/>
  <c r="N111" i="1"/>
  <c r="P111" i="1" s="1"/>
  <c r="Q111" i="1" s="1"/>
  <c r="N110" i="1"/>
  <c r="N112" i="1"/>
  <c r="P110" i="1"/>
  <c r="Q110" i="1" s="1"/>
  <c r="P112" i="1"/>
  <c r="Q112" i="1" s="1"/>
  <c r="M108" i="1"/>
  <c r="L108" i="1"/>
  <c r="M109" i="1"/>
  <c r="L109" i="1" l="1"/>
  <c r="N108" i="1"/>
  <c r="P108" i="1" s="1"/>
  <c r="Q108" i="1" s="1"/>
  <c r="N109" i="1"/>
  <c r="P109" i="1" s="1"/>
  <c r="Q109" i="1" s="1"/>
  <c r="M107" i="1" l="1"/>
  <c r="M106" i="1"/>
  <c r="M105" i="1"/>
  <c r="M104" i="1"/>
  <c r="L104" i="1" l="1"/>
  <c r="N104" i="1" s="1"/>
  <c r="L105" i="1"/>
  <c r="N105" i="1" s="1"/>
  <c r="P105" i="1" s="1"/>
  <c r="Q105" i="1" s="1"/>
  <c r="L106" i="1"/>
  <c r="N106" i="1" s="1"/>
  <c r="P106" i="1" s="1"/>
  <c r="Q106" i="1" s="1"/>
  <c r="L107" i="1"/>
  <c r="N107" i="1" s="1"/>
  <c r="P107" i="1" s="1"/>
  <c r="Q107" i="1" s="1"/>
  <c r="P104" i="1"/>
  <c r="Q104" i="1" s="1"/>
  <c r="M103" i="1"/>
  <c r="M102" i="1"/>
  <c r="M101" i="1"/>
  <c r="L101" i="1" l="1"/>
  <c r="N101" i="1" s="1"/>
  <c r="P101" i="1" s="1"/>
  <c r="Q101" i="1" s="1"/>
  <c r="L102" i="1"/>
  <c r="N102" i="1" s="1"/>
  <c r="P102" i="1" s="1"/>
  <c r="Q102" i="1" s="1"/>
  <c r="L103" i="1"/>
  <c r="N103" i="1" s="1"/>
  <c r="P103" i="1" s="1"/>
  <c r="Q103" i="1" s="1"/>
  <c r="V96" i="1" l="1"/>
  <c r="V97" i="1" s="1"/>
  <c r="M62" i="1" l="1"/>
  <c r="M90" i="1"/>
  <c r="M11" i="1"/>
  <c r="M13" i="1"/>
  <c r="M15" i="1"/>
  <c r="M18" i="1"/>
  <c r="M20" i="1"/>
  <c r="M22" i="1"/>
  <c r="M24" i="1"/>
  <c r="M26" i="1"/>
  <c r="M28" i="1"/>
  <c r="M30" i="1"/>
  <c r="M32" i="1"/>
  <c r="M34" i="1"/>
  <c r="M36" i="1"/>
  <c r="M38" i="1"/>
  <c r="M58" i="1"/>
  <c r="M66" i="1"/>
  <c r="M69" i="1"/>
  <c r="M72" i="1"/>
  <c r="M73" i="1"/>
  <c r="M77" i="1"/>
  <c r="M78" i="1"/>
  <c r="M81" i="1"/>
  <c r="M79" i="1" l="1"/>
  <c r="M70" i="1"/>
  <c r="M63" i="1"/>
  <c r="M59" i="1"/>
  <c r="M53" i="1"/>
  <c r="M50" i="1"/>
  <c r="M46" i="1"/>
  <c r="M42" i="1"/>
  <c r="M37" i="1"/>
  <c r="M33" i="1"/>
  <c r="M29" i="1"/>
  <c r="M25" i="1"/>
  <c r="M23" i="1"/>
  <c r="M19" i="1"/>
  <c r="M16" i="1"/>
  <c r="M12" i="1"/>
  <c r="L100" i="1"/>
  <c r="N100" i="1" s="1"/>
  <c r="L98" i="1"/>
  <c r="N98" i="1" s="1"/>
  <c r="L92" i="1"/>
  <c r="N92" i="1" s="1"/>
  <c r="M84" i="1"/>
  <c r="L81" i="1"/>
  <c r="N81" i="1" s="1"/>
  <c r="P81" i="1" s="1"/>
  <c r="Q81" i="1" s="1"/>
  <c r="M68" i="1"/>
  <c r="M10" i="1"/>
  <c r="M74" i="1"/>
  <c r="M71" i="1"/>
  <c r="M64" i="1"/>
  <c r="M61" i="1"/>
  <c r="M57" i="1"/>
  <c r="M51" i="1"/>
  <c r="M48" i="1"/>
  <c r="M44" i="1"/>
  <c r="M40" i="1"/>
  <c r="M39" i="1"/>
  <c r="M35" i="1"/>
  <c r="M31" i="1"/>
  <c r="M27" i="1"/>
  <c r="M21" i="1"/>
  <c r="M17" i="1"/>
  <c r="M14" i="1"/>
  <c r="L99" i="1"/>
  <c r="N99" i="1" s="1"/>
  <c r="M95" i="1"/>
  <c r="M93" i="1"/>
  <c r="M87" i="1"/>
  <c r="M94" i="1"/>
  <c r="L88" i="1"/>
  <c r="N88" i="1" s="1"/>
  <c r="M85" i="1"/>
  <c r="L24" i="1"/>
  <c r="N24" i="1" s="1"/>
  <c r="P24" i="1" s="1"/>
  <c r="Q24" i="1" s="1"/>
  <c r="L73" i="1"/>
  <c r="N73" i="1" s="1"/>
  <c r="P73" i="1" s="1"/>
  <c r="Q73" i="1" s="1"/>
  <c r="L32" i="1"/>
  <c r="N32" i="1" s="1"/>
  <c r="P32" i="1" s="1"/>
  <c r="Q32" i="1" s="1"/>
  <c r="L66" i="1"/>
  <c r="N66" i="1" s="1"/>
  <c r="P66" i="1" s="1"/>
  <c r="Q66" i="1" s="1"/>
  <c r="L65" i="1"/>
  <c r="N65" i="1" s="1"/>
  <c r="L58" i="1"/>
  <c r="N58" i="1" s="1"/>
  <c r="P58" i="1" s="1"/>
  <c r="Q58" i="1" s="1"/>
  <c r="L36" i="1"/>
  <c r="N36" i="1" s="1"/>
  <c r="P36" i="1" s="1"/>
  <c r="Q36" i="1" s="1"/>
  <c r="L28" i="1"/>
  <c r="N28" i="1" s="1"/>
  <c r="P28" i="1" s="1"/>
  <c r="Q28" i="1" s="1"/>
  <c r="L20" i="1"/>
  <c r="N20" i="1" s="1"/>
  <c r="P20" i="1" s="1"/>
  <c r="Q20" i="1" s="1"/>
  <c r="L13" i="1"/>
  <c r="N13" i="1" s="1"/>
  <c r="P13" i="1" s="1"/>
  <c r="Q13" i="1" s="1"/>
  <c r="M75" i="1"/>
  <c r="M67" i="1"/>
  <c r="M60" i="1"/>
  <c r="M54" i="1"/>
  <c r="M52" i="1"/>
  <c r="M49" i="1"/>
  <c r="M47" i="1"/>
  <c r="M45" i="1"/>
  <c r="M43" i="1"/>
  <c r="M41" i="1"/>
  <c r="L56" i="1"/>
  <c r="N56" i="1" s="1"/>
  <c r="L16" i="1"/>
  <c r="N16" i="1" s="1"/>
  <c r="L96" i="1"/>
  <c r="N96" i="1" s="1"/>
  <c r="M76" i="1"/>
  <c r="L75" i="1"/>
  <c r="N75" i="1" s="1"/>
  <c r="L67" i="1"/>
  <c r="N67" i="1" s="1"/>
  <c r="M65" i="1"/>
  <c r="L62" i="1"/>
  <c r="N62" i="1" s="1"/>
  <c r="P62" i="1" s="1"/>
  <c r="Q62" i="1" s="1"/>
  <c r="L60" i="1"/>
  <c r="N60" i="1" s="1"/>
  <c r="M56" i="1"/>
  <c r="L54" i="1"/>
  <c r="N54" i="1" s="1"/>
  <c r="L52" i="1"/>
  <c r="N52" i="1" s="1"/>
  <c r="L49" i="1"/>
  <c r="N49" i="1" s="1"/>
  <c r="L47" i="1"/>
  <c r="N47" i="1" s="1"/>
  <c r="L45" i="1"/>
  <c r="N45" i="1" s="1"/>
  <c r="L43" i="1"/>
  <c r="N43" i="1" s="1"/>
  <c r="L41" i="1"/>
  <c r="N41" i="1" s="1"/>
  <c r="L38" i="1"/>
  <c r="N38" i="1" s="1"/>
  <c r="P38" i="1" s="1"/>
  <c r="Q38" i="1" s="1"/>
  <c r="L34" i="1"/>
  <c r="N34" i="1" s="1"/>
  <c r="P34" i="1" s="1"/>
  <c r="Q34" i="1" s="1"/>
  <c r="L30" i="1"/>
  <c r="N30" i="1" s="1"/>
  <c r="P30" i="1" s="1"/>
  <c r="Q30" i="1" s="1"/>
  <c r="L26" i="1"/>
  <c r="N26" i="1" s="1"/>
  <c r="P26" i="1" s="1"/>
  <c r="Q26" i="1" s="1"/>
  <c r="L22" i="1"/>
  <c r="N22" i="1" s="1"/>
  <c r="P22" i="1" s="1"/>
  <c r="Q22" i="1" s="1"/>
  <c r="L18" i="1"/>
  <c r="N18" i="1" s="1"/>
  <c r="P18" i="1" s="1"/>
  <c r="Q18" i="1" s="1"/>
  <c r="L15" i="1"/>
  <c r="N15" i="1" s="1"/>
  <c r="P15" i="1" s="1"/>
  <c r="Q15" i="1" s="1"/>
  <c r="L11" i="1"/>
  <c r="N11" i="1" s="1"/>
  <c r="P11" i="1" s="1"/>
  <c r="Q11" i="1" s="1"/>
  <c r="L83" i="1"/>
  <c r="N83" i="1" s="1"/>
  <c r="L82" i="1"/>
  <c r="N82" i="1" s="1"/>
  <c r="L77" i="1"/>
  <c r="N77" i="1" s="1"/>
  <c r="P77" i="1" s="1"/>
  <c r="Q77" i="1" s="1"/>
  <c r="L72" i="1"/>
  <c r="N72" i="1" s="1"/>
  <c r="P72" i="1" s="1"/>
  <c r="Q72" i="1" s="1"/>
  <c r="L69" i="1"/>
  <c r="N69" i="1" s="1"/>
  <c r="P69" i="1" s="1"/>
  <c r="Q69" i="1" s="1"/>
  <c r="L89" i="1"/>
  <c r="N89" i="1" s="1"/>
  <c r="L78" i="1"/>
  <c r="N78" i="1" s="1"/>
  <c r="P78" i="1" s="1"/>
  <c r="Q78" i="1" s="1"/>
  <c r="L80" i="1"/>
  <c r="N80" i="1" s="1"/>
  <c r="L93" i="1"/>
  <c r="N93" i="1" s="1"/>
  <c r="L91" i="1"/>
  <c r="N91" i="1" s="1"/>
  <c r="M100" i="1"/>
  <c r="M99" i="1"/>
  <c r="M97" i="1"/>
  <c r="M96" i="1"/>
  <c r="M92" i="1"/>
  <c r="M91" i="1"/>
  <c r="M89" i="1"/>
  <c r="M88" i="1"/>
  <c r="M86" i="1"/>
  <c r="M83" i="1"/>
  <c r="M82" i="1"/>
  <c r="M80" i="1"/>
  <c r="L90" i="1"/>
  <c r="N90" i="1" s="1"/>
  <c r="P90" i="1" s="1"/>
  <c r="Q90" i="1" s="1"/>
  <c r="P41" i="1" l="1"/>
  <c r="Q41" i="1" s="1"/>
  <c r="P45" i="1"/>
  <c r="Q45" i="1" s="1"/>
  <c r="L63" i="1"/>
  <c r="N63" i="1" s="1"/>
  <c r="P63" i="1" s="1"/>
  <c r="Q63" i="1" s="1"/>
  <c r="L86" i="1"/>
  <c r="N86" i="1" s="1"/>
  <c r="P86" i="1" s="1"/>
  <c r="Q86" i="1" s="1"/>
  <c r="L55" i="1"/>
  <c r="N55" i="1" s="1"/>
  <c r="P67" i="1"/>
  <c r="Q67" i="1" s="1"/>
  <c r="L95" i="1"/>
  <c r="N95" i="1" s="1"/>
  <c r="P95" i="1" s="1"/>
  <c r="L33" i="1"/>
  <c r="N33" i="1" s="1"/>
  <c r="P33" i="1" s="1"/>
  <c r="Q33" i="1" s="1"/>
  <c r="M55" i="1"/>
  <c r="P55" i="1" s="1"/>
  <c r="Q55" i="1" s="1"/>
  <c r="L84" i="1"/>
  <c r="N84" i="1" s="1"/>
  <c r="P84" i="1" s="1"/>
  <c r="Q84" i="1" s="1"/>
  <c r="L10" i="1"/>
  <c r="N10" i="1" s="1"/>
  <c r="P10" i="1" s="1"/>
  <c r="Q10" i="1" s="1"/>
  <c r="L14" i="1"/>
  <c r="N14" i="1" s="1"/>
  <c r="P14" i="1" s="1"/>
  <c r="Q14" i="1" s="1"/>
  <c r="L17" i="1"/>
  <c r="N17" i="1" s="1"/>
  <c r="P17" i="1" s="1"/>
  <c r="Q17" i="1" s="1"/>
  <c r="L21" i="1"/>
  <c r="N21" i="1" s="1"/>
  <c r="P21" i="1" s="1"/>
  <c r="Q21" i="1" s="1"/>
  <c r="L27" i="1"/>
  <c r="N27" i="1" s="1"/>
  <c r="L31" i="1"/>
  <c r="N31" i="1" s="1"/>
  <c r="P31" i="1" s="1"/>
  <c r="Q31" i="1" s="1"/>
  <c r="L39" i="1"/>
  <c r="N39" i="1" s="1"/>
  <c r="P39" i="1" s="1"/>
  <c r="Q39" i="1" s="1"/>
  <c r="L40" i="1"/>
  <c r="N40" i="1" s="1"/>
  <c r="P40" i="1" s="1"/>
  <c r="Q40" i="1" s="1"/>
  <c r="L44" i="1"/>
  <c r="N44" i="1" s="1"/>
  <c r="P44" i="1" s="1"/>
  <c r="Q44" i="1" s="1"/>
  <c r="L48" i="1"/>
  <c r="N48" i="1" s="1"/>
  <c r="P48" i="1" s="1"/>
  <c r="Q48" i="1" s="1"/>
  <c r="L51" i="1"/>
  <c r="N51" i="1" s="1"/>
  <c r="P51" i="1" s="1"/>
  <c r="Q51" i="1" s="1"/>
  <c r="L57" i="1"/>
  <c r="N57" i="1" s="1"/>
  <c r="P57" i="1" s="1"/>
  <c r="Q57" i="1" s="1"/>
  <c r="L61" i="1"/>
  <c r="N61" i="1" s="1"/>
  <c r="P61" i="1" s="1"/>
  <c r="Q61" i="1" s="1"/>
  <c r="L64" i="1"/>
  <c r="N64" i="1" s="1"/>
  <c r="P64" i="1" s="1"/>
  <c r="Q64" i="1" s="1"/>
  <c r="L71" i="1"/>
  <c r="N71" i="1" s="1"/>
  <c r="P71" i="1" s="1"/>
  <c r="Q71" i="1" s="1"/>
  <c r="L74" i="1"/>
  <c r="N74" i="1" s="1"/>
  <c r="P74" i="1" s="1"/>
  <c r="Q74" i="1" s="1"/>
  <c r="L76" i="1"/>
  <c r="N76" i="1" s="1"/>
  <c r="L59" i="1"/>
  <c r="N59" i="1" s="1"/>
  <c r="P59" i="1" s="1"/>
  <c r="Q59" i="1" s="1"/>
  <c r="L70" i="1"/>
  <c r="N70" i="1" s="1"/>
  <c r="P70" i="1" s="1"/>
  <c r="Q70" i="1" s="1"/>
  <c r="L35" i="1"/>
  <c r="N35" i="1" s="1"/>
  <c r="P35" i="1" s="1"/>
  <c r="Q35" i="1" s="1"/>
  <c r="P89" i="1"/>
  <c r="Q89" i="1" s="1"/>
  <c r="L12" i="1"/>
  <c r="N12" i="1" s="1"/>
  <c r="P12" i="1" s="1"/>
  <c r="Q12" i="1" s="1"/>
  <c r="L23" i="1"/>
  <c r="N23" i="1" s="1"/>
  <c r="L25" i="1"/>
  <c r="N25" i="1" s="1"/>
  <c r="P25" i="1" s="1"/>
  <c r="Q25" i="1" s="1"/>
  <c r="L42" i="1"/>
  <c r="N42" i="1" s="1"/>
  <c r="P42" i="1" s="1"/>
  <c r="Q42" i="1" s="1"/>
  <c r="L50" i="1"/>
  <c r="N50" i="1" s="1"/>
  <c r="P50" i="1" s="1"/>
  <c r="Q50" i="1" s="1"/>
  <c r="L79" i="1"/>
  <c r="N79" i="1" s="1"/>
  <c r="P79" i="1" s="1"/>
  <c r="Q79" i="1" s="1"/>
  <c r="L94" i="1"/>
  <c r="N94" i="1" s="1"/>
  <c r="P94" i="1" s="1"/>
  <c r="Q94" i="1" s="1"/>
  <c r="L19" i="1"/>
  <c r="N19" i="1" s="1"/>
  <c r="P19" i="1" s="1"/>
  <c r="Q19" i="1" s="1"/>
  <c r="P43" i="1"/>
  <c r="Q43" i="1" s="1"/>
  <c r="P54" i="1"/>
  <c r="Q54" i="1" s="1"/>
  <c r="P27" i="1"/>
  <c r="Q27" i="1" s="1"/>
  <c r="M98" i="1"/>
  <c r="P98" i="1" s="1"/>
  <c r="Q98" i="1" s="1"/>
  <c r="L87" i="1"/>
  <c r="N87" i="1" s="1"/>
  <c r="P87" i="1" s="1"/>
  <c r="Q87" i="1" s="1"/>
  <c r="L29" i="1"/>
  <c r="N29" i="1" s="1"/>
  <c r="P29" i="1" s="1"/>
  <c r="Q29" i="1" s="1"/>
  <c r="L37" i="1"/>
  <c r="N37" i="1" s="1"/>
  <c r="P37" i="1" s="1"/>
  <c r="Q37" i="1" s="1"/>
  <c r="P76" i="1"/>
  <c r="Q76" i="1" s="1"/>
  <c r="L53" i="1"/>
  <c r="N53" i="1" s="1"/>
  <c r="P53" i="1" s="1"/>
  <c r="Q53" i="1" s="1"/>
  <c r="L68" i="1"/>
  <c r="N68" i="1" s="1"/>
  <c r="P68" i="1" s="1"/>
  <c r="Q68" i="1" s="1"/>
  <c r="L46" i="1"/>
  <c r="N46" i="1" s="1"/>
  <c r="P46" i="1" s="1"/>
  <c r="Q46" i="1" s="1"/>
  <c r="P83" i="1"/>
  <c r="Q83" i="1" s="1"/>
  <c r="P92" i="1"/>
  <c r="Q92" i="1" s="1"/>
  <c r="P99" i="1"/>
  <c r="Q99" i="1" s="1"/>
  <c r="P80" i="1"/>
  <c r="Q80" i="1" s="1"/>
  <c r="P100" i="1"/>
  <c r="Q100" i="1" s="1"/>
  <c r="P88" i="1"/>
  <c r="Q88" i="1" s="1"/>
  <c r="L85" i="1"/>
  <c r="N85" i="1" s="1"/>
  <c r="P85" i="1" s="1"/>
  <c r="Q85" i="1" s="1"/>
  <c r="L97" i="1"/>
  <c r="N97" i="1" s="1"/>
  <c r="P97" i="1" s="1"/>
  <c r="Q97" i="1" s="1"/>
  <c r="P65" i="1"/>
  <c r="Q65" i="1" s="1"/>
  <c r="P75" i="1"/>
  <c r="Q75" i="1" s="1"/>
  <c r="P93" i="1"/>
  <c r="Q93" i="1" s="1"/>
  <c r="P82" i="1"/>
  <c r="Q82" i="1" s="1"/>
  <c r="P96" i="1"/>
  <c r="Q96" i="1" s="1"/>
  <c r="P91" i="1"/>
  <c r="Q91" i="1" s="1"/>
  <c r="P23" i="1"/>
  <c r="Q23" i="1" s="1"/>
  <c r="P49" i="1"/>
  <c r="Q49" i="1" s="1"/>
  <c r="P52" i="1"/>
  <c r="Q52" i="1" s="1"/>
  <c r="P60" i="1"/>
  <c r="Q60" i="1" s="1"/>
  <c r="P16" i="1"/>
  <c r="Q16" i="1" s="1"/>
  <c r="P56" i="1"/>
  <c r="Q56" i="1" s="1"/>
  <c r="Q95" i="1"/>
  <c r="L9" i="1"/>
  <c r="M9" i="1"/>
  <c r="P47" i="1"/>
  <c r="Q47" i="1" s="1"/>
  <c r="L122" i="1" l="1"/>
  <c r="M122" i="1"/>
  <c r="N9" i="1"/>
  <c r="P9" i="1" s="1"/>
  <c r="Q9" i="1" l="1"/>
  <c r="N122" i="1"/>
  <c r="P122" i="1" l="1"/>
  <c r="Q122" i="1" l="1"/>
</calcChain>
</file>

<file path=xl/comments1.xml><?xml version="1.0" encoding="utf-8"?>
<comments xmlns="http://schemas.openxmlformats.org/spreadsheetml/2006/main">
  <authors>
    <author>Noor Sahu</author>
  </authors>
  <commentList>
    <comment ref="D27" authorId="0">
      <text>
        <r>
          <rPr>
            <b/>
            <sz val="9"/>
            <color indexed="81"/>
            <rFont val="Tahoma"/>
            <charset val="1"/>
          </rPr>
          <t>Noor Sahu:</t>
        </r>
        <r>
          <rPr>
            <sz val="9"/>
            <color indexed="81"/>
            <rFont val="Tahoma"/>
            <charset val="1"/>
          </rPr>
          <t xml:space="preserve">
ON ESIC LEAVE ACCIDENT </t>
        </r>
      </text>
    </comment>
  </commentList>
</comments>
</file>

<file path=xl/sharedStrings.xml><?xml version="1.0" encoding="utf-8"?>
<sst xmlns="http://schemas.openxmlformats.org/spreadsheetml/2006/main" count="640" uniqueCount="506">
  <si>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</si>
  <si>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</si>
  <si>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</si>
  <si>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</si>
  <si>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</si>
  <si>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</si>
  <si>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</si>
  <si>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</si>
  <si>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</si>
  <si>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</si>
  <si>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</si>
  <si>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</si>
  <si>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</si>
  <si>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</si>
  <si>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</si>
  <si>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</si>
  <si>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</si>
  <si>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</si>
  <si>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</si>
  <si>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</si>
  <si>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</si>
  <si>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</si>
  <si>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</si>
  <si>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</si>
  <si>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</si>
  <si>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</si>
  <si>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</si>
  <si>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</si>
  <si>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</si>
  <si>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</si>
  <si>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SUBHASH</t>
  </si>
  <si>
    <t>CBIN0280294</t>
  </si>
  <si>
    <t>DATA RAM</t>
  </si>
  <si>
    <t>SBIN0004713</t>
  </si>
  <si>
    <t>LOVE KUMAR BAJAJ</t>
  </si>
  <si>
    <t>SBIN0009370</t>
  </si>
  <si>
    <t>VIMLESH KUMAR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</si>
  <si>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</si>
  <si>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</si>
  <si>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</si>
  <si>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</si>
  <si>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</si>
  <si>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</si>
  <si>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</si>
  <si>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</si>
  <si>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</si>
  <si>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</si>
  <si>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</si>
  <si>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</si>
  <si>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</si>
  <si>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</si>
  <si>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</si>
  <si>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</si>
  <si>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</si>
  <si>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</si>
  <si>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</si>
  <si>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</si>
  <si>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</si>
  <si>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</si>
  <si>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</si>
  <si>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</si>
  <si>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</si>
  <si>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</si>
  <si>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</si>
  <si>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</si>
  <si>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</si>
  <si>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</si>
  <si>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</si>
  <si>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</si>
  <si>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</si>
  <si>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</si>
  <si>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</si>
  <si>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</si>
  <si>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KASHI RAM</t>
  </si>
  <si>
    <t>PRAVEEN KUMAR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</si>
  <si>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</si>
  <si>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</si>
  <si>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</si>
  <si>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</si>
  <si>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</si>
  <si>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</si>
  <si>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</si>
  <si>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</si>
  <si>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</si>
  <si>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</si>
  <si>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</si>
  <si>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</si>
  <si>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</si>
  <si>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</si>
  <si>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GOPAL JI MISHRA</t>
  </si>
  <si>
    <t>SHIV KUMAR MISHRA</t>
  </si>
  <si>
    <t>BHUWAN CHANDRA</t>
  </si>
  <si>
    <t>ABHISHEK GUPTA</t>
  </si>
  <si>
    <t>GYAN PARKASH</t>
  </si>
  <si>
    <t>101351120285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</si>
  <si>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</si>
  <si>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</si>
  <si>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</si>
  <si>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</si>
  <si>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</si>
  <si>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</si>
  <si>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</si>
  <si>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</si>
  <si>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</si>
  <si>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</si>
  <si>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</si>
  <si>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</si>
  <si>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</si>
  <si>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</si>
  <si>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</si>
  <si>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</si>
  <si>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</si>
  <si>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</si>
  <si>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</si>
  <si>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</si>
  <si>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</si>
  <si>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</si>
  <si>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</si>
  <si>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</si>
  <si>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</si>
  <si>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</si>
  <si>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</si>
  <si>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</si>
  <si>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</si>
  <si>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</si>
  <si>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</si>
  <si>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</si>
  <si>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</si>
  <si>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</si>
  <si>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</si>
  <si>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</si>
  <si>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</si>
  <si>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</si>
  <si>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</si>
  <si>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</si>
  <si>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</si>
  <si>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3383133523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</si>
  <si>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</si>
  <si>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</si>
  <si>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</si>
  <si>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</si>
  <si>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</si>
  <si>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</si>
  <si>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</si>
  <si>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</si>
  <si>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</si>
  <si>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</si>
  <si>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SBIN0007836</t>
  </si>
  <si>
    <t>100027771689</t>
  </si>
  <si>
    <t>62396807205</t>
  </si>
  <si>
    <t>33148100003718</t>
  </si>
  <si>
    <t>BARB0MAUJPU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</si>
  <si>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</si>
  <si>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</si>
  <si>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</si>
  <si>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</si>
  <si>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</si>
  <si>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</si>
  <si>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</si>
  <si>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</si>
  <si>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</si>
  <si>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</si>
  <si>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</si>
  <si>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</si>
  <si>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</si>
  <si>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</si>
  <si>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</si>
  <si>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</si>
  <si>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</si>
  <si>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</si>
  <si>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</si>
  <si>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</si>
  <si>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</si>
  <si>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</si>
  <si>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</si>
  <si>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</si>
  <si>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</si>
  <si>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</si>
  <si>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</si>
  <si>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</si>
  <si>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</si>
  <si>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</si>
  <si>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</si>
  <si>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</si>
  <si>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</si>
  <si>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</si>
  <si>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</si>
  <si>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</si>
  <si>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</si>
  <si>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</si>
  <si>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</si>
  <si>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</si>
  <si>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</si>
  <si>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</si>
  <si>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</si>
  <si>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</si>
  <si>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</si>
  <si>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</si>
  <si>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</si>
  <si>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</si>
  <si>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</si>
  <si>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</si>
  <si>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</si>
  <si>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</si>
  <si>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</si>
  <si>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</si>
  <si>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</si>
  <si>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</si>
  <si>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</si>
  <si>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</si>
  <si>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</si>
  <si>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</si>
  <si>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</si>
  <si>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</si>
  <si>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</si>
  <si>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</si>
  <si>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</si>
  <si>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</si>
  <si>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</si>
  <si>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</si>
  <si>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</si>
  <si>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</si>
  <si>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</si>
  <si>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</si>
  <si>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</si>
  <si>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</si>
  <si>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</si>
  <si>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</si>
  <si>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</si>
  <si>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</si>
  <si>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</si>
  <si>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</si>
  <si>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</si>
  <si>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</si>
  <si>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</si>
  <si>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</si>
  <si>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</si>
  <si>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</si>
  <si>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</si>
  <si>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</si>
  <si>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</si>
  <si>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</si>
  <si>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</si>
  <si>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</si>
  <si>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</si>
  <si>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</si>
  <si>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</si>
  <si>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</si>
  <si>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</si>
  <si>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</si>
  <si>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</si>
  <si>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</si>
  <si>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</si>
  <si>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</si>
  <si>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</si>
  <si>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</si>
  <si>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</si>
  <si>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</si>
  <si>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</si>
  <si>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</si>
  <si>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</si>
  <si>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</si>
  <si>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</si>
  <si>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</si>
  <si>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</si>
  <si>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</si>
  <si>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</si>
  <si>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</si>
  <si>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</si>
  <si>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</si>
  <si>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</si>
  <si>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</si>
  <si>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</si>
  <si>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</si>
  <si>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</si>
  <si>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</si>
  <si>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</si>
  <si>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</si>
  <si>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</si>
  <si>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</si>
  <si>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</si>
  <si>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</si>
  <si>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</si>
  <si>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</si>
  <si>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</si>
  <si>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</si>
  <si>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</si>
  <si>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</si>
  <si>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</si>
  <si>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</si>
  <si>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</si>
  <si>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</si>
  <si>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</si>
  <si>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SATISH KUMAR</t>
  </si>
  <si>
    <t>KIRAN SINGH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</si>
  <si>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</si>
  <si>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</si>
  <si>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</si>
  <si>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</si>
  <si>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</si>
  <si>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</si>
  <si>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</si>
  <si>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</si>
  <si>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00422010059030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</si>
  <si>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</si>
  <si>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</si>
  <si>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</si>
  <si>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</si>
  <si>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</si>
  <si>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</si>
  <si>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</si>
  <si>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</si>
  <si>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</si>
  <si>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</si>
  <si>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</si>
  <si>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</si>
  <si>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</si>
  <si>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</si>
  <si>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</si>
  <si>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</si>
  <si>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</si>
  <si>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</si>
  <si>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</si>
  <si>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</si>
  <si>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</si>
  <si>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</si>
  <si>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</si>
  <si>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</si>
  <si>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</si>
  <si>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</si>
  <si>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</si>
  <si>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</si>
  <si>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</si>
  <si>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</si>
  <si>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</si>
  <si>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</si>
  <si>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</si>
  <si>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</si>
  <si>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VAJID ALI</t>
  </si>
  <si>
    <t>TAHIR ALI</t>
  </si>
  <si>
    <t>101232251136</t>
  </si>
  <si>
    <t>917010065720699</t>
  </si>
  <si>
    <t>UTIB0000056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</si>
  <si>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</si>
  <si>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</si>
  <si>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</si>
  <si>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</si>
  <si>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</si>
  <si>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</si>
  <si>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</si>
  <si>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</si>
  <si>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</si>
  <si>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</si>
  <si>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</si>
  <si>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</si>
  <si>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</si>
  <si>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</si>
  <si>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</si>
  <si>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</si>
  <si>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</si>
  <si>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</si>
  <si>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</si>
  <si>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</si>
  <si>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</si>
  <si>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</si>
  <si>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</si>
  <si>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</si>
  <si>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</si>
  <si>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</si>
  <si>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</si>
  <si>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</si>
  <si>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</si>
  <si>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</si>
  <si>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</si>
  <si>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</si>
  <si>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</si>
  <si>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</si>
  <si>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</si>
  <si>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</si>
  <si>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</si>
  <si>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</si>
  <si>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</si>
  <si>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</si>
  <si>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</si>
  <si>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</si>
  <si>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</si>
  <si>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</si>
  <si>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MINTU KUMAR TIWARI</t>
  </si>
  <si>
    <t>NAVEEN</t>
  </si>
  <si>
    <t>MANISH</t>
  </si>
  <si>
    <t>OMPRAKASH TIWARI</t>
  </si>
  <si>
    <t>JASVEER SINGH</t>
  </si>
  <si>
    <t>ASHOK</t>
  </si>
  <si>
    <t>41840100016678</t>
  </si>
  <si>
    <t>BARB0KARAWA</t>
  </si>
  <si>
    <t>37496805177</t>
  </si>
  <si>
    <t>31845758372</t>
  </si>
  <si>
    <t>SBIN0009226</t>
  </si>
  <si>
    <t>31688100013586</t>
  </si>
  <si>
    <t>BARB0DILSHA</t>
  </si>
  <si>
    <t>110043938750</t>
  </si>
  <si>
    <t>CNRB0018794</t>
  </si>
  <si>
    <t>AMIT KUMAR</t>
  </si>
  <si>
    <t>CHANDR BHAN SINGH</t>
  </si>
  <si>
    <t>ARVIND KUMAR MISHRA</t>
  </si>
  <si>
    <t>RAM CHANDRA MISHRA</t>
  </si>
  <si>
    <t>`040101000028245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</si>
  <si>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</si>
  <si>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</si>
  <si>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</si>
  <si>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</si>
  <si>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</si>
  <si>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</si>
  <si>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</si>
  <si>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</si>
  <si>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</si>
  <si>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</si>
  <si>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</si>
  <si>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</si>
  <si>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</si>
  <si>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</si>
  <si>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GOVIND</t>
  </si>
  <si>
    <t>ANUJ GIRI</t>
  </si>
  <si>
    <t>AMARNATH</t>
  </si>
  <si>
    <t>SURENDER GIRI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</si>
  <si>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</si>
  <si>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</si>
  <si>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</si>
  <si>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</si>
  <si>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</si>
  <si>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</si>
  <si>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</si>
  <si>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</si>
  <si>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</si>
  <si>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</si>
  <si>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ROSHAN LAL</t>
  </si>
  <si>
    <t>K M RAMESH</t>
  </si>
  <si>
    <t>SHYAMLE SINGH</t>
  </si>
  <si>
    <t>MATHURA PRASAD</t>
  </si>
  <si>
    <t>41540100012659</t>
  </si>
  <si>
    <t>30013964843</t>
  </si>
  <si>
    <t>SBIN0006816</t>
  </si>
  <si>
    <t>BABU LAL</t>
  </si>
  <si>
    <t>32893939987</t>
  </si>
  <si>
    <t>SBIN0003066</t>
  </si>
  <si>
    <t>SHUBHAM</t>
  </si>
  <si>
    <t>DINESH KUMAR</t>
  </si>
  <si>
    <t>AJAB SINGH</t>
  </si>
  <si>
    <t>ANKIT BHADAURIYA</t>
  </si>
  <si>
    <t>BRAJESH SINGH</t>
  </si>
  <si>
    <t>SHOBHIT KUMAR TIWARI</t>
  </si>
  <si>
    <t>RAJKISHOR</t>
  </si>
  <si>
    <t>272812010000266</t>
  </si>
  <si>
    <t>UBIN0827282</t>
  </si>
  <si>
    <t>771118210036689</t>
  </si>
  <si>
    <t>BKID0007711</t>
  </si>
  <si>
    <t>8446636029</t>
  </si>
  <si>
    <t>KKBK0004584</t>
  </si>
  <si>
    <t>SANDEEP</t>
  </si>
  <si>
    <t>ABHISHEK</t>
  </si>
  <si>
    <t>44630100022523</t>
  </si>
  <si>
    <t>BARB0YAMDEL</t>
  </si>
  <si>
    <t>AKBAR SINGH</t>
  </si>
  <si>
    <t>SUNIL</t>
  </si>
  <si>
    <t>PUNB0679600</t>
  </si>
  <si>
    <t>6796001500018220</t>
  </si>
  <si>
    <t>SURESH KUMAR</t>
  </si>
  <si>
    <t>UMESH KUMAR</t>
  </si>
  <si>
    <t>GANPAL</t>
  </si>
  <si>
    <t>GOURAV GIRI</t>
  </si>
  <si>
    <t>SANJAY</t>
  </si>
  <si>
    <t>MINTU BENIPURI</t>
  </si>
  <si>
    <t>SHANKAR SHARAN PRASAD</t>
  </si>
  <si>
    <t>AMAR DUTT</t>
  </si>
  <si>
    <t>BISHWAMBER DUTT</t>
  </si>
  <si>
    <t>JAI PRAKASH PRASAD</t>
  </si>
  <si>
    <t>SANJAY BENIPURI</t>
  </si>
  <si>
    <t>BOBY KUMAR</t>
  </si>
  <si>
    <t>MEHTAB ALI</t>
  </si>
  <si>
    <t>RAFEEQ ALI</t>
  </si>
  <si>
    <t>MANISH KUMR JHA</t>
  </si>
  <si>
    <t>SHANKAR JHA</t>
  </si>
  <si>
    <t>MOHIT SINGH</t>
  </si>
  <si>
    <t>SHITLA BUX SINHG</t>
  </si>
  <si>
    <t>For the month of  Feb-2023</t>
  </si>
  <si>
    <t>FIMMI SINGH</t>
  </si>
  <si>
    <t>NIRANKAR GIRI</t>
  </si>
  <si>
    <t>HARBAN SINGH YADAV</t>
  </si>
  <si>
    <t>KESHAR SINGH</t>
  </si>
  <si>
    <t>755010110003706</t>
  </si>
  <si>
    <t>BKID0007550</t>
  </si>
  <si>
    <t>39082723481</t>
  </si>
  <si>
    <t>2867127000226</t>
  </si>
  <si>
    <t>280510100041794</t>
  </si>
  <si>
    <t>UBIN0828050</t>
  </si>
  <si>
    <t>27520100010254</t>
  </si>
  <si>
    <t>BARB0MAYUTH</t>
  </si>
  <si>
    <t>39839929699</t>
  </si>
  <si>
    <t>617502010006105</t>
  </si>
  <si>
    <t>UBIN0561754</t>
  </si>
  <si>
    <t>41688134094</t>
  </si>
  <si>
    <t>SBIN0004800</t>
  </si>
  <si>
    <t>55950100001255</t>
  </si>
  <si>
    <t>BARB0BHAJDE</t>
  </si>
  <si>
    <t>1588131000383</t>
  </si>
  <si>
    <t>CNRB0001588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</si>
</sst>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6" x14ac:knownFonts="1">
    <font>
      <sz val="10"/>
      <color rgb="FF000000"/>
      <name val="Times New Roman"/>
      <charset val="204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rgb="FF000000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16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wrapText="1"/>
    </xf>
    <xf numFmtId="0" fontId="12" fillId="2" borderId="4" xfId="0" quotePrefix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4" xfId="0" quotePrefix="1" applyNumberFormat="1" applyFont="1" applyFill="1" applyBorder="1" applyAlignment="1">
      <alignment horizontal="left" wrapText="1"/>
    </xf>
    <xf numFmtId="0" fontId="13" fillId="0" borderId="4" xfId="0" applyFont="1" applyBorder="1" applyAlignment="1"/>
    <xf numFmtId="0" fontId="13" fillId="0" borderId="4" xfId="0" quotePrefix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4" xfId="0" quotePrefix="1" applyNumberFormat="1" applyFont="1" applyFill="1" applyBorder="1" applyAlignment="1">
      <alignment horizontal="left"/>
    </xf>
    <xf numFmtId="167" fontId="13" fillId="0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/>
    <xf numFmtId="164" fontId="11" fillId="2" borderId="8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2" fillId="0" borderId="4" xfId="0" quotePrefix="1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center" wrapText="1"/>
    </xf>
    <xf numFmtId="0" fontId="13" fillId="2" borderId="4" xfId="0" quotePrefix="1" applyNumberFormat="1" applyFont="1" applyFill="1" applyBorder="1" applyAlignment="1">
      <alignment horizontal="left"/>
    </xf>
    <xf numFmtId="167" fontId="13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164" fontId="18" fillId="2" borderId="4" xfId="0" applyNumberFormat="1" applyFont="1" applyFill="1" applyBorder="1" applyAlignment="1">
      <alignment horizontal="center" wrapText="1"/>
    </xf>
    <xf numFmtId="165" fontId="18" fillId="2" borderId="4" xfId="0" applyNumberFormat="1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left" wrapText="1"/>
    </xf>
    <xf numFmtId="0" fontId="19" fillId="0" borderId="4" xfId="0" quotePrefix="1" applyNumberFormat="1" applyFont="1" applyFill="1" applyBorder="1" applyAlignment="1">
      <alignment horizontal="left"/>
    </xf>
    <xf numFmtId="167" fontId="19" fillId="0" borderId="4" xfId="0" applyNumberFormat="1" applyFont="1" applyFill="1" applyBorder="1" applyAlignment="1">
      <alignment horizontal="center"/>
    </xf>
    <xf numFmtId="167" fontId="19" fillId="0" borderId="4" xfId="0" applyNumberFormat="1" applyFont="1" applyFill="1" applyBorder="1" applyAlignment="1">
      <alignment horizontal="left"/>
    </xf>
    <xf numFmtId="167" fontId="19" fillId="0" borderId="4" xfId="0" quotePrefix="1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19" fillId="2" borderId="4" xfId="0" quotePrefix="1" applyNumberFormat="1" applyFont="1" applyFill="1" applyBorder="1" applyAlignment="1">
      <alignment horizontal="left"/>
    </xf>
    <xf numFmtId="167" fontId="19" fillId="2" borderId="4" xfId="0" applyNumberFormat="1" applyFont="1" applyFill="1" applyBorder="1" applyAlignment="1">
      <alignment horizontal="center"/>
    </xf>
    <xf numFmtId="0" fontId="19" fillId="0" borderId="4" xfId="0" quotePrefix="1" applyNumberFormat="1" applyFont="1" applyFill="1" applyBorder="1" applyAlignment="1">
      <alignment horizontal="left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0" fontId="19" fillId="0" borderId="4" xfId="0" quotePrefix="1" applyNumberFormat="1" applyFont="1" applyFill="1" applyBorder="1" applyAlignment="1">
      <alignment horizontal="left" vertical="center"/>
    </xf>
    <xf numFmtId="167" fontId="19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52"/>
  <sheetViews>
    <sheetView tabSelected="1" view="pageBreakPreview" zoomScale="55" zoomScaleNormal="60" zoomScaleSheetLayoutView="55" workbookViewId="0">
      <pane ySplit="8" topLeftCell="A118" activePane="bottomLeft" state="frozen"/>
      <selection activeCell="B1" sqref="B1"/>
      <selection pane="bottomLeft" activeCell="F121" sqref="F121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27.5" style="1" bestFit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3.83203125" style="1" customWidth="1"/>
    <col min="11" max="11" width="13.5" style="1" customWidth="1"/>
    <col min="12" max="12" width="15.332031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</row>
    <row r="2" spans="1:20" s="6" customFormat="1" ht="15.75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20" s="3" customFormat="1" ht="18.75" x14ac:dyDescent="0.3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20" s="3" customFormat="1" ht="18.75" x14ac:dyDescent="0.3">
      <c r="A4" s="64" t="s">
        <v>59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</row>
    <row r="5" spans="1:20" s="3" customFormat="1" ht="33" customHeight="1" x14ac:dyDescent="0.3">
      <c r="A5" s="67" t="s">
        <v>484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</row>
    <row r="6" spans="1:20" s="3" customFormat="1" ht="52.5" customHeight="1" x14ac:dyDescent="0.3">
      <c r="A6" s="70" t="s">
        <v>3</v>
      </c>
      <c r="B6" s="70" t="s">
        <v>4</v>
      </c>
      <c r="C6" s="71" t="s">
        <v>55</v>
      </c>
      <c r="D6" s="70" t="s">
        <v>5</v>
      </c>
      <c r="E6" s="71" t="s">
        <v>56</v>
      </c>
      <c r="F6" s="70" t="s">
        <v>6</v>
      </c>
      <c r="G6" s="70" t="s">
        <v>7</v>
      </c>
      <c r="H6" s="71" t="s">
        <v>57</v>
      </c>
      <c r="I6" s="73" t="s">
        <v>8</v>
      </c>
      <c r="J6" s="73"/>
      <c r="K6" s="73"/>
      <c r="L6" s="73" t="s">
        <v>9</v>
      </c>
      <c r="M6" s="70" t="s">
        <v>10</v>
      </c>
      <c r="N6" s="70"/>
      <c r="O6" s="70"/>
      <c r="P6" s="70" t="s">
        <v>11</v>
      </c>
      <c r="Q6" s="71" t="s">
        <v>58</v>
      </c>
      <c r="R6" s="9" t="s">
        <v>128</v>
      </c>
      <c r="S6" s="10" t="s">
        <v>130</v>
      </c>
    </row>
    <row r="7" spans="1:20" s="5" customFormat="1" ht="54" customHeight="1" x14ac:dyDescent="0.3">
      <c r="A7" s="70"/>
      <c r="B7" s="70"/>
      <c r="C7" s="71"/>
      <c r="D7" s="70"/>
      <c r="E7" s="71"/>
      <c r="F7" s="70"/>
      <c r="G7" s="70"/>
      <c r="H7" s="71"/>
      <c r="I7" s="8" t="s">
        <v>12</v>
      </c>
      <c r="J7" s="8" t="s">
        <v>13</v>
      </c>
      <c r="K7" s="8" t="s">
        <v>14</v>
      </c>
      <c r="L7" s="73"/>
      <c r="M7" s="8" t="s">
        <v>15</v>
      </c>
      <c r="N7" s="8" t="s">
        <v>16</v>
      </c>
      <c r="O7" s="8" t="s">
        <v>127</v>
      </c>
      <c r="P7" s="70"/>
      <c r="Q7" s="71"/>
      <c r="R7" s="11" t="s">
        <v>129</v>
      </c>
      <c r="S7" s="11" t="s">
        <v>131</v>
      </c>
      <c r="T7" s="5">
        <v>28</v>
      </c>
    </row>
    <row r="8" spans="1:20" s="4" customFormat="1" ht="20.25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customHeight="1" x14ac:dyDescent="0.3">
      <c r="A9" s="14">
        <v>1</v>
      </c>
      <c r="B9" s="15">
        <v>5353</v>
      </c>
      <c r="C9" s="16" t="s">
        <v>126</v>
      </c>
      <c r="D9" s="17" t="s">
        <v>92</v>
      </c>
      <c r="E9" s="17" t="s">
        <v>93</v>
      </c>
      <c r="F9" s="15" t="s">
        <v>94</v>
      </c>
      <c r="G9" s="15">
        <v>2018069883</v>
      </c>
      <c r="H9" s="39">
        <v>16</v>
      </c>
      <c r="I9" s="14">
        <f t="shared" ref="I9:I68" si="0">10075/$T$7*H9</f>
        <v>5757.1428571428569</v>
      </c>
      <c r="J9" s="14">
        <f t="shared" ref="J9:J68" si="1">6717/$T$7*H9</f>
        <v>3838.2857142857142</v>
      </c>
      <c r="K9" s="14">
        <f t="shared" ref="K9:K68" si="2">808/$T$7*H9</f>
        <v>461.71428571428572</v>
      </c>
      <c r="L9" s="15">
        <f t="shared" ref="L9:L63" si="3">SUM(I9:K9)</f>
        <v>10057.142857142857</v>
      </c>
      <c r="M9" s="14">
        <f t="shared" ref="M9:M63" si="4">I9*12%</f>
        <v>690.85714285714278</v>
      </c>
      <c r="N9" s="14">
        <f t="shared" ref="N9:N63" si="5">L9*0.75%</f>
        <v>75.428571428571431</v>
      </c>
      <c r="O9" s="18">
        <v>0</v>
      </c>
      <c r="P9" s="14">
        <f t="shared" ref="P9:P63" si="6">SUM(M9:O9)</f>
        <v>766.28571428571422</v>
      </c>
      <c r="Q9" s="14">
        <f t="shared" ref="Q9:Q63" si="7">MROUND(L9-P9,1)</f>
        <v>9291</v>
      </c>
      <c r="R9" s="19" t="s">
        <v>150</v>
      </c>
      <c r="S9" s="20" t="s">
        <v>151</v>
      </c>
    </row>
    <row r="10" spans="1:20" s="3" customFormat="1" ht="40.5" customHeight="1" x14ac:dyDescent="0.3">
      <c r="A10" s="14">
        <v>2</v>
      </c>
      <c r="B10" s="15">
        <v>5430</v>
      </c>
      <c r="C10" s="16" t="s">
        <v>174</v>
      </c>
      <c r="D10" s="17" t="s">
        <v>123</v>
      </c>
      <c r="E10" s="17" t="s">
        <v>124</v>
      </c>
      <c r="F10" s="15">
        <v>101616474443</v>
      </c>
      <c r="G10" s="15">
        <v>2018081639</v>
      </c>
      <c r="H10" s="39">
        <v>14</v>
      </c>
      <c r="I10" s="14">
        <f t="shared" si="0"/>
        <v>5037.5</v>
      </c>
      <c r="J10" s="14">
        <f t="shared" si="1"/>
        <v>3358.5</v>
      </c>
      <c r="K10" s="14">
        <f t="shared" si="2"/>
        <v>404</v>
      </c>
      <c r="L10" s="15">
        <f t="shared" si="3"/>
        <v>8800</v>
      </c>
      <c r="M10" s="14">
        <f t="shared" si="4"/>
        <v>604.5</v>
      </c>
      <c r="N10" s="14">
        <f t="shared" si="5"/>
        <v>66</v>
      </c>
      <c r="O10" s="18">
        <v>0</v>
      </c>
      <c r="P10" s="14">
        <f t="shared" si="6"/>
        <v>670.5</v>
      </c>
      <c r="Q10" s="14">
        <f t="shared" si="7"/>
        <v>8130</v>
      </c>
      <c r="R10" s="19" t="s">
        <v>169</v>
      </c>
      <c r="S10" s="20" t="s">
        <v>170</v>
      </c>
    </row>
    <row r="11" spans="1:20" s="3" customFormat="1" ht="40.5" customHeight="1" x14ac:dyDescent="0.3">
      <c r="A11" s="14">
        <v>3</v>
      </c>
      <c r="B11" s="15">
        <v>5310</v>
      </c>
      <c r="C11" s="16" t="s">
        <v>126</v>
      </c>
      <c r="D11" s="17" t="s">
        <v>36</v>
      </c>
      <c r="E11" s="17" t="s">
        <v>67</v>
      </c>
      <c r="F11" s="15">
        <v>101461865377</v>
      </c>
      <c r="G11" s="15">
        <v>2015262303</v>
      </c>
      <c r="H11" s="39">
        <v>28</v>
      </c>
      <c r="I11" s="14">
        <f t="shared" si="0"/>
        <v>10075</v>
      </c>
      <c r="J11" s="14">
        <f t="shared" si="1"/>
        <v>6717</v>
      </c>
      <c r="K11" s="14">
        <f t="shared" si="2"/>
        <v>808</v>
      </c>
      <c r="L11" s="15">
        <f t="shared" si="3"/>
        <v>17600</v>
      </c>
      <c r="M11" s="14">
        <f t="shared" si="4"/>
        <v>1209</v>
      </c>
      <c r="N11" s="14">
        <f t="shared" si="5"/>
        <v>132</v>
      </c>
      <c r="O11" s="18">
        <v>0</v>
      </c>
      <c r="P11" s="14">
        <f t="shared" si="6"/>
        <v>1341</v>
      </c>
      <c r="Q11" s="14">
        <f t="shared" si="7"/>
        <v>16259</v>
      </c>
      <c r="R11" s="19" t="s">
        <v>135</v>
      </c>
      <c r="S11" s="20" t="s">
        <v>19</v>
      </c>
    </row>
    <row r="12" spans="1:20" s="3" customFormat="1" ht="40.5" customHeight="1" x14ac:dyDescent="0.3">
      <c r="A12" s="14">
        <v>4</v>
      </c>
      <c r="B12" s="15">
        <v>5335</v>
      </c>
      <c r="C12" s="16" t="s">
        <v>126</v>
      </c>
      <c r="D12" s="17" t="s">
        <v>105</v>
      </c>
      <c r="E12" s="17" t="s">
        <v>21</v>
      </c>
      <c r="F12" s="15">
        <v>100024697184</v>
      </c>
      <c r="G12" s="15">
        <v>2015262261</v>
      </c>
      <c r="H12" s="39">
        <v>25</v>
      </c>
      <c r="I12" s="14">
        <f t="shared" si="0"/>
        <v>8995.5357142857138</v>
      </c>
      <c r="J12" s="14">
        <f t="shared" si="1"/>
        <v>5997.3214285714284</v>
      </c>
      <c r="K12" s="14">
        <f t="shared" si="2"/>
        <v>721.42857142857144</v>
      </c>
      <c r="L12" s="15">
        <f t="shared" si="3"/>
        <v>15714.285714285712</v>
      </c>
      <c r="M12" s="14">
        <f t="shared" si="4"/>
        <v>1079.4642857142856</v>
      </c>
      <c r="N12" s="14">
        <f t="shared" si="5"/>
        <v>117.85714285714283</v>
      </c>
      <c r="O12" s="18">
        <v>0</v>
      </c>
      <c r="P12" s="14">
        <f t="shared" si="6"/>
        <v>1197.3214285714284</v>
      </c>
      <c r="Q12" s="14">
        <f t="shared" si="7"/>
        <v>14517</v>
      </c>
      <c r="R12" s="19" t="s">
        <v>158</v>
      </c>
      <c r="S12" s="20" t="s">
        <v>19</v>
      </c>
    </row>
    <row r="13" spans="1:20" s="3" customFormat="1" ht="40.5" customHeight="1" x14ac:dyDescent="0.3">
      <c r="A13" s="14">
        <v>5</v>
      </c>
      <c r="B13" s="15">
        <v>5337</v>
      </c>
      <c r="C13" s="16" t="s">
        <v>126</v>
      </c>
      <c r="D13" s="17" t="s">
        <v>247</v>
      </c>
      <c r="E13" s="17" t="s">
        <v>248</v>
      </c>
      <c r="F13" s="15">
        <v>101472873679</v>
      </c>
      <c r="G13" s="15">
        <v>2015263685</v>
      </c>
      <c r="H13" s="39">
        <v>26</v>
      </c>
      <c r="I13" s="14">
        <f t="shared" si="0"/>
        <v>9355.3571428571431</v>
      </c>
      <c r="J13" s="14">
        <f t="shared" si="1"/>
        <v>6237.2142857142853</v>
      </c>
      <c r="K13" s="14">
        <f t="shared" si="2"/>
        <v>750.28571428571433</v>
      </c>
      <c r="L13" s="15">
        <f t="shared" si="3"/>
        <v>16342.857142857141</v>
      </c>
      <c r="M13" s="14">
        <f t="shared" si="4"/>
        <v>1122.6428571428571</v>
      </c>
      <c r="N13" s="14">
        <f t="shared" si="5"/>
        <v>122.57142857142856</v>
      </c>
      <c r="O13" s="18">
        <v>0</v>
      </c>
      <c r="P13" s="14">
        <f t="shared" si="6"/>
        <v>1245.2142857142858</v>
      </c>
      <c r="Q13" s="14">
        <f t="shared" si="7"/>
        <v>15098</v>
      </c>
      <c r="R13" s="19" t="s">
        <v>249</v>
      </c>
      <c r="S13" s="20" t="s">
        <v>335</v>
      </c>
    </row>
    <row r="14" spans="1:20" s="3" customFormat="1" ht="40.5" customHeight="1" x14ac:dyDescent="0.3">
      <c r="A14" s="14">
        <v>6</v>
      </c>
      <c r="B14" s="15">
        <v>5326</v>
      </c>
      <c r="C14" s="16" t="s">
        <v>126</v>
      </c>
      <c r="D14" s="17" t="s">
        <v>81</v>
      </c>
      <c r="E14" s="17" t="s">
        <v>44</v>
      </c>
      <c r="F14" s="15" t="s">
        <v>82</v>
      </c>
      <c r="G14" s="15">
        <v>2015525053</v>
      </c>
      <c r="H14" s="39">
        <v>28</v>
      </c>
      <c r="I14" s="14">
        <f t="shared" si="0"/>
        <v>10075</v>
      </c>
      <c r="J14" s="14">
        <f t="shared" si="1"/>
        <v>6717</v>
      </c>
      <c r="K14" s="14">
        <f t="shared" si="2"/>
        <v>808</v>
      </c>
      <c r="L14" s="15">
        <f t="shared" si="3"/>
        <v>17600</v>
      </c>
      <c r="M14" s="14">
        <f t="shared" si="4"/>
        <v>1209</v>
      </c>
      <c r="N14" s="14">
        <f t="shared" si="5"/>
        <v>132</v>
      </c>
      <c r="O14" s="18">
        <v>0</v>
      </c>
      <c r="P14" s="14">
        <f t="shared" si="6"/>
        <v>1341</v>
      </c>
      <c r="Q14" s="14">
        <f t="shared" si="7"/>
        <v>16259</v>
      </c>
      <c r="R14" s="19" t="s">
        <v>173</v>
      </c>
      <c r="S14" s="20" t="s">
        <v>142</v>
      </c>
    </row>
    <row r="15" spans="1:20" s="3" customFormat="1" ht="40.5" customHeight="1" x14ac:dyDescent="0.3">
      <c r="A15" s="14">
        <v>7</v>
      </c>
      <c r="B15" s="15">
        <v>5406</v>
      </c>
      <c r="C15" s="16" t="s">
        <v>126</v>
      </c>
      <c r="D15" s="17" t="s">
        <v>50</v>
      </c>
      <c r="E15" s="17" t="s">
        <v>51</v>
      </c>
      <c r="F15" s="15" t="s">
        <v>118</v>
      </c>
      <c r="G15" s="15">
        <v>2018069921</v>
      </c>
      <c r="H15" s="39">
        <v>28</v>
      </c>
      <c r="I15" s="14">
        <f t="shared" si="0"/>
        <v>10075</v>
      </c>
      <c r="J15" s="14">
        <f t="shared" si="1"/>
        <v>6717</v>
      </c>
      <c r="K15" s="14">
        <f t="shared" si="2"/>
        <v>808</v>
      </c>
      <c r="L15" s="15">
        <f t="shared" si="3"/>
        <v>17600</v>
      </c>
      <c r="M15" s="14">
        <f t="shared" si="4"/>
        <v>1209</v>
      </c>
      <c r="N15" s="14">
        <f t="shared" si="5"/>
        <v>132</v>
      </c>
      <c r="O15" s="18">
        <v>0</v>
      </c>
      <c r="P15" s="14">
        <f t="shared" si="6"/>
        <v>1341</v>
      </c>
      <c r="Q15" s="14">
        <f t="shared" si="7"/>
        <v>16259</v>
      </c>
      <c r="R15" s="19" t="s">
        <v>52</v>
      </c>
      <c r="S15" s="20" t="s">
        <v>333</v>
      </c>
    </row>
    <row r="16" spans="1:20" s="3" customFormat="1" ht="40.5" customHeight="1" x14ac:dyDescent="0.3">
      <c r="A16" s="14">
        <v>8</v>
      </c>
      <c r="B16" s="15">
        <v>5463</v>
      </c>
      <c r="C16" s="16" t="s">
        <v>126</v>
      </c>
      <c r="D16" s="17" t="s">
        <v>189</v>
      </c>
      <c r="E16" s="17" t="s">
        <v>190</v>
      </c>
      <c r="F16" s="15" t="s">
        <v>191</v>
      </c>
      <c r="G16" s="15">
        <v>2017894952</v>
      </c>
      <c r="H16" s="39">
        <v>26</v>
      </c>
      <c r="I16" s="14">
        <f t="shared" si="0"/>
        <v>9355.3571428571431</v>
      </c>
      <c r="J16" s="14">
        <f t="shared" si="1"/>
        <v>6237.2142857142853</v>
      </c>
      <c r="K16" s="14">
        <f t="shared" si="2"/>
        <v>750.28571428571433</v>
      </c>
      <c r="L16" s="15">
        <f t="shared" si="3"/>
        <v>16342.857142857141</v>
      </c>
      <c r="M16" s="14">
        <f t="shared" si="4"/>
        <v>1122.6428571428571</v>
      </c>
      <c r="N16" s="14">
        <f t="shared" si="5"/>
        <v>122.57142857142856</v>
      </c>
      <c r="O16" s="18">
        <v>0</v>
      </c>
      <c r="P16" s="14">
        <f t="shared" si="6"/>
        <v>1245.2142857142858</v>
      </c>
      <c r="Q16" s="14">
        <f t="shared" si="7"/>
        <v>15098</v>
      </c>
      <c r="R16" s="19" t="s">
        <v>206</v>
      </c>
      <c r="S16" s="19" t="s">
        <v>205</v>
      </c>
    </row>
    <row r="17" spans="1:23" s="3" customFormat="1" ht="40.5" customHeight="1" x14ac:dyDescent="0.3">
      <c r="A17" s="14">
        <v>9</v>
      </c>
      <c r="B17" s="15">
        <v>5460</v>
      </c>
      <c r="C17" s="16" t="s">
        <v>126</v>
      </c>
      <c r="D17" s="17" t="s">
        <v>194</v>
      </c>
      <c r="E17" s="17" t="s">
        <v>195</v>
      </c>
      <c r="F17" s="15" t="s">
        <v>196</v>
      </c>
      <c r="G17" s="15">
        <v>2018113071</v>
      </c>
      <c r="H17" s="39">
        <v>23</v>
      </c>
      <c r="I17" s="14">
        <f t="shared" si="0"/>
        <v>8275.8928571428569</v>
      </c>
      <c r="J17" s="14">
        <f t="shared" si="1"/>
        <v>5517.5357142857138</v>
      </c>
      <c r="K17" s="14">
        <f t="shared" si="2"/>
        <v>663.71428571428578</v>
      </c>
      <c r="L17" s="15">
        <f t="shared" si="3"/>
        <v>14457.142857142857</v>
      </c>
      <c r="M17" s="14">
        <f t="shared" si="4"/>
        <v>993.10714285714278</v>
      </c>
      <c r="N17" s="14">
        <f t="shared" si="5"/>
        <v>108.42857142857142</v>
      </c>
      <c r="O17" s="18">
        <v>0</v>
      </c>
      <c r="P17" s="14">
        <f t="shared" si="6"/>
        <v>1101.5357142857142</v>
      </c>
      <c r="Q17" s="14">
        <f t="shared" si="7"/>
        <v>13356</v>
      </c>
      <c r="R17" s="19" t="s">
        <v>210</v>
      </c>
      <c r="S17" s="19" t="s">
        <v>209</v>
      </c>
    </row>
    <row r="18" spans="1:23" s="3" customFormat="1" ht="40.5" customHeight="1" x14ac:dyDescent="0.3">
      <c r="A18" s="14">
        <v>10</v>
      </c>
      <c r="B18" s="15">
        <v>5331</v>
      </c>
      <c r="C18" s="16" t="s">
        <v>126</v>
      </c>
      <c r="D18" s="17" t="s">
        <v>89</v>
      </c>
      <c r="E18" s="17" t="s">
        <v>90</v>
      </c>
      <c r="F18" s="15">
        <v>101461863718</v>
      </c>
      <c r="G18" s="15">
        <v>6712569262</v>
      </c>
      <c r="H18" s="39">
        <v>27</v>
      </c>
      <c r="I18" s="14">
        <f t="shared" si="0"/>
        <v>9715.1785714285706</v>
      </c>
      <c r="J18" s="14">
        <f t="shared" si="1"/>
        <v>6477.1071428571431</v>
      </c>
      <c r="K18" s="14">
        <f t="shared" si="2"/>
        <v>779.14285714285711</v>
      </c>
      <c r="L18" s="15">
        <f t="shared" si="3"/>
        <v>16971.428571428572</v>
      </c>
      <c r="M18" s="14">
        <f t="shared" si="4"/>
        <v>1165.8214285714284</v>
      </c>
      <c r="N18" s="14">
        <f t="shared" si="5"/>
        <v>127.28571428571429</v>
      </c>
      <c r="O18" s="18">
        <v>0</v>
      </c>
      <c r="P18" s="14">
        <f t="shared" si="6"/>
        <v>1293.1071428571427</v>
      </c>
      <c r="Q18" s="14">
        <f t="shared" si="7"/>
        <v>15678</v>
      </c>
      <c r="R18" s="19" t="s">
        <v>148</v>
      </c>
      <c r="S18" s="20" t="s">
        <v>19</v>
      </c>
    </row>
    <row r="19" spans="1:23" s="3" customFormat="1" ht="40.5" customHeight="1" x14ac:dyDescent="0.3">
      <c r="A19" s="14">
        <v>11</v>
      </c>
      <c r="B19" s="15">
        <v>5300</v>
      </c>
      <c r="C19" s="16" t="s">
        <v>126</v>
      </c>
      <c r="D19" s="17" t="s">
        <v>86</v>
      </c>
      <c r="E19" s="17" t="s">
        <v>87</v>
      </c>
      <c r="F19" s="15" t="s">
        <v>88</v>
      </c>
      <c r="G19" s="15">
        <v>2017096018</v>
      </c>
      <c r="H19" s="39">
        <v>27</v>
      </c>
      <c r="I19" s="14">
        <f t="shared" si="0"/>
        <v>9715.1785714285706</v>
      </c>
      <c r="J19" s="14">
        <f t="shared" si="1"/>
        <v>6477.1071428571431</v>
      </c>
      <c r="K19" s="14">
        <f t="shared" si="2"/>
        <v>779.14285714285711</v>
      </c>
      <c r="L19" s="15">
        <f t="shared" si="3"/>
        <v>16971.428571428572</v>
      </c>
      <c r="M19" s="14">
        <f t="shared" si="4"/>
        <v>1165.8214285714284</v>
      </c>
      <c r="N19" s="14">
        <f t="shared" si="5"/>
        <v>127.28571428571429</v>
      </c>
      <c r="O19" s="18">
        <v>0</v>
      </c>
      <c r="P19" s="14">
        <f t="shared" si="6"/>
        <v>1293.1071428571427</v>
      </c>
      <c r="Q19" s="14">
        <f t="shared" si="7"/>
        <v>15678</v>
      </c>
      <c r="R19" s="19" t="s">
        <v>145</v>
      </c>
      <c r="S19" s="20" t="s">
        <v>146</v>
      </c>
    </row>
    <row r="20" spans="1:23" s="3" customFormat="1" ht="40.5" customHeight="1" x14ac:dyDescent="0.3">
      <c r="A20" s="14">
        <v>12</v>
      </c>
      <c r="B20" s="15">
        <v>5459</v>
      </c>
      <c r="C20" s="16" t="s">
        <v>126</v>
      </c>
      <c r="D20" s="17" t="s">
        <v>185</v>
      </c>
      <c r="E20" s="17" t="s">
        <v>186</v>
      </c>
      <c r="F20" s="15" t="s">
        <v>187</v>
      </c>
      <c r="G20" s="15">
        <v>6718476255</v>
      </c>
      <c r="H20" s="39">
        <v>22</v>
      </c>
      <c r="I20" s="14">
        <f t="shared" si="0"/>
        <v>7916.0714285714284</v>
      </c>
      <c r="J20" s="14">
        <f t="shared" si="1"/>
        <v>5277.6428571428569</v>
      </c>
      <c r="K20" s="14">
        <f t="shared" si="2"/>
        <v>634.85714285714289</v>
      </c>
      <c r="L20" s="15">
        <f t="shared" si="3"/>
        <v>13828.571428571429</v>
      </c>
      <c r="M20" s="14">
        <f t="shared" si="4"/>
        <v>949.92857142857133</v>
      </c>
      <c r="N20" s="14">
        <f t="shared" si="5"/>
        <v>103.71428571428572</v>
      </c>
      <c r="O20" s="18">
        <v>0</v>
      </c>
      <c r="P20" s="14">
        <f t="shared" si="6"/>
        <v>1053.6428571428571</v>
      </c>
      <c r="Q20" s="14">
        <f t="shared" si="7"/>
        <v>12775</v>
      </c>
      <c r="R20" s="19" t="s">
        <v>204</v>
      </c>
      <c r="S20" s="19" t="s">
        <v>203</v>
      </c>
    </row>
    <row r="21" spans="1:23" s="3" customFormat="1" ht="40.5" customHeight="1" x14ac:dyDescent="0.3">
      <c r="A21" s="14">
        <v>13</v>
      </c>
      <c r="B21" s="15">
        <v>5409</v>
      </c>
      <c r="C21" s="16" t="s">
        <v>126</v>
      </c>
      <c r="D21" s="17" t="s">
        <v>116</v>
      </c>
      <c r="E21" s="17" t="s">
        <v>117</v>
      </c>
      <c r="F21" s="15">
        <v>101608588087</v>
      </c>
      <c r="G21" s="15">
        <v>2018071005</v>
      </c>
      <c r="H21" s="39">
        <v>14</v>
      </c>
      <c r="I21" s="14">
        <f t="shared" si="0"/>
        <v>5037.5</v>
      </c>
      <c r="J21" s="14">
        <f t="shared" si="1"/>
        <v>3358.5</v>
      </c>
      <c r="K21" s="14">
        <f t="shared" si="2"/>
        <v>404</v>
      </c>
      <c r="L21" s="15">
        <f t="shared" si="3"/>
        <v>8800</v>
      </c>
      <c r="M21" s="14">
        <f t="shared" si="4"/>
        <v>604.5</v>
      </c>
      <c r="N21" s="14">
        <f t="shared" si="5"/>
        <v>66</v>
      </c>
      <c r="O21" s="18">
        <v>0</v>
      </c>
      <c r="P21" s="14">
        <f t="shared" si="6"/>
        <v>670.5</v>
      </c>
      <c r="Q21" s="14">
        <f t="shared" si="7"/>
        <v>8130</v>
      </c>
      <c r="R21" s="19" t="s">
        <v>166</v>
      </c>
      <c r="S21" s="20" t="s">
        <v>38</v>
      </c>
    </row>
    <row r="22" spans="1:23" s="3" customFormat="1" ht="40.5" customHeight="1" x14ac:dyDescent="0.3">
      <c r="A22" s="14">
        <v>14</v>
      </c>
      <c r="B22" s="15">
        <v>5364</v>
      </c>
      <c r="C22" s="16" t="s">
        <v>126</v>
      </c>
      <c r="D22" s="17" t="s">
        <v>34</v>
      </c>
      <c r="E22" s="17" t="s">
        <v>79</v>
      </c>
      <c r="F22" s="15" t="s">
        <v>80</v>
      </c>
      <c r="G22" s="15">
        <v>2015982472</v>
      </c>
      <c r="H22" s="39">
        <v>28</v>
      </c>
      <c r="I22" s="14">
        <f t="shared" si="0"/>
        <v>10075</v>
      </c>
      <c r="J22" s="14">
        <f t="shared" si="1"/>
        <v>6717</v>
      </c>
      <c r="K22" s="14">
        <f t="shared" si="2"/>
        <v>808</v>
      </c>
      <c r="L22" s="15">
        <f t="shared" si="3"/>
        <v>17600</v>
      </c>
      <c r="M22" s="14">
        <f t="shared" si="4"/>
        <v>1209</v>
      </c>
      <c r="N22" s="14">
        <f t="shared" si="5"/>
        <v>132</v>
      </c>
      <c r="O22" s="18">
        <v>0</v>
      </c>
      <c r="P22" s="14">
        <f t="shared" si="6"/>
        <v>1341</v>
      </c>
      <c r="Q22" s="14">
        <f t="shared" si="7"/>
        <v>16259</v>
      </c>
      <c r="R22" s="19" t="s">
        <v>141</v>
      </c>
      <c r="S22" s="20" t="s">
        <v>35</v>
      </c>
    </row>
    <row r="23" spans="1:23" s="3" customFormat="1" ht="40.5" customHeight="1" x14ac:dyDescent="0.3">
      <c r="A23" s="14">
        <v>15</v>
      </c>
      <c r="B23" s="15">
        <v>5303</v>
      </c>
      <c r="C23" s="16" t="s">
        <v>174</v>
      </c>
      <c r="D23" s="17" t="s">
        <v>46</v>
      </c>
      <c r="E23" s="17" t="s">
        <v>91</v>
      </c>
      <c r="F23" s="15">
        <v>101461864138</v>
      </c>
      <c r="G23" s="15">
        <v>2015263580</v>
      </c>
      <c r="H23" s="39">
        <v>28</v>
      </c>
      <c r="I23" s="14">
        <f t="shared" si="0"/>
        <v>10075</v>
      </c>
      <c r="J23" s="14">
        <f t="shared" si="1"/>
        <v>6717</v>
      </c>
      <c r="K23" s="14">
        <f t="shared" si="2"/>
        <v>808</v>
      </c>
      <c r="L23" s="15">
        <f t="shared" si="3"/>
        <v>17600</v>
      </c>
      <c r="M23" s="14">
        <f t="shared" si="4"/>
        <v>1209</v>
      </c>
      <c r="N23" s="14">
        <f t="shared" si="5"/>
        <v>132</v>
      </c>
      <c r="O23" s="18">
        <v>0</v>
      </c>
      <c r="P23" s="14">
        <f t="shared" si="6"/>
        <v>1341</v>
      </c>
      <c r="Q23" s="14">
        <f t="shared" si="7"/>
        <v>16259</v>
      </c>
      <c r="R23" s="19" t="s">
        <v>149</v>
      </c>
      <c r="S23" s="20" t="s">
        <v>211</v>
      </c>
    </row>
    <row r="24" spans="1:23" s="3" customFormat="1" ht="40.5" customHeight="1" x14ac:dyDescent="0.3">
      <c r="A24" s="14">
        <v>16</v>
      </c>
      <c r="B24" s="15">
        <v>5355</v>
      </c>
      <c r="C24" s="16" t="s">
        <v>126</v>
      </c>
      <c r="D24" s="17" t="s">
        <v>41</v>
      </c>
      <c r="E24" s="17" t="s">
        <v>103</v>
      </c>
      <c r="F24" s="15" t="s">
        <v>104</v>
      </c>
      <c r="G24" s="15">
        <v>6718475954</v>
      </c>
      <c r="H24" s="39">
        <v>26</v>
      </c>
      <c r="I24" s="14">
        <f t="shared" si="0"/>
        <v>9355.3571428571431</v>
      </c>
      <c r="J24" s="14">
        <f t="shared" si="1"/>
        <v>6237.2142857142853</v>
      </c>
      <c r="K24" s="14">
        <f t="shared" si="2"/>
        <v>750.28571428571433</v>
      </c>
      <c r="L24" s="15">
        <f t="shared" si="3"/>
        <v>16342.857142857141</v>
      </c>
      <c r="M24" s="14">
        <f t="shared" si="4"/>
        <v>1122.6428571428571</v>
      </c>
      <c r="N24" s="14">
        <f t="shared" si="5"/>
        <v>122.57142857142856</v>
      </c>
      <c r="O24" s="18">
        <v>0</v>
      </c>
      <c r="P24" s="14">
        <f t="shared" si="6"/>
        <v>1245.2142857142858</v>
      </c>
      <c r="Q24" s="14">
        <f t="shared" si="7"/>
        <v>15098</v>
      </c>
      <c r="R24" s="19" t="s">
        <v>157</v>
      </c>
      <c r="S24" s="20" t="s">
        <v>42</v>
      </c>
      <c r="T24" s="13"/>
    </row>
    <row r="25" spans="1:23" s="3" customFormat="1" ht="40.5" customHeight="1" x14ac:dyDescent="0.3">
      <c r="A25" s="14">
        <v>17</v>
      </c>
      <c r="B25" s="15">
        <v>5434</v>
      </c>
      <c r="C25" s="16" t="s">
        <v>174</v>
      </c>
      <c r="D25" s="17" t="s">
        <v>125</v>
      </c>
      <c r="E25" s="17" t="s">
        <v>22</v>
      </c>
      <c r="F25" s="15">
        <v>101339410155</v>
      </c>
      <c r="G25" s="15">
        <v>2018090333</v>
      </c>
      <c r="H25" s="39">
        <v>28</v>
      </c>
      <c r="I25" s="14">
        <f t="shared" si="0"/>
        <v>10075</v>
      </c>
      <c r="J25" s="14">
        <f t="shared" si="1"/>
        <v>6717</v>
      </c>
      <c r="K25" s="14">
        <f t="shared" si="2"/>
        <v>808</v>
      </c>
      <c r="L25" s="15">
        <f t="shared" si="3"/>
        <v>17600</v>
      </c>
      <c r="M25" s="14">
        <f t="shared" si="4"/>
        <v>1209</v>
      </c>
      <c r="N25" s="14">
        <f t="shared" si="5"/>
        <v>132</v>
      </c>
      <c r="O25" s="18">
        <v>0</v>
      </c>
      <c r="P25" s="14">
        <f t="shared" si="6"/>
        <v>1341</v>
      </c>
      <c r="Q25" s="14">
        <f t="shared" si="7"/>
        <v>16259</v>
      </c>
      <c r="R25" s="19" t="s">
        <v>171</v>
      </c>
      <c r="S25" s="20" t="s">
        <v>142</v>
      </c>
    </row>
    <row r="26" spans="1:23" s="3" customFormat="1" ht="40.5" customHeight="1" x14ac:dyDescent="0.3">
      <c r="A26" s="14">
        <v>18</v>
      </c>
      <c r="B26" s="15">
        <v>5295</v>
      </c>
      <c r="C26" s="16" t="s">
        <v>174</v>
      </c>
      <c r="D26" s="17" t="s">
        <v>47</v>
      </c>
      <c r="E26" s="17" t="s">
        <v>78</v>
      </c>
      <c r="F26" s="15">
        <v>101461864268</v>
      </c>
      <c r="G26" s="15">
        <v>2015370431</v>
      </c>
      <c r="H26" s="39">
        <v>26</v>
      </c>
      <c r="I26" s="14">
        <f t="shared" si="0"/>
        <v>9355.3571428571431</v>
      </c>
      <c r="J26" s="14">
        <f t="shared" si="1"/>
        <v>6237.2142857142853</v>
      </c>
      <c r="K26" s="14">
        <f t="shared" si="2"/>
        <v>750.28571428571433</v>
      </c>
      <c r="L26" s="15">
        <f t="shared" si="3"/>
        <v>16342.857142857141</v>
      </c>
      <c r="M26" s="14">
        <f t="shared" si="4"/>
        <v>1122.6428571428571</v>
      </c>
      <c r="N26" s="14">
        <f t="shared" si="5"/>
        <v>122.57142857142856</v>
      </c>
      <c r="O26" s="18">
        <v>0</v>
      </c>
      <c r="P26" s="14">
        <f t="shared" si="6"/>
        <v>1245.2142857142858</v>
      </c>
      <c r="Q26" s="14">
        <f t="shared" si="7"/>
        <v>15098</v>
      </c>
      <c r="R26" s="19" t="s">
        <v>140</v>
      </c>
      <c r="S26" s="20" t="s">
        <v>19</v>
      </c>
    </row>
    <row r="27" spans="1:23" s="3" customFormat="1" ht="40.5" customHeight="1" x14ac:dyDescent="0.3">
      <c r="A27" s="14">
        <v>19</v>
      </c>
      <c r="B27" s="15">
        <v>5320</v>
      </c>
      <c r="C27" s="16" t="s">
        <v>126</v>
      </c>
      <c r="D27" s="17" t="s">
        <v>83</v>
      </c>
      <c r="E27" s="17" t="s">
        <v>84</v>
      </c>
      <c r="F27" s="15" t="s">
        <v>85</v>
      </c>
      <c r="G27" s="15">
        <v>2018068755</v>
      </c>
      <c r="H27" s="39">
        <v>0</v>
      </c>
      <c r="I27" s="14">
        <f t="shared" si="0"/>
        <v>0</v>
      </c>
      <c r="J27" s="14">
        <f t="shared" si="1"/>
        <v>0</v>
      </c>
      <c r="K27" s="14">
        <f t="shared" si="2"/>
        <v>0</v>
      </c>
      <c r="L27" s="15">
        <f t="shared" si="3"/>
        <v>0</v>
      </c>
      <c r="M27" s="14">
        <f t="shared" si="4"/>
        <v>0</v>
      </c>
      <c r="N27" s="14">
        <f t="shared" si="5"/>
        <v>0</v>
      </c>
      <c r="O27" s="18">
        <v>0</v>
      </c>
      <c r="P27" s="14">
        <f t="shared" si="6"/>
        <v>0</v>
      </c>
      <c r="Q27" s="14">
        <f t="shared" si="7"/>
        <v>0</v>
      </c>
      <c r="R27" s="19" t="s">
        <v>143</v>
      </c>
      <c r="S27" s="20" t="s">
        <v>144</v>
      </c>
    </row>
    <row r="28" spans="1:23" s="3" customFormat="1" ht="40.5" customHeight="1" x14ac:dyDescent="0.3">
      <c r="A28" s="14">
        <v>20</v>
      </c>
      <c r="B28" s="15">
        <v>5445</v>
      </c>
      <c r="C28" s="16" t="s">
        <v>126</v>
      </c>
      <c r="D28" s="17" t="s">
        <v>178</v>
      </c>
      <c r="E28" s="17" t="s">
        <v>179</v>
      </c>
      <c r="F28" s="15" t="s">
        <v>180</v>
      </c>
      <c r="G28" s="15" t="s">
        <v>181</v>
      </c>
      <c r="H28" s="39">
        <v>27</v>
      </c>
      <c r="I28" s="14">
        <f t="shared" si="0"/>
        <v>9715.1785714285706</v>
      </c>
      <c r="J28" s="14">
        <f t="shared" si="1"/>
        <v>6477.1071428571431</v>
      </c>
      <c r="K28" s="14">
        <f t="shared" si="2"/>
        <v>779.14285714285711</v>
      </c>
      <c r="L28" s="15">
        <f t="shared" si="3"/>
        <v>16971.428571428572</v>
      </c>
      <c r="M28" s="14">
        <f t="shared" si="4"/>
        <v>1165.8214285714284</v>
      </c>
      <c r="N28" s="14">
        <f t="shared" si="5"/>
        <v>127.28571428571429</v>
      </c>
      <c r="O28" s="18">
        <v>0</v>
      </c>
      <c r="P28" s="14">
        <f t="shared" si="6"/>
        <v>1293.1071428571427</v>
      </c>
      <c r="Q28" s="14">
        <f t="shared" si="7"/>
        <v>15678</v>
      </c>
      <c r="R28" s="19" t="s">
        <v>212</v>
      </c>
      <c r="S28" s="19" t="s">
        <v>308</v>
      </c>
    </row>
    <row r="29" spans="1:23" s="3" customFormat="1" ht="40.5" customHeight="1" x14ac:dyDescent="0.3">
      <c r="A29" s="14">
        <v>21</v>
      </c>
      <c r="B29" s="15">
        <v>5407</v>
      </c>
      <c r="C29" s="16" t="s">
        <v>126</v>
      </c>
      <c r="D29" s="17" t="s">
        <v>39</v>
      </c>
      <c r="E29" s="17" t="s">
        <v>122</v>
      </c>
      <c r="F29" s="15">
        <v>101461865618</v>
      </c>
      <c r="G29" s="15">
        <v>1013600493</v>
      </c>
      <c r="H29" s="39">
        <v>26</v>
      </c>
      <c r="I29" s="14">
        <f t="shared" si="0"/>
        <v>9355.3571428571431</v>
      </c>
      <c r="J29" s="14">
        <f t="shared" si="1"/>
        <v>6237.2142857142853</v>
      </c>
      <c r="K29" s="14">
        <f t="shared" si="2"/>
        <v>750.28571428571433</v>
      </c>
      <c r="L29" s="15">
        <f t="shared" si="3"/>
        <v>16342.857142857141</v>
      </c>
      <c r="M29" s="14">
        <f t="shared" si="4"/>
        <v>1122.6428571428571</v>
      </c>
      <c r="N29" s="14">
        <f t="shared" si="5"/>
        <v>122.57142857142856</v>
      </c>
      <c r="O29" s="18">
        <v>0</v>
      </c>
      <c r="P29" s="14">
        <f t="shared" si="6"/>
        <v>1245.2142857142858</v>
      </c>
      <c r="Q29" s="14">
        <f t="shared" si="7"/>
        <v>15098</v>
      </c>
      <c r="R29" s="19" t="s">
        <v>168</v>
      </c>
      <c r="S29" s="20" t="s">
        <v>17</v>
      </c>
      <c r="U29" s="13"/>
      <c r="W29" s="13"/>
    </row>
    <row r="30" spans="1:23" s="3" customFormat="1" ht="40.5" customHeight="1" x14ac:dyDescent="0.3">
      <c r="A30" s="14">
        <v>22</v>
      </c>
      <c r="B30" s="15">
        <v>5311</v>
      </c>
      <c r="C30" s="16" t="s">
        <v>126</v>
      </c>
      <c r="D30" s="17" t="s">
        <v>74</v>
      </c>
      <c r="E30" s="17" t="s">
        <v>25</v>
      </c>
      <c r="F30" s="15">
        <v>101472873362</v>
      </c>
      <c r="G30" s="15">
        <v>2012948514</v>
      </c>
      <c r="H30" s="39">
        <v>19</v>
      </c>
      <c r="I30" s="14">
        <f t="shared" si="0"/>
        <v>6836.6071428571422</v>
      </c>
      <c r="J30" s="14">
        <f t="shared" si="1"/>
        <v>4557.9642857142853</v>
      </c>
      <c r="K30" s="14">
        <f t="shared" si="2"/>
        <v>548.28571428571433</v>
      </c>
      <c r="L30" s="15">
        <f t="shared" si="3"/>
        <v>11942.857142857141</v>
      </c>
      <c r="M30" s="14">
        <f t="shared" si="4"/>
        <v>820.392857142857</v>
      </c>
      <c r="N30" s="14">
        <f t="shared" si="5"/>
        <v>89.571428571428555</v>
      </c>
      <c r="O30" s="18">
        <v>0</v>
      </c>
      <c r="P30" s="14">
        <f t="shared" si="6"/>
        <v>909.96428571428555</v>
      </c>
      <c r="Q30" s="14">
        <f t="shared" si="7"/>
        <v>11033</v>
      </c>
      <c r="R30" s="19" t="s">
        <v>137</v>
      </c>
      <c r="S30" s="20" t="s">
        <v>26</v>
      </c>
      <c r="W30" s="13"/>
    </row>
    <row r="31" spans="1:23" s="3" customFormat="1" ht="40.5" customHeight="1" x14ac:dyDescent="0.3">
      <c r="A31" s="14">
        <v>23</v>
      </c>
      <c r="B31" s="15">
        <v>5273</v>
      </c>
      <c r="C31" s="16" t="s">
        <v>126</v>
      </c>
      <c r="D31" s="17" t="s">
        <v>18</v>
      </c>
      <c r="E31" s="17" t="s">
        <v>71</v>
      </c>
      <c r="F31" s="15" t="s">
        <v>72</v>
      </c>
      <c r="G31" s="15">
        <v>2018067317</v>
      </c>
      <c r="H31" s="39">
        <v>26</v>
      </c>
      <c r="I31" s="14">
        <f t="shared" si="0"/>
        <v>9355.3571428571431</v>
      </c>
      <c r="J31" s="14">
        <f t="shared" si="1"/>
        <v>6237.2142857142853</v>
      </c>
      <c r="K31" s="14">
        <f t="shared" si="2"/>
        <v>750.28571428571433</v>
      </c>
      <c r="L31" s="15">
        <f t="shared" si="3"/>
        <v>16342.857142857141</v>
      </c>
      <c r="M31" s="14">
        <f t="shared" si="4"/>
        <v>1122.6428571428571</v>
      </c>
      <c r="N31" s="14">
        <f t="shared" si="5"/>
        <v>122.57142857142856</v>
      </c>
      <c r="O31" s="18">
        <v>0</v>
      </c>
      <c r="P31" s="14">
        <f t="shared" si="6"/>
        <v>1245.2142857142858</v>
      </c>
      <c r="Q31" s="14">
        <f t="shared" si="7"/>
        <v>15098</v>
      </c>
      <c r="R31" s="19" t="s">
        <v>287</v>
      </c>
      <c r="S31" s="20" t="s">
        <v>17</v>
      </c>
    </row>
    <row r="32" spans="1:23" s="3" customFormat="1" ht="40.5" customHeight="1" x14ac:dyDescent="0.3">
      <c r="A32" s="14">
        <v>24</v>
      </c>
      <c r="B32" s="15">
        <v>5304</v>
      </c>
      <c r="C32" s="16" t="s">
        <v>174</v>
      </c>
      <c r="D32" s="17" t="s">
        <v>75</v>
      </c>
      <c r="E32" s="17" t="s">
        <v>76</v>
      </c>
      <c r="F32" s="15">
        <v>101472871828</v>
      </c>
      <c r="G32" s="15">
        <v>2014824754</v>
      </c>
      <c r="H32" s="39">
        <v>28</v>
      </c>
      <c r="I32" s="14">
        <f t="shared" si="0"/>
        <v>10075</v>
      </c>
      <c r="J32" s="14">
        <f t="shared" si="1"/>
        <v>6717</v>
      </c>
      <c r="K32" s="14">
        <f t="shared" si="2"/>
        <v>808</v>
      </c>
      <c r="L32" s="15">
        <f t="shared" si="3"/>
        <v>17600</v>
      </c>
      <c r="M32" s="14">
        <f t="shared" si="4"/>
        <v>1209</v>
      </c>
      <c r="N32" s="14">
        <f t="shared" si="5"/>
        <v>132</v>
      </c>
      <c r="O32" s="18">
        <v>0</v>
      </c>
      <c r="P32" s="14">
        <f t="shared" si="6"/>
        <v>1341</v>
      </c>
      <c r="Q32" s="14">
        <f t="shared" si="7"/>
        <v>16259</v>
      </c>
      <c r="R32" s="19" t="s">
        <v>138</v>
      </c>
      <c r="S32" s="20" t="s">
        <v>45</v>
      </c>
    </row>
    <row r="33" spans="1:19" s="3" customFormat="1" ht="40.5" customHeight="1" x14ac:dyDescent="0.3">
      <c r="A33" s="14">
        <v>25</v>
      </c>
      <c r="B33" s="15">
        <v>5346</v>
      </c>
      <c r="C33" s="16" t="s">
        <v>126</v>
      </c>
      <c r="D33" s="17" t="s">
        <v>48</v>
      </c>
      <c r="E33" s="17" t="s">
        <v>100</v>
      </c>
      <c r="F33" s="15">
        <v>101491846765</v>
      </c>
      <c r="G33" s="15">
        <v>2015263853</v>
      </c>
      <c r="H33" s="39">
        <v>27</v>
      </c>
      <c r="I33" s="14">
        <f t="shared" si="0"/>
        <v>9715.1785714285706</v>
      </c>
      <c r="J33" s="14">
        <f t="shared" si="1"/>
        <v>6477.1071428571431</v>
      </c>
      <c r="K33" s="14">
        <f t="shared" si="2"/>
        <v>779.14285714285711</v>
      </c>
      <c r="L33" s="15">
        <f t="shared" si="3"/>
        <v>16971.428571428572</v>
      </c>
      <c r="M33" s="14">
        <f t="shared" si="4"/>
        <v>1165.8214285714284</v>
      </c>
      <c r="N33" s="14">
        <f t="shared" si="5"/>
        <v>127.28571428571429</v>
      </c>
      <c r="O33" s="18">
        <v>0</v>
      </c>
      <c r="P33" s="14">
        <f t="shared" si="6"/>
        <v>1293.1071428571427</v>
      </c>
      <c r="Q33" s="14">
        <f t="shared" si="7"/>
        <v>15678</v>
      </c>
      <c r="R33" s="19" t="s">
        <v>155</v>
      </c>
      <c r="S33" s="20" t="s">
        <v>49</v>
      </c>
    </row>
    <row r="34" spans="1:19" s="3" customFormat="1" ht="40.5" customHeight="1" x14ac:dyDescent="0.3">
      <c r="A34" s="14">
        <v>26</v>
      </c>
      <c r="B34" s="15">
        <v>5444</v>
      </c>
      <c r="C34" s="16" t="s">
        <v>126</v>
      </c>
      <c r="D34" s="17" t="s">
        <v>175</v>
      </c>
      <c r="E34" s="17" t="s">
        <v>32</v>
      </c>
      <c r="F34" s="21" t="s">
        <v>288</v>
      </c>
      <c r="G34" s="15">
        <v>2016213257</v>
      </c>
      <c r="H34" s="39">
        <v>25</v>
      </c>
      <c r="I34" s="14">
        <f t="shared" si="0"/>
        <v>8995.5357142857138</v>
      </c>
      <c r="J34" s="14">
        <f t="shared" si="1"/>
        <v>5997.3214285714284</v>
      </c>
      <c r="K34" s="14">
        <f t="shared" si="2"/>
        <v>721.42857142857144</v>
      </c>
      <c r="L34" s="15">
        <f t="shared" si="3"/>
        <v>15714.285714285712</v>
      </c>
      <c r="M34" s="14">
        <f t="shared" si="4"/>
        <v>1079.4642857142856</v>
      </c>
      <c r="N34" s="14">
        <f t="shared" si="5"/>
        <v>117.85714285714283</v>
      </c>
      <c r="O34" s="18">
        <v>0</v>
      </c>
      <c r="P34" s="14">
        <f t="shared" si="6"/>
        <v>1197.3214285714284</v>
      </c>
      <c r="Q34" s="14">
        <f t="shared" si="7"/>
        <v>14517</v>
      </c>
      <c r="R34" s="19" t="s">
        <v>198</v>
      </c>
      <c r="S34" s="19" t="s">
        <v>33</v>
      </c>
    </row>
    <row r="35" spans="1:19" s="3" customFormat="1" ht="40.5" customHeight="1" x14ac:dyDescent="0.3">
      <c r="A35" s="14">
        <v>27</v>
      </c>
      <c r="B35" s="15">
        <v>5343</v>
      </c>
      <c r="C35" s="16" t="s">
        <v>126</v>
      </c>
      <c r="D35" s="17" t="s">
        <v>109</v>
      </c>
      <c r="E35" s="17" t="s">
        <v>110</v>
      </c>
      <c r="F35" s="15">
        <v>101472873888</v>
      </c>
      <c r="G35" s="15">
        <v>2015262705</v>
      </c>
      <c r="H35" s="39">
        <v>20</v>
      </c>
      <c r="I35" s="14">
        <f t="shared" si="0"/>
        <v>7196.4285714285706</v>
      </c>
      <c r="J35" s="14">
        <f t="shared" si="1"/>
        <v>4797.8571428571431</v>
      </c>
      <c r="K35" s="14">
        <f t="shared" si="2"/>
        <v>577.14285714285711</v>
      </c>
      <c r="L35" s="15">
        <f t="shared" si="3"/>
        <v>12571.428571428571</v>
      </c>
      <c r="M35" s="14">
        <f t="shared" si="4"/>
        <v>863.57142857142844</v>
      </c>
      <c r="N35" s="14">
        <f t="shared" si="5"/>
        <v>94.285714285714278</v>
      </c>
      <c r="O35" s="18">
        <v>0</v>
      </c>
      <c r="P35" s="14">
        <f t="shared" si="6"/>
        <v>957.85714285714266</v>
      </c>
      <c r="Q35" s="14">
        <f t="shared" si="7"/>
        <v>11614</v>
      </c>
      <c r="R35" s="19" t="s">
        <v>161</v>
      </c>
      <c r="S35" s="20" t="s">
        <v>19</v>
      </c>
    </row>
    <row r="36" spans="1:19" s="3" customFormat="1" ht="40.5" customHeight="1" x14ac:dyDescent="0.3">
      <c r="A36" s="14">
        <v>28</v>
      </c>
      <c r="B36" s="15">
        <v>5410</v>
      </c>
      <c r="C36" s="16" t="s">
        <v>126</v>
      </c>
      <c r="D36" s="17" t="s">
        <v>119</v>
      </c>
      <c r="E36" s="17" t="s">
        <v>120</v>
      </c>
      <c r="F36" s="15" t="s">
        <v>121</v>
      </c>
      <c r="G36" s="15">
        <v>2015264639</v>
      </c>
      <c r="H36" s="39">
        <v>27</v>
      </c>
      <c r="I36" s="14">
        <f t="shared" si="0"/>
        <v>9715.1785714285706</v>
      </c>
      <c r="J36" s="14">
        <f t="shared" si="1"/>
        <v>6477.1071428571431</v>
      </c>
      <c r="K36" s="14">
        <f t="shared" si="2"/>
        <v>779.14285714285711</v>
      </c>
      <c r="L36" s="15">
        <f t="shared" si="3"/>
        <v>16971.428571428572</v>
      </c>
      <c r="M36" s="14">
        <f t="shared" si="4"/>
        <v>1165.8214285714284</v>
      </c>
      <c r="N36" s="14">
        <f t="shared" si="5"/>
        <v>127.28571428571429</v>
      </c>
      <c r="O36" s="18">
        <v>0</v>
      </c>
      <c r="P36" s="14">
        <f t="shared" si="6"/>
        <v>1293.1071428571427</v>
      </c>
      <c r="Q36" s="14">
        <f t="shared" si="7"/>
        <v>15678</v>
      </c>
      <c r="R36" s="19" t="s">
        <v>167</v>
      </c>
      <c r="S36" s="20" t="s">
        <v>20</v>
      </c>
    </row>
    <row r="37" spans="1:19" s="3" customFormat="1" ht="40.5" customHeight="1" x14ac:dyDescent="0.3">
      <c r="A37" s="14">
        <v>29</v>
      </c>
      <c r="B37" s="15">
        <v>5308</v>
      </c>
      <c r="C37" s="16" t="s">
        <v>126</v>
      </c>
      <c r="D37" s="17" t="s">
        <v>63</v>
      </c>
      <c r="E37" s="17" t="s">
        <v>64</v>
      </c>
      <c r="F37" s="15" t="s">
        <v>65</v>
      </c>
      <c r="G37" s="15">
        <v>2015870176</v>
      </c>
      <c r="H37" s="39">
        <v>28</v>
      </c>
      <c r="I37" s="14">
        <f t="shared" si="0"/>
        <v>10075</v>
      </c>
      <c r="J37" s="14">
        <f t="shared" si="1"/>
        <v>6717</v>
      </c>
      <c r="K37" s="14">
        <f t="shared" si="2"/>
        <v>808</v>
      </c>
      <c r="L37" s="15">
        <f t="shared" si="3"/>
        <v>17600</v>
      </c>
      <c r="M37" s="14">
        <f t="shared" si="4"/>
        <v>1209</v>
      </c>
      <c r="N37" s="14">
        <f t="shared" si="5"/>
        <v>132</v>
      </c>
      <c r="O37" s="18">
        <v>0</v>
      </c>
      <c r="P37" s="14">
        <f t="shared" si="6"/>
        <v>1341</v>
      </c>
      <c r="Q37" s="14">
        <f t="shared" si="7"/>
        <v>16259</v>
      </c>
      <c r="R37" s="19" t="s">
        <v>133</v>
      </c>
      <c r="S37" s="20" t="s">
        <v>172</v>
      </c>
    </row>
    <row r="38" spans="1:19" s="3" customFormat="1" ht="40.5" customHeight="1" x14ac:dyDescent="0.3">
      <c r="A38" s="14">
        <v>30</v>
      </c>
      <c r="B38" s="15">
        <v>5342</v>
      </c>
      <c r="C38" s="16" t="s">
        <v>126</v>
      </c>
      <c r="D38" s="17" t="s">
        <v>68</v>
      </c>
      <c r="E38" s="17" t="s">
        <v>69</v>
      </c>
      <c r="F38" s="15" t="s">
        <v>70</v>
      </c>
      <c r="G38" s="15">
        <v>2018069868</v>
      </c>
      <c r="H38" s="39">
        <v>28</v>
      </c>
      <c r="I38" s="14">
        <f t="shared" si="0"/>
        <v>10075</v>
      </c>
      <c r="J38" s="14">
        <f t="shared" si="1"/>
        <v>6717</v>
      </c>
      <c r="K38" s="14">
        <f t="shared" si="2"/>
        <v>808</v>
      </c>
      <c r="L38" s="15">
        <f t="shared" si="3"/>
        <v>17600</v>
      </c>
      <c r="M38" s="14">
        <f t="shared" si="4"/>
        <v>1209</v>
      </c>
      <c r="N38" s="14">
        <f t="shared" si="5"/>
        <v>132</v>
      </c>
      <c r="O38" s="18">
        <v>0</v>
      </c>
      <c r="P38" s="14">
        <f t="shared" si="6"/>
        <v>1341</v>
      </c>
      <c r="Q38" s="14">
        <f t="shared" si="7"/>
        <v>16259</v>
      </c>
      <c r="R38" s="19" t="s">
        <v>359</v>
      </c>
      <c r="S38" s="20" t="s">
        <v>360</v>
      </c>
    </row>
    <row r="39" spans="1:19" s="3" customFormat="1" ht="40.5" customHeight="1" x14ac:dyDescent="0.3">
      <c r="A39" s="14">
        <v>31</v>
      </c>
      <c r="B39" s="15">
        <v>5334</v>
      </c>
      <c r="C39" s="16" t="s">
        <v>126</v>
      </c>
      <c r="D39" s="17" t="s">
        <v>30</v>
      </c>
      <c r="E39" s="17" t="s">
        <v>73</v>
      </c>
      <c r="F39" s="15">
        <v>100459849856</v>
      </c>
      <c r="G39" s="15">
        <v>1010025643</v>
      </c>
      <c r="H39" s="39">
        <v>22</v>
      </c>
      <c r="I39" s="14">
        <f t="shared" si="0"/>
        <v>7916.0714285714284</v>
      </c>
      <c r="J39" s="14">
        <f t="shared" si="1"/>
        <v>5277.6428571428569</v>
      </c>
      <c r="K39" s="14">
        <f t="shared" si="2"/>
        <v>634.85714285714289</v>
      </c>
      <c r="L39" s="15">
        <f t="shared" si="3"/>
        <v>13828.571428571429</v>
      </c>
      <c r="M39" s="14">
        <f t="shared" si="4"/>
        <v>949.92857142857133</v>
      </c>
      <c r="N39" s="14">
        <f t="shared" si="5"/>
        <v>103.71428571428572</v>
      </c>
      <c r="O39" s="18">
        <v>0</v>
      </c>
      <c r="P39" s="14">
        <f t="shared" si="6"/>
        <v>1053.6428571428571</v>
      </c>
      <c r="Q39" s="14">
        <f t="shared" si="7"/>
        <v>12775</v>
      </c>
      <c r="R39" s="19" t="s">
        <v>136</v>
      </c>
      <c r="S39" s="20" t="s">
        <v>31</v>
      </c>
    </row>
    <row r="40" spans="1:19" s="3" customFormat="1" ht="40.5" customHeight="1" x14ac:dyDescent="0.3">
      <c r="A40" s="14">
        <v>32</v>
      </c>
      <c r="B40" s="15">
        <v>5379</v>
      </c>
      <c r="C40" s="16" t="s">
        <v>126</v>
      </c>
      <c r="D40" s="17" t="s">
        <v>60</v>
      </c>
      <c r="E40" s="17" t="s">
        <v>61</v>
      </c>
      <c r="F40" s="15" t="s">
        <v>62</v>
      </c>
      <c r="G40" s="15">
        <v>2213668656</v>
      </c>
      <c r="H40" s="39">
        <v>20</v>
      </c>
      <c r="I40" s="14">
        <f t="shared" si="0"/>
        <v>7196.4285714285706</v>
      </c>
      <c r="J40" s="14">
        <f t="shared" si="1"/>
        <v>4797.8571428571431</v>
      </c>
      <c r="K40" s="14">
        <f t="shared" si="2"/>
        <v>577.14285714285711</v>
      </c>
      <c r="L40" s="15">
        <f t="shared" si="3"/>
        <v>12571.428571428571</v>
      </c>
      <c r="M40" s="14">
        <f t="shared" si="4"/>
        <v>863.57142857142844</v>
      </c>
      <c r="N40" s="14">
        <f t="shared" si="5"/>
        <v>94.285714285714278</v>
      </c>
      <c r="O40" s="18">
        <v>0</v>
      </c>
      <c r="P40" s="14">
        <f t="shared" si="6"/>
        <v>957.85714285714266</v>
      </c>
      <c r="Q40" s="14">
        <f t="shared" si="7"/>
        <v>11614</v>
      </c>
      <c r="R40" s="19" t="s">
        <v>132</v>
      </c>
      <c r="S40" s="20" t="s">
        <v>53</v>
      </c>
    </row>
    <row r="41" spans="1:19" s="3" customFormat="1" ht="40.5" customHeight="1" x14ac:dyDescent="0.3">
      <c r="A41" s="14">
        <v>33</v>
      </c>
      <c r="B41" s="15">
        <v>5363</v>
      </c>
      <c r="C41" s="16" t="s">
        <v>126</v>
      </c>
      <c r="D41" s="17" t="s">
        <v>23</v>
      </c>
      <c r="E41" s="17" t="s">
        <v>95</v>
      </c>
      <c r="F41" s="15" t="s">
        <v>96</v>
      </c>
      <c r="G41" s="15">
        <v>2016566784</v>
      </c>
      <c r="H41" s="39">
        <v>28</v>
      </c>
      <c r="I41" s="14">
        <f t="shared" si="0"/>
        <v>10075</v>
      </c>
      <c r="J41" s="14">
        <f t="shared" si="1"/>
        <v>6717</v>
      </c>
      <c r="K41" s="14">
        <f t="shared" si="2"/>
        <v>808</v>
      </c>
      <c r="L41" s="15">
        <f t="shared" si="3"/>
        <v>17600</v>
      </c>
      <c r="M41" s="14">
        <f t="shared" si="4"/>
        <v>1209</v>
      </c>
      <c r="N41" s="14">
        <f t="shared" si="5"/>
        <v>132</v>
      </c>
      <c r="O41" s="18">
        <v>0</v>
      </c>
      <c r="P41" s="14">
        <f t="shared" si="6"/>
        <v>1341</v>
      </c>
      <c r="Q41" s="14">
        <f t="shared" si="7"/>
        <v>16259</v>
      </c>
      <c r="R41" s="19" t="s">
        <v>152</v>
      </c>
      <c r="S41" s="20" t="s">
        <v>24</v>
      </c>
    </row>
    <row r="42" spans="1:19" s="3" customFormat="1" ht="40.5" customHeight="1" x14ac:dyDescent="0.3">
      <c r="A42" s="14">
        <v>34</v>
      </c>
      <c r="B42" s="15">
        <v>5341</v>
      </c>
      <c r="C42" s="16" t="s">
        <v>126</v>
      </c>
      <c r="D42" s="17" t="s">
        <v>101</v>
      </c>
      <c r="E42" s="17" t="s">
        <v>102</v>
      </c>
      <c r="F42" s="15">
        <v>101461864015</v>
      </c>
      <c r="G42" s="15">
        <v>6718752075</v>
      </c>
      <c r="H42" s="39">
        <v>28</v>
      </c>
      <c r="I42" s="14">
        <f t="shared" si="0"/>
        <v>10075</v>
      </c>
      <c r="J42" s="14">
        <f t="shared" si="1"/>
        <v>6717</v>
      </c>
      <c r="K42" s="14">
        <f t="shared" si="2"/>
        <v>808</v>
      </c>
      <c r="L42" s="15">
        <f t="shared" si="3"/>
        <v>17600</v>
      </c>
      <c r="M42" s="14">
        <f t="shared" si="4"/>
        <v>1209</v>
      </c>
      <c r="N42" s="14">
        <f t="shared" si="5"/>
        <v>132</v>
      </c>
      <c r="O42" s="18">
        <v>0</v>
      </c>
      <c r="P42" s="14">
        <f t="shared" si="6"/>
        <v>1341</v>
      </c>
      <c r="Q42" s="14">
        <f t="shared" si="7"/>
        <v>16259</v>
      </c>
      <c r="R42" s="19" t="s">
        <v>156</v>
      </c>
      <c r="S42" s="20" t="s">
        <v>19</v>
      </c>
    </row>
    <row r="43" spans="1:19" s="3" customFormat="1" ht="40.5" customHeight="1" x14ac:dyDescent="0.3">
      <c r="A43" s="14">
        <v>35</v>
      </c>
      <c r="B43" s="15">
        <v>5387</v>
      </c>
      <c r="C43" s="16" t="s">
        <v>126</v>
      </c>
      <c r="D43" s="17" t="s">
        <v>111</v>
      </c>
      <c r="E43" s="17" t="s">
        <v>93</v>
      </c>
      <c r="F43" s="15" t="s">
        <v>112</v>
      </c>
      <c r="G43" s="15">
        <v>2018070888</v>
      </c>
      <c r="H43" s="39">
        <v>20</v>
      </c>
      <c r="I43" s="14">
        <f t="shared" si="0"/>
        <v>7196.4285714285706</v>
      </c>
      <c r="J43" s="14">
        <f t="shared" si="1"/>
        <v>4797.8571428571431</v>
      </c>
      <c r="K43" s="14">
        <f t="shared" si="2"/>
        <v>577.14285714285711</v>
      </c>
      <c r="L43" s="15">
        <f t="shared" si="3"/>
        <v>12571.428571428571</v>
      </c>
      <c r="M43" s="14">
        <f t="shared" si="4"/>
        <v>863.57142857142844</v>
      </c>
      <c r="N43" s="14">
        <f t="shared" si="5"/>
        <v>94.285714285714278</v>
      </c>
      <c r="O43" s="18">
        <v>0</v>
      </c>
      <c r="P43" s="14">
        <f t="shared" si="6"/>
        <v>957.85714285714266</v>
      </c>
      <c r="Q43" s="14">
        <f t="shared" si="7"/>
        <v>11614</v>
      </c>
      <c r="R43" s="19" t="s">
        <v>162</v>
      </c>
      <c r="S43" s="20" t="s">
        <v>163</v>
      </c>
    </row>
    <row r="44" spans="1:19" s="3" customFormat="1" ht="40.5" customHeight="1" x14ac:dyDescent="0.3">
      <c r="A44" s="14">
        <v>36</v>
      </c>
      <c r="B44" s="15">
        <v>5397</v>
      </c>
      <c r="C44" s="16" t="s">
        <v>126</v>
      </c>
      <c r="D44" s="17" t="s">
        <v>114</v>
      </c>
      <c r="E44" s="17" t="s">
        <v>115</v>
      </c>
      <c r="F44" s="15">
        <v>101608587988</v>
      </c>
      <c r="G44" s="15">
        <v>2018070969</v>
      </c>
      <c r="H44" s="39">
        <v>26</v>
      </c>
      <c r="I44" s="14">
        <f t="shared" si="0"/>
        <v>9355.3571428571431</v>
      </c>
      <c r="J44" s="14">
        <f t="shared" si="1"/>
        <v>6237.2142857142853</v>
      </c>
      <c r="K44" s="14">
        <f t="shared" si="2"/>
        <v>750.28571428571433</v>
      </c>
      <c r="L44" s="15">
        <f t="shared" si="3"/>
        <v>16342.857142857141</v>
      </c>
      <c r="M44" s="14">
        <f t="shared" si="4"/>
        <v>1122.6428571428571</v>
      </c>
      <c r="N44" s="14">
        <f t="shared" si="5"/>
        <v>122.57142857142856</v>
      </c>
      <c r="O44" s="18">
        <v>0</v>
      </c>
      <c r="P44" s="14">
        <f t="shared" si="6"/>
        <v>1245.2142857142858</v>
      </c>
      <c r="Q44" s="14">
        <f t="shared" si="7"/>
        <v>15098</v>
      </c>
      <c r="R44" s="19" t="s">
        <v>164</v>
      </c>
      <c r="S44" s="20" t="s">
        <v>165</v>
      </c>
    </row>
    <row r="45" spans="1:19" s="3" customFormat="1" ht="40.5" customHeight="1" x14ac:dyDescent="0.3">
      <c r="A45" s="14">
        <v>37</v>
      </c>
      <c r="B45" s="15">
        <v>5446</v>
      </c>
      <c r="C45" s="16" t="s">
        <v>126</v>
      </c>
      <c r="D45" s="17" t="s">
        <v>176</v>
      </c>
      <c r="E45" s="17" t="s">
        <v>177</v>
      </c>
      <c r="F45" s="15">
        <v>101461865396</v>
      </c>
      <c r="G45" s="15">
        <v>2018108401</v>
      </c>
      <c r="H45" s="39">
        <v>27</v>
      </c>
      <c r="I45" s="14">
        <f t="shared" si="0"/>
        <v>9715.1785714285706</v>
      </c>
      <c r="J45" s="14">
        <f t="shared" si="1"/>
        <v>6477.1071428571431</v>
      </c>
      <c r="K45" s="14">
        <f t="shared" si="2"/>
        <v>779.14285714285711</v>
      </c>
      <c r="L45" s="15">
        <f t="shared" si="3"/>
        <v>16971.428571428572</v>
      </c>
      <c r="M45" s="14">
        <f t="shared" si="4"/>
        <v>1165.8214285714284</v>
      </c>
      <c r="N45" s="14">
        <f t="shared" si="5"/>
        <v>127.28571428571429</v>
      </c>
      <c r="O45" s="18">
        <v>0</v>
      </c>
      <c r="P45" s="14">
        <f t="shared" si="6"/>
        <v>1293.1071428571427</v>
      </c>
      <c r="Q45" s="14">
        <f t="shared" si="7"/>
        <v>15678</v>
      </c>
      <c r="R45" s="19" t="s">
        <v>200</v>
      </c>
      <c r="S45" s="19" t="s">
        <v>199</v>
      </c>
    </row>
    <row r="46" spans="1:19" s="3" customFormat="1" ht="40.5" customHeight="1" x14ac:dyDescent="0.3">
      <c r="A46" s="14">
        <v>38</v>
      </c>
      <c r="B46" s="15">
        <v>5456</v>
      </c>
      <c r="C46" s="16" t="s">
        <v>174</v>
      </c>
      <c r="D46" s="17" t="s">
        <v>182</v>
      </c>
      <c r="E46" s="17" t="s">
        <v>183</v>
      </c>
      <c r="F46" s="15" t="s">
        <v>184</v>
      </c>
      <c r="G46" s="15">
        <v>6718149710</v>
      </c>
      <c r="H46" s="39">
        <v>28</v>
      </c>
      <c r="I46" s="14">
        <f t="shared" si="0"/>
        <v>10075</v>
      </c>
      <c r="J46" s="14">
        <f t="shared" si="1"/>
        <v>6717</v>
      </c>
      <c r="K46" s="14">
        <f t="shared" si="2"/>
        <v>808</v>
      </c>
      <c r="L46" s="15">
        <f t="shared" si="3"/>
        <v>17600</v>
      </c>
      <c r="M46" s="14">
        <f t="shared" si="4"/>
        <v>1209</v>
      </c>
      <c r="N46" s="14">
        <f t="shared" si="5"/>
        <v>132</v>
      </c>
      <c r="O46" s="18">
        <v>0</v>
      </c>
      <c r="P46" s="14">
        <f t="shared" si="6"/>
        <v>1341</v>
      </c>
      <c r="Q46" s="14">
        <f t="shared" si="7"/>
        <v>16259</v>
      </c>
      <c r="R46" s="19" t="s">
        <v>202</v>
      </c>
      <c r="S46" s="19" t="s">
        <v>201</v>
      </c>
    </row>
    <row r="47" spans="1:19" s="3" customFormat="1" ht="40.5" customHeight="1" x14ac:dyDescent="0.3">
      <c r="A47" s="14">
        <v>39</v>
      </c>
      <c r="B47" s="22">
        <v>5592</v>
      </c>
      <c r="C47" s="16" t="s">
        <v>126</v>
      </c>
      <c r="D47" s="22" t="s">
        <v>418</v>
      </c>
      <c r="E47" s="22" t="s">
        <v>419</v>
      </c>
      <c r="F47" s="23" t="s">
        <v>420</v>
      </c>
      <c r="G47" s="24">
        <v>1113669733</v>
      </c>
      <c r="H47" s="39">
        <v>27</v>
      </c>
      <c r="I47" s="14">
        <f t="shared" si="0"/>
        <v>9715.1785714285706</v>
      </c>
      <c r="J47" s="14">
        <f t="shared" si="1"/>
        <v>6477.1071428571431</v>
      </c>
      <c r="K47" s="14">
        <f t="shared" si="2"/>
        <v>779.14285714285711</v>
      </c>
      <c r="L47" s="15">
        <f t="shared" si="3"/>
        <v>16971.428571428572</v>
      </c>
      <c r="M47" s="14">
        <f t="shared" si="4"/>
        <v>1165.8214285714284</v>
      </c>
      <c r="N47" s="14">
        <f t="shared" si="5"/>
        <v>127.28571428571429</v>
      </c>
      <c r="O47" s="18">
        <v>0</v>
      </c>
      <c r="P47" s="14">
        <f t="shared" si="6"/>
        <v>1293.1071428571427</v>
      </c>
      <c r="Q47" s="14">
        <f t="shared" si="7"/>
        <v>15678</v>
      </c>
      <c r="R47" s="25" t="s">
        <v>274</v>
      </c>
      <c r="S47" s="26" t="s">
        <v>275</v>
      </c>
    </row>
    <row r="48" spans="1:19" s="3" customFormat="1" ht="40.5" customHeight="1" x14ac:dyDescent="0.3">
      <c r="A48" s="14">
        <v>40</v>
      </c>
      <c r="B48" s="15">
        <v>5264</v>
      </c>
      <c r="C48" s="16" t="s">
        <v>174</v>
      </c>
      <c r="D48" s="17" t="s">
        <v>40</v>
      </c>
      <c r="E48" s="17" t="s">
        <v>77</v>
      </c>
      <c r="F48" s="15">
        <v>101461865591</v>
      </c>
      <c r="G48" s="15">
        <v>2015263455</v>
      </c>
      <c r="H48" s="39">
        <v>28</v>
      </c>
      <c r="I48" s="14">
        <f t="shared" si="0"/>
        <v>10075</v>
      </c>
      <c r="J48" s="14">
        <f t="shared" si="1"/>
        <v>6717</v>
      </c>
      <c r="K48" s="14">
        <f t="shared" si="2"/>
        <v>808</v>
      </c>
      <c r="L48" s="15">
        <f t="shared" si="3"/>
        <v>17600</v>
      </c>
      <c r="M48" s="14">
        <f t="shared" si="4"/>
        <v>1209</v>
      </c>
      <c r="N48" s="14">
        <f t="shared" si="5"/>
        <v>132</v>
      </c>
      <c r="O48" s="18">
        <v>0</v>
      </c>
      <c r="P48" s="14">
        <f t="shared" si="6"/>
        <v>1341</v>
      </c>
      <c r="Q48" s="14">
        <f t="shared" si="7"/>
        <v>16259</v>
      </c>
      <c r="R48" s="19" t="s">
        <v>139</v>
      </c>
      <c r="S48" s="20" t="s">
        <v>336</v>
      </c>
    </row>
    <row r="49" spans="1:23" s="3" customFormat="1" ht="40.5" customHeight="1" x14ac:dyDescent="0.3">
      <c r="A49" s="14">
        <v>41</v>
      </c>
      <c r="B49" s="15">
        <v>5345</v>
      </c>
      <c r="C49" s="16" t="s">
        <v>126</v>
      </c>
      <c r="D49" s="17" t="s">
        <v>97</v>
      </c>
      <c r="E49" s="17" t="s">
        <v>98</v>
      </c>
      <c r="F49" s="15" t="s">
        <v>99</v>
      </c>
      <c r="G49" s="15">
        <v>2018069875</v>
      </c>
      <c r="H49" s="39">
        <v>20</v>
      </c>
      <c r="I49" s="14">
        <f t="shared" si="0"/>
        <v>7196.4285714285706</v>
      </c>
      <c r="J49" s="14">
        <f t="shared" si="1"/>
        <v>4797.8571428571431</v>
      </c>
      <c r="K49" s="14">
        <f t="shared" si="2"/>
        <v>577.14285714285711</v>
      </c>
      <c r="L49" s="15">
        <f t="shared" si="3"/>
        <v>12571.428571428571</v>
      </c>
      <c r="M49" s="14">
        <f t="shared" si="4"/>
        <v>863.57142857142844</v>
      </c>
      <c r="N49" s="14">
        <f t="shared" si="5"/>
        <v>94.285714285714278</v>
      </c>
      <c r="O49" s="18">
        <v>0</v>
      </c>
      <c r="P49" s="14">
        <f t="shared" si="6"/>
        <v>957.85714285714266</v>
      </c>
      <c r="Q49" s="14">
        <f t="shared" si="7"/>
        <v>11614</v>
      </c>
      <c r="R49" s="19" t="s">
        <v>153</v>
      </c>
      <c r="S49" s="20" t="s">
        <v>154</v>
      </c>
    </row>
    <row r="50" spans="1:23" s="3" customFormat="1" ht="40.5" customHeight="1" x14ac:dyDescent="0.3">
      <c r="A50" s="14">
        <v>42</v>
      </c>
      <c r="B50" s="15">
        <v>5376</v>
      </c>
      <c r="C50" s="16" t="s">
        <v>126</v>
      </c>
      <c r="D50" s="17" t="s">
        <v>106</v>
      </c>
      <c r="E50" s="17" t="s">
        <v>107</v>
      </c>
      <c r="F50" s="15" t="s">
        <v>108</v>
      </c>
      <c r="G50" s="15">
        <v>2018070821</v>
      </c>
      <c r="H50" s="39">
        <v>27</v>
      </c>
      <c r="I50" s="14">
        <f t="shared" si="0"/>
        <v>9715.1785714285706</v>
      </c>
      <c r="J50" s="14">
        <f t="shared" si="1"/>
        <v>6477.1071428571431</v>
      </c>
      <c r="K50" s="14">
        <f t="shared" si="2"/>
        <v>779.14285714285711</v>
      </c>
      <c r="L50" s="15">
        <f t="shared" si="3"/>
        <v>16971.428571428572</v>
      </c>
      <c r="M50" s="14">
        <f t="shared" si="4"/>
        <v>1165.8214285714284</v>
      </c>
      <c r="N50" s="14">
        <f t="shared" si="5"/>
        <v>127.28571428571429</v>
      </c>
      <c r="O50" s="18">
        <v>0</v>
      </c>
      <c r="P50" s="14">
        <f t="shared" si="6"/>
        <v>1293.1071428571427</v>
      </c>
      <c r="Q50" s="14">
        <f t="shared" si="7"/>
        <v>15678</v>
      </c>
      <c r="R50" s="19" t="s">
        <v>159</v>
      </c>
      <c r="S50" s="20" t="s">
        <v>160</v>
      </c>
    </row>
    <row r="51" spans="1:23" s="3" customFormat="1" ht="40.5" customHeight="1" x14ac:dyDescent="0.3">
      <c r="A51" s="14">
        <v>43</v>
      </c>
      <c r="B51" s="15">
        <v>5462</v>
      </c>
      <c r="C51" s="16" t="s">
        <v>126</v>
      </c>
      <c r="D51" s="17" t="s">
        <v>192</v>
      </c>
      <c r="E51" s="17" t="s">
        <v>193</v>
      </c>
      <c r="F51" s="15" t="s">
        <v>197</v>
      </c>
      <c r="G51" s="15">
        <v>2018113089</v>
      </c>
      <c r="H51" s="39">
        <v>26</v>
      </c>
      <c r="I51" s="14">
        <f t="shared" si="0"/>
        <v>9355.3571428571431</v>
      </c>
      <c r="J51" s="14">
        <f t="shared" si="1"/>
        <v>6237.2142857142853</v>
      </c>
      <c r="K51" s="14">
        <f t="shared" si="2"/>
        <v>750.28571428571433</v>
      </c>
      <c r="L51" s="15">
        <f t="shared" si="3"/>
        <v>16342.857142857141</v>
      </c>
      <c r="M51" s="14">
        <f t="shared" si="4"/>
        <v>1122.6428571428571</v>
      </c>
      <c r="N51" s="14">
        <f t="shared" si="5"/>
        <v>122.57142857142856</v>
      </c>
      <c r="O51" s="18">
        <v>0</v>
      </c>
      <c r="P51" s="14">
        <f t="shared" si="6"/>
        <v>1245.2142857142858</v>
      </c>
      <c r="Q51" s="14">
        <f t="shared" si="7"/>
        <v>15098</v>
      </c>
      <c r="R51" s="19" t="s">
        <v>208</v>
      </c>
      <c r="S51" s="19" t="s">
        <v>207</v>
      </c>
    </row>
    <row r="52" spans="1:23" s="3" customFormat="1" ht="40.5" customHeight="1" x14ac:dyDescent="0.3">
      <c r="A52" s="14">
        <v>44</v>
      </c>
      <c r="B52" s="15">
        <v>5470</v>
      </c>
      <c r="C52" s="16" t="s">
        <v>174</v>
      </c>
      <c r="D52" s="17" t="s">
        <v>213</v>
      </c>
      <c r="E52" s="17" t="s">
        <v>214</v>
      </c>
      <c r="F52" s="15" t="s">
        <v>219</v>
      </c>
      <c r="G52" s="15">
        <v>1115201430</v>
      </c>
      <c r="H52" s="39">
        <v>23</v>
      </c>
      <c r="I52" s="14">
        <f t="shared" si="0"/>
        <v>8275.8928571428569</v>
      </c>
      <c r="J52" s="14">
        <f t="shared" si="1"/>
        <v>5517.5357142857138</v>
      </c>
      <c r="K52" s="14">
        <f t="shared" si="2"/>
        <v>663.71428571428578</v>
      </c>
      <c r="L52" s="15">
        <f t="shared" si="3"/>
        <v>14457.142857142857</v>
      </c>
      <c r="M52" s="14">
        <f t="shared" si="4"/>
        <v>993.10714285714278</v>
      </c>
      <c r="N52" s="14">
        <f t="shared" si="5"/>
        <v>108.42857142857142</v>
      </c>
      <c r="O52" s="18">
        <v>0</v>
      </c>
      <c r="P52" s="14">
        <f t="shared" si="6"/>
        <v>1101.5357142857142</v>
      </c>
      <c r="Q52" s="14">
        <f t="shared" si="7"/>
        <v>13356</v>
      </c>
      <c r="R52" s="19" t="s">
        <v>223</v>
      </c>
      <c r="S52" s="20" t="s">
        <v>224</v>
      </c>
    </row>
    <row r="53" spans="1:23" s="3" customFormat="1" ht="40.5" customHeight="1" x14ac:dyDescent="0.3">
      <c r="A53" s="14">
        <v>45</v>
      </c>
      <c r="B53" s="15">
        <v>5472</v>
      </c>
      <c r="C53" s="16" t="s">
        <v>126</v>
      </c>
      <c r="D53" s="17" t="s">
        <v>27</v>
      </c>
      <c r="E53" s="17" t="s">
        <v>215</v>
      </c>
      <c r="F53" s="15" t="s">
        <v>220</v>
      </c>
      <c r="G53" s="15">
        <v>6714623970</v>
      </c>
      <c r="H53" s="39">
        <v>28</v>
      </c>
      <c r="I53" s="14">
        <f t="shared" si="0"/>
        <v>10075</v>
      </c>
      <c r="J53" s="14">
        <f t="shared" si="1"/>
        <v>6717</v>
      </c>
      <c r="K53" s="14">
        <f t="shared" si="2"/>
        <v>808</v>
      </c>
      <c r="L53" s="15">
        <f t="shared" si="3"/>
        <v>17600</v>
      </c>
      <c r="M53" s="14">
        <f t="shared" si="4"/>
        <v>1209</v>
      </c>
      <c r="N53" s="14">
        <f t="shared" si="5"/>
        <v>132</v>
      </c>
      <c r="O53" s="18">
        <v>0</v>
      </c>
      <c r="P53" s="14">
        <f t="shared" si="6"/>
        <v>1341</v>
      </c>
      <c r="Q53" s="14">
        <f t="shared" si="7"/>
        <v>16259</v>
      </c>
      <c r="R53" s="19" t="s">
        <v>226</v>
      </c>
      <c r="S53" s="20" t="s">
        <v>227</v>
      </c>
    </row>
    <row r="54" spans="1:23" s="3" customFormat="1" ht="40.5" customHeight="1" x14ac:dyDescent="0.3">
      <c r="A54" s="14">
        <v>46</v>
      </c>
      <c r="B54" s="15">
        <v>5478</v>
      </c>
      <c r="C54" s="16" t="s">
        <v>126</v>
      </c>
      <c r="D54" s="17" t="s">
        <v>216</v>
      </c>
      <c r="E54" s="17" t="s">
        <v>217</v>
      </c>
      <c r="F54" s="15" t="s">
        <v>221</v>
      </c>
      <c r="G54" s="15">
        <v>6718086222</v>
      </c>
      <c r="H54" s="39">
        <v>24</v>
      </c>
      <c r="I54" s="14">
        <f t="shared" si="0"/>
        <v>8635.7142857142862</v>
      </c>
      <c r="J54" s="14">
        <f t="shared" si="1"/>
        <v>5757.4285714285716</v>
      </c>
      <c r="K54" s="14">
        <f t="shared" si="2"/>
        <v>692.57142857142856</v>
      </c>
      <c r="L54" s="15">
        <f t="shared" si="3"/>
        <v>15085.714285714288</v>
      </c>
      <c r="M54" s="14">
        <f t="shared" si="4"/>
        <v>1036.2857142857142</v>
      </c>
      <c r="N54" s="14">
        <f t="shared" si="5"/>
        <v>113.14285714285715</v>
      </c>
      <c r="O54" s="18">
        <v>0</v>
      </c>
      <c r="P54" s="14">
        <f t="shared" si="6"/>
        <v>1149.4285714285713</v>
      </c>
      <c r="Q54" s="14">
        <f t="shared" si="7"/>
        <v>13936</v>
      </c>
      <c r="R54" s="19" t="s">
        <v>228</v>
      </c>
      <c r="S54" s="20" t="s">
        <v>229</v>
      </c>
    </row>
    <row r="55" spans="1:23" s="3" customFormat="1" ht="40.5" customHeight="1" x14ac:dyDescent="0.3">
      <c r="A55" s="14">
        <v>47</v>
      </c>
      <c r="B55" s="15">
        <v>5488</v>
      </c>
      <c r="C55" s="16" t="s">
        <v>126</v>
      </c>
      <c r="D55" s="17" t="s">
        <v>218</v>
      </c>
      <c r="E55" s="17" t="s">
        <v>177</v>
      </c>
      <c r="F55" s="15" t="s">
        <v>222</v>
      </c>
      <c r="G55" s="15">
        <v>2015264870</v>
      </c>
      <c r="H55" s="39">
        <v>26</v>
      </c>
      <c r="I55" s="14">
        <f t="shared" si="0"/>
        <v>9355.3571428571431</v>
      </c>
      <c r="J55" s="14">
        <f t="shared" si="1"/>
        <v>6237.2142857142853</v>
      </c>
      <c r="K55" s="14">
        <f t="shared" si="2"/>
        <v>750.28571428571433</v>
      </c>
      <c r="L55" s="15">
        <f t="shared" si="3"/>
        <v>16342.857142857141</v>
      </c>
      <c r="M55" s="14">
        <f t="shared" si="4"/>
        <v>1122.6428571428571</v>
      </c>
      <c r="N55" s="14">
        <f t="shared" si="5"/>
        <v>122.57142857142856</v>
      </c>
      <c r="O55" s="18">
        <v>0</v>
      </c>
      <c r="P55" s="14">
        <f t="shared" si="6"/>
        <v>1245.2142857142858</v>
      </c>
      <c r="Q55" s="14">
        <f t="shared" si="7"/>
        <v>15098</v>
      </c>
      <c r="R55" s="19" t="s">
        <v>230</v>
      </c>
      <c r="S55" s="20" t="s">
        <v>19</v>
      </c>
    </row>
    <row r="56" spans="1:23" s="3" customFormat="1" ht="40.5" customHeight="1" x14ac:dyDescent="0.3">
      <c r="A56" s="14">
        <v>48</v>
      </c>
      <c r="B56" s="15">
        <v>5511</v>
      </c>
      <c r="C56" s="16" t="s">
        <v>126</v>
      </c>
      <c r="D56" s="17" t="s">
        <v>232</v>
      </c>
      <c r="E56" s="17" t="s">
        <v>233</v>
      </c>
      <c r="F56" s="15">
        <v>101644002879</v>
      </c>
      <c r="G56" s="15">
        <v>2018172086</v>
      </c>
      <c r="H56" s="39">
        <v>9</v>
      </c>
      <c r="I56" s="14">
        <f t="shared" si="0"/>
        <v>3238.3928571428569</v>
      </c>
      <c r="J56" s="14">
        <f t="shared" si="1"/>
        <v>2159.0357142857142</v>
      </c>
      <c r="K56" s="14">
        <f t="shared" si="2"/>
        <v>259.71428571428572</v>
      </c>
      <c r="L56" s="15">
        <f t="shared" si="3"/>
        <v>5657.142857142856</v>
      </c>
      <c r="M56" s="14">
        <f t="shared" si="4"/>
        <v>388.60714285714283</v>
      </c>
      <c r="N56" s="14">
        <f t="shared" si="5"/>
        <v>42.428571428571416</v>
      </c>
      <c r="O56" s="18">
        <v>0</v>
      </c>
      <c r="P56" s="14">
        <f t="shared" si="6"/>
        <v>431.03571428571422</v>
      </c>
      <c r="Q56" s="14">
        <f t="shared" si="7"/>
        <v>5226</v>
      </c>
      <c r="R56" s="19" t="s">
        <v>234</v>
      </c>
      <c r="S56" s="20" t="s">
        <v>235</v>
      </c>
    </row>
    <row r="57" spans="1:23" s="3" customFormat="1" ht="40.5" customHeight="1" x14ac:dyDescent="0.3">
      <c r="A57" s="14">
        <v>49</v>
      </c>
      <c r="B57" s="15">
        <v>5398</v>
      </c>
      <c r="C57" s="16" t="s">
        <v>126</v>
      </c>
      <c r="D57" s="17" t="s">
        <v>236</v>
      </c>
      <c r="E57" s="17" t="s">
        <v>237</v>
      </c>
      <c r="F57" s="15">
        <v>100800192469</v>
      </c>
      <c r="G57" s="15">
        <v>2018070983</v>
      </c>
      <c r="H57" s="39">
        <v>25</v>
      </c>
      <c r="I57" s="14">
        <f t="shared" si="0"/>
        <v>8995.5357142857138</v>
      </c>
      <c r="J57" s="14">
        <f t="shared" si="1"/>
        <v>5997.3214285714284</v>
      </c>
      <c r="K57" s="14">
        <f t="shared" si="2"/>
        <v>721.42857142857144</v>
      </c>
      <c r="L57" s="15">
        <f t="shared" si="3"/>
        <v>15714.285714285712</v>
      </c>
      <c r="M57" s="14">
        <f t="shared" si="4"/>
        <v>1079.4642857142856</v>
      </c>
      <c r="N57" s="14">
        <f t="shared" si="5"/>
        <v>117.85714285714283</v>
      </c>
      <c r="O57" s="18">
        <v>0</v>
      </c>
      <c r="P57" s="14">
        <f t="shared" si="6"/>
        <v>1197.3214285714284</v>
      </c>
      <c r="Q57" s="14">
        <f t="shared" si="7"/>
        <v>14517</v>
      </c>
      <c r="R57" s="19" t="s">
        <v>238</v>
      </c>
      <c r="S57" s="20" t="s">
        <v>239</v>
      </c>
    </row>
    <row r="58" spans="1:23" s="3" customFormat="1" ht="40.5" customHeight="1" x14ac:dyDescent="0.3">
      <c r="A58" s="14">
        <v>50</v>
      </c>
      <c r="B58" s="15">
        <v>5510</v>
      </c>
      <c r="C58" s="16" t="s">
        <v>126</v>
      </c>
      <c r="D58" s="17" t="s">
        <v>231</v>
      </c>
      <c r="E58" s="17" t="s">
        <v>240</v>
      </c>
      <c r="F58" s="15">
        <v>101644002846</v>
      </c>
      <c r="G58" s="15">
        <v>2018172105</v>
      </c>
      <c r="H58" s="39">
        <v>25</v>
      </c>
      <c r="I58" s="14">
        <f t="shared" si="0"/>
        <v>8995.5357142857138</v>
      </c>
      <c r="J58" s="14">
        <f t="shared" si="1"/>
        <v>5997.3214285714284</v>
      </c>
      <c r="K58" s="14">
        <f t="shared" si="2"/>
        <v>721.42857142857144</v>
      </c>
      <c r="L58" s="15">
        <f t="shared" si="3"/>
        <v>15714.285714285712</v>
      </c>
      <c r="M58" s="14">
        <f t="shared" si="4"/>
        <v>1079.4642857142856</v>
      </c>
      <c r="N58" s="14">
        <f t="shared" si="5"/>
        <v>117.85714285714283</v>
      </c>
      <c r="O58" s="18">
        <v>0</v>
      </c>
      <c r="P58" s="14">
        <f t="shared" si="6"/>
        <v>1197.3214285714284</v>
      </c>
      <c r="Q58" s="14">
        <f t="shared" si="7"/>
        <v>14517</v>
      </c>
      <c r="R58" s="19" t="s">
        <v>241</v>
      </c>
      <c r="S58" s="20" t="s">
        <v>309</v>
      </c>
    </row>
    <row r="59" spans="1:23" s="3" customFormat="1" ht="40.5" customHeight="1" x14ac:dyDescent="0.3">
      <c r="A59" s="14">
        <v>51</v>
      </c>
      <c r="B59" s="15">
        <v>5523</v>
      </c>
      <c r="C59" s="16" t="s">
        <v>126</v>
      </c>
      <c r="D59" s="17" t="s">
        <v>242</v>
      </c>
      <c r="E59" s="17" t="s">
        <v>243</v>
      </c>
      <c r="F59" s="15" t="s">
        <v>244</v>
      </c>
      <c r="G59" s="15">
        <v>671924203</v>
      </c>
      <c r="H59" s="39">
        <v>28</v>
      </c>
      <c r="I59" s="14">
        <f t="shared" si="0"/>
        <v>10075</v>
      </c>
      <c r="J59" s="14">
        <f t="shared" si="1"/>
        <v>6717</v>
      </c>
      <c r="K59" s="14">
        <f t="shared" si="2"/>
        <v>808</v>
      </c>
      <c r="L59" s="15">
        <f t="shared" si="3"/>
        <v>17600</v>
      </c>
      <c r="M59" s="14">
        <f t="shared" si="4"/>
        <v>1209</v>
      </c>
      <c r="N59" s="14">
        <f t="shared" si="5"/>
        <v>132</v>
      </c>
      <c r="O59" s="18">
        <v>0</v>
      </c>
      <c r="P59" s="14">
        <f t="shared" si="6"/>
        <v>1341</v>
      </c>
      <c r="Q59" s="14">
        <f t="shared" si="7"/>
        <v>16259</v>
      </c>
      <c r="R59" s="19" t="s">
        <v>245</v>
      </c>
      <c r="S59" s="20" t="s">
        <v>246</v>
      </c>
      <c r="V59" s="13"/>
    </row>
    <row r="60" spans="1:23" s="3" customFormat="1" ht="40.5" customHeight="1" x14ac:dyDescent="0.3">
      <c r="A60" s="14">
        <v>52</v>
      </c>
      <c r="B60" s="15">
        <v>5529</v>
      </c>
      <c r="C60" s="16" t="s">
        <v>126</v>
      </c>
      <c r="D60" s="17" t="s">
        <v>192</v>
      </c>
      <c r="E60" s="17" t="s">
        <v>254</v>
      </c>
      <c r="F60" s="15" t="s">
        <v>258</v>
      </c>
      <c r="G60" s="15">
        <v>6714767826</v>
      </c>
      <c r="H60" s="39">
        <v>28</v>
      </c>
      <c r="I60" s="14">
        <f t="shared" si="0"/>
        <v>10075</v>
      </c>
      <c r="J60" s="14">
        <f t="shared" si="1"/>
        <v>6717</v>
      </c>
      <c r="K60" s="14">
        <f t="shared" si="2"/>
        <v>808</v>
      </c>
      <c r="L60" s="15">
        <f t="shared" si="3"/>
        <v>17600</v>
      </c>
      <c r="M60" s="14">
        <f t="shared" si="4"/>
        <v>1209</v>
      </c>
      <c r="N60" s="14">
        <f t="shared" si="5"/>
        <v>132</v>
      </c>
      <c r="O60" s="18">
        <v>0</v>
      </c>
      <c r="P60" s="14">
        <f t="shared" si="6"/>
        <v>1341</v>
      </c>
      <c r="Q60" s="14">
        <f t="shared" si="7"/>
        <v>16259</v>
      </c>
      <c r="R60" s="19" t="s">
        <v>255</v>
      </c>
      <c r="S60" s="20" t="s">
        <v>256</v>
      </c>
      <c r="W60" s="13"/>
    </row>
    <row r="61" spans="1:23" s="3" customFormat="1" ht="40.5" customHeight="1" x14ac:dyDescent="0.3">
      <c r="A61" s="14">
        <v>53</v>
      </c>
      <c r="B61" s="15">
        <v>5560</v>
      </c>
      <c r="C61" s="16" t="s">
        <v>126</v>
      </c>
      <c r="D61" s="17" t="s">
        <v>250</v>
      </c>
      <c r="E61" s="17" t="s">
        <v>251</v>
      </c>
      <c r="F61" s="15" t="s">
        <v>259</v>
      </c>
      <c r="G61" s="15">
        <v>2018196364</v>
      </c>
      <c r="H61" s="39">
        <v>26</v>
      </c>
      <c r="I61" s="14">
        <f t="shared" si="0"/>
        <v>9355.3571428571431</v>
      </c>
      <c r="J61" s="14">
        <f t="shared" si="1"/>
        <v>6237.2142857142853</v>
      </c>
      <c r="K61" s="14">
        <f t="shared" si="2"/>
        <v>750.28571428571433</v>
      </c>
      <c r="L61" s="15">
        <f t="shared" si="3"/>
        <v>16342.857142857141</v>
      </c>
      <c r="M61" s="14">
        <f t="shared" si="4"/>
        <v>1122.6428571428571</v>
      </c>
      <c r="N61" s="14">
        <f t="shared" si="5"/>
        <v>122.57142857142856</v>
      </c>
      <c r="O61" s="18">
        <v>0</v>
      </c>
      <c r="P61" s="14">
        <f t="shared" si="6"/>
        <v>1245.2142857142858</v>
      </c>
      <c r="Q61" s="14">
        <f t="shared" si="7"/>
        <v>15098</v>
      </c>
      <c r="R61" s="19" t="s">
        <v>252</v>
      </c>
      <c r="S61" s="20" t="s">
        <v>253</v>
      </c>
      <c r="W61" s="13"/>
    </row>
    <row r="62" spans="1:23" s="3" customFormat="1" ht="40.5" customHeight="1" x14ac:dyDescent="0.3">
      <c r="A62" s="14">
        <v>54</v>
      </c>
      <c r="B62" s="15">
        <v>5570</v>
      </c>
      <c r="C62" s="16" t="s">
        <v>126</v>
      </c>
      <c r="D62" s="17" t="s">
        <v>192</v>
      </c>
      <c r="E62" s="17" t="s">
        <v>260</v>
      </c>
      <c r="F62" s="15" t="s">
        <v>261</v>
      </c>
      <c r="G62" s="15">
        <v>6718478160</v>
      </c>
      <c r="H62" s="39">
        <v>17</v>
      </c>
      <c r="I62" s="14">
        <f t="shared" si="0"/>
        <v>6116.9642857142853</v>
      </c>
      <c r="J62" s="14">
        <f t="shared" si="1"/>
        <v>4078.1785714285716</v>
      </c>
      <c r="K62" s="14">
        <f t="shared" si="2"/>
        <v>490.57142857142856</v>
      </c>
      <c r="L62" s="15">
        <f t="shared" si="3"/>
        <v>10685.714285714286</v>
      </c>
      <c r="M62" s="14">
        <f t="shared" si="4"/>
        <v>734.03571428571422</v>
      </c>
      <c r="N62" s="14">
        <f t="shared" si="5"/>
        <v>80.142857142857139</v>
      </c>
      <c r="O62" s="18">
        <v>0</v>
      </c>
      <c r="P62" s="14">
        <f t="shared" si="6"/>
        <v>814.17857142857133</v>
      </c>
      <c r="Q62" s="14">
        <f t="shared" si="7"/>
        <v>9872</v>
      </c>
      <c r="R62" s="19" t="s">
        <v>326</v>
      </c>
      <c r="S62" s="20" t="s">
        <v>327</v>
      </c>
    </row>
    <row r="63" spans="1:23" s="3" customFormat="1" ht="40.5" customHeight="1" x14ac:dyDescent="0.3">
      <c r="A63" s="14">
        <v>55</v>
      </c>
      <c r="B63" s="15">
        <v>5583</v>
      </c>
      <c r="C63" s="16" t="s">
        <v>126</v>
      </c>
      <c r="D63" s="17" t="s">
        <v>265</v>
      </c>
      <c r="E63" s="17" t="s">
        <v>266</v>
      </c>
      <c r="F63" s="15" t="s">
        <v>267</v>
      </c>
      <c r="G63" s="15">
        <v>6718532912</v>
      </c>
      <c r="H63" s="39">
        <v>26</v>
      </c>
      <c r="I63" s="14">
        <f t="shared" si="0"/>
        <v>9355.3571428571431</v>
      </c>
      <c r="J63" s="14">
        <f t="shared" si="1"/>
        <v>6237.2142857142853</v>
      </c>
      <c r="K63" s="14">
        <f t="shared" si="2"/>
        <v>750.28571428571433</v>
      </c>
      <c r="L63" s="15">
        <f t="shared" si="3"/>
        <v>16342.857142857141</v>
      </c>
      <c r="M63" s="14">
        <f t="shared" si="4"/>
        <v>1122.6428571428571</v>
      </c>
      <c r="N63" s="14">
        <f t="shared" si="5"/>
        <v>122.57142857142856</v>
      </c>
      <c r="O63" s="18">
        <v>0</v>
      </c>
      <c r="P63" s="14">
        <f t="shared" si="6"/>
        <v>1245.2142857142858</v>
      </c>
      <c r="Q63" s="14">
        <f t="shared" si="7"/>
        <v>15098</v>
      </c>
      <c r="R63" s="19" t="s">
        <v>268</v>
      </c>
      <c r="S63" s="20" t="s">
        <v>269</v>
      </c>
    </row>
    <row r="64" spans="1:23" s="3" customFormat="1" ht="40.5" customHeight="1" x14ac:dyDescent="0.3">
      <c r="A64" s="14">
        <v>56</v>
      </c>
      <c r="B64" s="15">
        <v>5588</v>
      </c>
      <c r="C64" s="16" t="s">
        <v>126</v>
      </c>
      <c r="D64" s="17" t="s">
        <v>270</v>
      </c>
      <c r="E64" s="17" t="s">
        <v>271</v>
      </c>
      <c r="F64" s="15" t="s">
        <v>272</v>
      </c>
      <c r="G64" s="15">
        <v>6718478287</v>
      </c>
      <c r="H64" s="39">
        <v>26</v>
      </c>
      <c r="I64" s="14">
        <f t="shared" si="0"/>
        <v>9355.3571428571431</v>
      </c>
      <c r="J64" s="14">
        <f t="shared" si="1"/>
        <v>6237.2142857142853</v>
      </c>
      <c r="K64" s="14">
        <f t="shared" si="2"/>
        <v>750.28571428571433</v>
      </c>
      <c r="L64" s="15">
        <f t="shared" ref="L64:L107" si="8">SUM(I64:K64)</f>
        <v>16342.857142857141</v>
      </c>
      <c r="M64" s="14">
        <f t="shared" ref="M64:M107" si="9">I64*12%</f>
        <v>1122.6428571428571</v>
      </c>
      <c r="N64" s="14">
        <f t="shared" ref="N64:N107" si="10">L64*0.75%</f>
        <v>122.57142857142856</v>
      </c>
      <c r="O64" s="18">
        <v>0</v>
      </c>
      <c r="P64" s="14">
        <f t="shared" ref="P64:P100" si="11">SUM(M64:O64)</f>
        <v>1245.2142857142858</v>
      </c>
      <c r="Q64" s="14">
        <f t="shared" ref="Q64:Q100" si="12">MROUND(L64-P64,1)</f>
        <v>15098</v>
      </c>
      <c r="R64" s="19" t="s">
        <v>273</v>
      </c>
      <c r="S64" s="20" t="s">
        <v>19</v>
      </c>
    </row>
    <row r="65" spans="1:23" s="3" customFormat="1" ht="40.5" customHeight="1" x14ac:dyDescent="0.3">
      <c r="A65" s="14">
        <v>57</v>
      </c>
      <c r="B65" s="15">
        <v>5420</v>
      </c>
      <c r="C65" s="16" t="s">
        <v>174</v>
      </c>
      <c r="D65" s="27" t="s">
        <v>412</v>
      </c>
      <c r="E65" s="27" t="s">
        <v>413</v>
      </c>
      <c r="F65" s="15">
        <v>101391238218</v>
      </c>
      <c r="G65" s="15">
        <v>2015264840</v>
      </c>
      <c r="H65" s="39">
        <v>18</v>
      </c>
      <c r="I65" s="14">
        <f t="shared" si="0"/>
        <v>6476.7857142857138</v>
      </c>
      <c r="J65" s="14">
        <f t="shared" si="1"/>
        <v>4318.0714285714284</v>
      </c>
      <c r="K65" s="14">
        <f t="shared" si="2"/>
        <v>519.42857142857144</v>
      </c>
      <c r="L65" s="15">
        <f t="shared" si="8"/>
        <v>11314.285714285712</v>
      </c>
      <c r="M65" s="14">
        <f t="shared" si="9"/>
        <v>777.21428571428567</v>
      </c>
      <c r="N65" s="14">
        <f t="shared" si="10"/>
        <v>84.857142857142833</v>
      </c>
      <c r="O65" s="18">
        <v>0</v>
      </c>
      <c r="P65" s="14">
        <f t="shared" si="11"/>
        <v>862.07142857142844</v>
      </c>
      <c r="Q65" s="14">
        <f t="shared" si="12"/>
        <v>10452</v>
      </c>
      <c r="R65" s="19" t="s">
        <v>274</v>
      </c>
      <c r="S65" s="20" t="s">
        <v>275</v>
      </c>
    </row>
    <row r="66" spans="1:23" s="3" customFormat="1" ht="40.5" customHeight="1" x14ac:dyDescent="0.3">
      <c r="A66" s="14">
        <v>58</v>
      </c>
      <c r="B66" s="15">
        <v>5714</v>
      </c>
      <c r="C66" s="16" t="s">
        <v>126</v>
      </c>
      <c r="D66" s="17" t="s">
        <v>276</v>
      </c>
      <c r="E66" s="17" t="s">
        <v>277</v>
      </c>
      <c r="F66" s="15" t="s">
        <v>285</v>
      </c>
      <c r="G66" s="15">
        <v>6718478161</v>
      </c>
      <c r="H66" s="39">
        <v>28</v>
      </c>
      <c r="I66" s="14">
        <f t="shared" si="0"/>
        <v>10075</v>
      </c>
      <c r="J66" s="14">
        <f t="shared" si="1"/>
        <v>6717</v>
      </c>
      <c r="K66" s="14">
        <f t="shared" si="2"/>
        <v>808</v>
      </c>
      <c r="L66" s="15">
        <f t="shared" si="8"/>
        <v>17600</v>
      </c>
      <c r="M66" s="14">
        <f t="shared" si="9"/>
        <v>1209</v>
      </c>
      <c r="N66" s="14">
        <f t="shared" si="10"/>
        <v>132</v>
      </c>
      <c r="O66" s="18">
        <v>0</v>
      </c>
      <c r="P66" s="14">
        <f t="shared" si="11"/>
        <v>1341</v>
      </c>
      <c r="Q66" s="14">
        <f t="shared" si="12"/>
        <v>16259</v>
      </c>
      <c r="R66" s="19" t="s">
        <v>278</v>
      </c>
      <c r="S66" s="19" t="s">
        <v>43</v>
      </c>
    </row>
    <row r="67" spans="1:23" s="3" customFormat="1" ht="40.5" customHeight="1" x14ac:dyDescent="0.3">
      <c r="A67" s="14">
        <v>59</v>
      </c>
      <c r="B67" s="15">
        <v>5753</v>
      </c>
      <c r="C67" s="16" t="s">
        <v>126</v>
      </c>
      <c r="D67" s="17" t="s">
        <v>279</v>
      </c>
      <c r="E67" s="17" t="s">
        <v>188</v>
      </c>
      <c r="F67" s="15">
        <v>101690797930</v>
      </c>
      <c r="G67" s="15">
        <v>2018294624</v>
      </c>
      <c r="H67" s="39">
        <v>21</v>
      </c>
      <c r="I67" s="14">
        <f t="shared" si="0"/>
        <v>7556.25</v>
      </c>
      <c r="J67" s="14">
        <f t="shared" si="1"/>
        <v>5037.75</v>
      </c>
      <c r="K67" s="14">
        <f t="shared" si="2"/>
        <v>606</v>
      </c>
      <c r="L67" s="15">
        <f t="shared" si="8"/>
        <v>13200</v>
      </c>
      <c r="M67" s="14">
        <f t="shared" si="9"/>
        <v>906.75</v>
      </c>
      <c r="N67" s="14">
        <f t="shared" si="10"/>
        <v>99</v>
      </c>
      <c r="O67" s="18">
        <v>0</v>
      </c>
      <c r="P67" s="14">
        <f t="shared" si="11"/>
        <v>1005.75</v>
      </c>
      <c r="Q67" s="14">
        <f t="shared" si="12"/>
        <v>12194</v>
      </c>
      <c r="R67" s="19" t="s">
        <v>280</v>
      </c>
      <c r="S67" s="19" t="s">
        <v>281</v>
      </c>
    </row>
    <row r="68" spans="1:23" s="3" customFormat="1" ht="40.5" customHeight="1" x14ac:dyDescent="0.3">
      <c r="A68" s="14">
        <v>60</v>
      </c>
      <c r="B68" s="15">
        <v>5759</v>
      </c>
      <c r="C68" s="16" t="s">
        <v>126</v>
      </c>
      <c r="D68" s="17" t="s">
        <v>282</v>
      </c>
      <c r="E68" s="17" t="s">
        <v>283</v>
      </c>
      <c r="F68" s="15" t="s">
        <v>286</v>
      </c>
      <c r="G68" s="15">
        <v>2015880523</v>
      </c>
      <c r="H68" s="39">
        <v>15</v>
      </c>
      <c r="I68" s="14">
        <f t="shared" si="0"/>
        <v>5397.3214285714284</v>
      </c>
      <c r="J68" s="14">
        <f t="shared" si="1"/>
        <v>3598.3928571428569</v>
      </c>
      <c r="K68" s="14">
        <f t="shared" si="2"/>
        <v>432.85714285714289</v>
      </c>
      <c r="L68" s="15">
        <f t="shared" si="8"/>
        <v>9428.5714285714294</v>
      </c>
      <c r="M68" s="14">
        <f t="shared" si="9"/>
        <v>647.67857142857144</v>
      </c>
      <c r="N68" s="14">
        <f t="shared" si="10"/>
        <v>70.714285714285722</v>
      </c>
      <c r="O68" s="18">
        <v>0</v>
      </c>
      <c r="P68" s="14">
        <f t="shared" si="11"/>
        <v>718.39285714285711</v>
      </c>
      <c r="Q68" s="14">
        <f t="shared" si="12"/>
        <v>8710</v>
      </c>
      <c r="R68" s="19" t="s">
        <v>284</v>
      </c>
      <c r="S68" s="19" t="s">
        <v>334</v>
      </c>
    </row>
    <row r="69" spans="1:23" s="3" customFormat="1" ht="40.5" customHeight="1" x14ac:dyDescent="0.3">
      <c r="A69" s="14">
        <v>61</v>
      </c>
      <c r="B69" s="15">
        <v>5447</v>
      </c>
      <c r="C69" s="16" t="s">
        <v>126</v>
      </c>
      <c r="D69" s="17" t="s">
        <v>289</v>
      </c>
      <c r="E69" s="17" t="s">
        <v>290</v>
      </c>
      <c r="F69" s="15" t="s">
        <v>299</v>
      </c>
      <c r="G69" s="15">
        <v>2214556006</v>
      </c>
      <c r="H69" s="39">
        <v>28</v>
      </c>
      <c r="I69" s="14">
        <f t="shared" ref="I69:I113" si="13">10075/$T$7*H69</f>
        <v>10075</v>
      </c>
      <c r="J69" s="14">
        <f t="shared" ref="J69:J109" si="14">6717/$T$7*H69</f>
        <v>6717</v>
      </c>
      <c r="K69" s="14">
        <f t="shared" ref="K69:K109" si="15">808/$T$7*H69</f>
        <v>808</v>
      </c>
      <c r="L69" s="15">
        <f t="shared" si="8"/>
        <v>17600</v>
      </c>
      <c r="M69" s="14">
        <f t="shared" si="9"/>
        <v>1209</v>
      </c>
      <c r="N69" s="14">
        <f t="shared" si="10"/>
        <v>132</v>
      </c>
      <c r="O69" s="18">
        <v>0</v>
      </c>
      <c r="P69" s="14">
        <f t="shared" si="11"/>
        <v>1341</v>
      </c>
      <c r="Q69" s="14">
        <f t="shared" si="12"/>
        <v>16259</v>
      </c>
      <c r="R69" s="19" t="s">
        <v>297</v>
      </c>
      <c r="S69" s="19" t="s">
        <v>298</v>
      </c>
      <c r="V69" s="13"/>
    </row>
    <row r="70" spans="1:23" s="3" customFormat="1" ht="40.5" customHeight="1" x14ac:dyDescent="0.3">
      <c r="A70" s="14">
        <v>62</v>
      </c>
      <c r="B70" s="28">
        <v>6409</v>
      </c>
      <c r="C70" s="16" t="s">
        <v>126</v>
      </c>
      <c r="D70" s="29" t="s">
        <v>421</v>
      </c>
      <c r="E70" s="30" t="s">
        <v>432</v>
      </c>
      <c r="F70" s="15">
        <v>101665759756</v>
      </c>
      <c r="G70" s="15">
        <v>2018638981</v>
      </c>
      <c r="H70" s="39">
        <v>28</v>
      </c>
      <c r="I70" s="14">
        <f t="shared" si="13"/>
        <v>10075</v>
      </c>
      <c r="J70" s="14">
        <f t="shared" si="14"/>
        <v>6717</v>
      </c>
      <c r="K70" s="14">
        <f t="shared" si="15"/>
        <v>808</v>
      </c>
      <c r="L70" s="15">
        <f t="shared" si="8"/>
        <v>17600</v>
      </c>
      <c r="M70" s="14">
        <f t="shared" si="9"/>
        <v>1209</v>
      </c>
      <c r="N70" s="14">
        <f t="shared" si="10"/>
        <v>132</v>
      </c>
      <c r="O70" s="18">
        <v>0</v>
      </c>
      <c r="P70" s="14">
        <f t="shared" si="11"/>
        <v>1341</v>
      </c>
      <c r="Q70" s="14">
        <f t="shared" si="12"/>
        <v>16259</v>
      </c>
      <c r="R70" s="19" t="s">
        <v>433</v>
      </c>
      <c r="S70" s="19" t="s">
        <v>147</v>
      </c>
      <c r="W70" s="13"/>
    </row>
    <row r="71" spans="1:23" s="3" customFormat="1" ht="40.5" customHeight="1" x14ac:dyDescent="0.3">
      <c r="A71" s="14">
        <v>63</v>
      </c>
      <c r="B71" s="15">
        <v>5756</v>
      </c>
      <c r="C71" s="16" t="s">
        <v>126</v>
      </c>
      <c r="D71" s="17" t="s">
        <v>291</v>
      </c>
      <c r="E71" s="17" t="s">
        <v>292</v>
      </c>
      <c r="F71" s="15" t="s">
        <v>302</v>
      </c>
      <c r="G71" s="15">
        <v>2018317985</v>
      </c>
      <c r="H71" s="39">
        <v>25</v>
      </c>
      <c r="I71" s="14">
        <f t="shared" si="13"/>
        <v>8995.5357142857138</v>
      </c>
      <c r="J71" s="14">
        <f t="shared" si="14"/>
        <v>5997.3214285714284</v>
      </c>
      <c r="K71" s="14">
        <f t="shared" si="15"/>
        <v>721.42857142857144</v>
      </c>
      <c r="L71" s="15">
        <f t="shared" si="8"/>
        <v>15714.285714285712</v>
      </c>
      <c r="M71" s="14">
        <f t="shared" si="9"/>
        <v>1079.4642857142856</v>
      </c>
      <c r="N71" s="14">
        <f t="shared" si="10"/>
        <v>117.85714285714283</v>
      </c>
      <c r="O71" s="18">
        <v>0</v>
      </c>
      <c r="P71" s="14">
        <f t="shared" si="11"/>
        <v>1197.3214285714284</v>
      </c>
      <c r="Q71" s="14">
        <f t="shared" si="12"/>
        <v>14517</v>
      </c>
      <c r="R71" s="19" t="s">
        <v>300</v>
      </c>
      <c r="S71" s="19" t="s">
        <v>301</v>
      </c>
    </row>
    <row r="72" spans="1:23" s="3" customFormat="1" ht="40.5" customHeight="1" x14ac:dyDescent="0.3">
      <c r="A72" s="14">
        <v>64</v>
      </c>
      <c r="B72" s="15">
        <v>5833</v>
      </c>
      <c r="C72" s="16" t="s">
        <v>126</v>
      </c>
      <c r="D72" s="17" t="s">
        <v>293</v>
      </c>
      <c r="E72" s="17" t="s">
        <v>294</v>
      </c>
      <c r="F72" s="15">
        <v>100341168250</v>
      </c>
      <c r="G72" s="15">
        <v>2013258699</v>
      </c>
      <c r="H72" s="39">
        <v>27</v>
      </c>
      <c r="I72" s="14">
        <f t="shared" si="13"/>
        <v>9715.1785714285706</v>
      </c>
      <c r="J72" s="14">
        <f t="shared" si="14"/>
        <v>6477.1071428571431</v>
      </c>
      <c r="K72" s="14">
        <f t="shared" si="15"/>
        <v>779.14285714285711</v>
      </c>
      <c r="L72" s="15">
        <f t="shared" si="8"/>
        <v>16971.428571428572</v>
      </c>
      <c r="M72" s="14">
        <f t="shared" si="9"/>
        <v>1165.8214285714284</v>
      </c>
      <c r="N72" s="14">
        <f t="shared" si="10"/>
        <v>127.28571428571429</v>
      </c>
      <c r="O72" s="18">
        <v>0</v>
      </c>
      <c r="P72" s="14">
        <f t="shared" si="11"/>
        <v>1293.1071428571427</v>
      </c>
      <c r="Q72" s="14">
        <f t="shared" si="12"/>
        <v>15678</v>
      </c>
      <c r="R72" s="19" t="s">
        <v>303</v>
      </c>
      <c r="S72" s="19" t="s">
        <v>304</v>
      </c>
    </row>
    <row r="73" spans="1:23" s="3" customFormat="1" ht="40.5" customHeight="1" x14ac:dyDescent="0.3">
      <c r="A73" s="14">
        <v>65</v>
      </c>
      <c r="B73" s="15">
        <v>5896</v>
      </c>
      <c r="C73" s="16" t="s">
        <v>126</v>
      </c>
      <c r="D73" s="17" t="s">
        <v>310</v>
      </c>
      <c r="E73" s="17" t="s">
        <v>311</v>
      </c>
      <c r="F73" s="15" t="s">
        <v>318</v>
      </c>
      <c r="G73" s="15">
        <v>2018350249</v>
      </c>
      <c r="H73" s="39">
        <v>23</v>
      </c>
      <c r="I73" s="14">
        <f t="shared" si="13"/>
        <v>8275.8928571428569</v>
      </c>
      <c r="J73" s="14">
        <f t="shared" si="14"/>
        <v>5517.5357142857138</v>
      </c>
      <c r="K73" s="14">
        <f t="shared" si="15"/>
        <v>663.71428571428578</v>
      </c>
      <c r="L73" s="15">
        <f t="shared" si="8"/>
        <v>14457.142857142857</v>
      </c>
      <c r="M73" s="14">
        <f t="shared" si="9"/>
        <v>993.10714285714278</v>
      </c>
      <c r="N73" s="14">
        <f t="shared" si="10"/>
        <v>108.42857142857142</v>
      </c>
      <c r="O73" s="18">
        <v>0</v>
      </c>
      <c r="P73" s="14">
        <f t="shared" si="11"/>
        <v>1101.5357142857142</v>
      </c>
      <c r="Q73" s="14">
        <f t="shared" si="12"/>
        <v>13356</v>
      </c>
      <c r="R73" s="19" t="s">
        <v>312</v>
      </c>
      <c r="S73" s="20" t="s">
        <v>313</v>
      </c>
    </row>
    <row r="74" spans="1:23" s="3" customFormat="1" ht="40.5" customHeight="1" x14ac:dyDescent="0.3">
      <c r="A74" s="14">
        <v>66</v>
      </c>
      <c r="B74" s="15">
        <v>5907</v>
      </c>
      <c r="C74" s="16" t="s">
        <v>174</v>
      </c>
      <c r="D74" s="17" t="s">
        <v>314</v>
      </c>
      <c r="E74" s="17" t="s">
        <v>315</v>
      </c>
      <c r="F74" s="15">
        <v>101711596929</v>
      </c>
      <c r="G74" s="15">
        <v>2018350266</v>
      </c>
      <c r="H74" s="39">
        <v>28</v>
      </c>
      <c r="I74" s="14">
        <f t="shared" si="13"/>
        <v>10075</v>
      </c>
      <c r="J74" s="14">
        <f t="shared" si="14"/>
        <v>6717</v>
      </c>
      <c r="K74" s="14">
        <f t="shared" si="15"/>
        <v>808</v>
      </c>
      <c r="L74" s="15">
        <f t="shared" si="8"/>
        <v>17600</v>
      </c>
      <c r="M74" s="14">
        <f t="shared" si="9"/>
        <v>1209</v>
      </c>
      <c r="N74" s="14">
        <f t="shared" si="10"/>
        <v>132</v>
      </c>
      <c r="O74" s="18">
        <v>0</v>
      </c>
      <c r="P74" s="14">
        <f t="shared" si="11"/>
        <v>1341</v>
      </c>
      <c r="Q74" s="14">
        <f t="shared" si="12"/>
        <v>16259</v>
      </c>
      <c r="R74" s="19" t="s">
        <v>316</v>
      </c>
      <c r="S74" s="20" t="s">
        <v>317</v>
      </c>
    </row>
    <row r="75" spans="1:23" s="3" customFormat="1" ht="40.5" customHeight="1" x14ac:dyDescent="0.3">
      <c r="A75" s="14">
        <v>67</v>
      </c>
      <c r="B75" s="15">
        <v>5848</v>
      </c>
      <c r="C75" s="16" t="s">
        <v>126</v>
      </c>
      <c r="D75" s="17" t="s">
        <v>295</v>
      </c>
      <c r="E75" s="17" t="s">
        <v>296</v>
      </c>
      <c r="F75" s="15" t="s">
        <v>307</v>
      </c>
      <c r="G75" s="15">
        <v>2018318018</v>
      </c>
      <c r="H75" s="39">
        <v>25</v>
      </c>
      <c r="I75" s="14">
        <f t="shared" si="13"/>
        <v>8995.5357142857138</v>
      </c>
      <c r="J75" s="14">
        <f t="shared" si="14"/>
        <v>5997.3214285714284</v>
      </c>
      <c r="K75" s="14">
        <f t="shared" si="15"/>
        <v>721.42857142857144</v>
      </c>
      <c r="L75" s="15">
        <f t="shared" si="8"/>
        <v>15714.285714285712</v>
      </c>
      <c r="M75" s="14">
        <f t="shared" si="9"/>
        <v>1079.4642857142856</v>
      </c>
      <c r="N75" s="14">
        <f t="shared" si="10"/>
        <v>117.85714285714283</v>
      </c>
      <c r="O75" s="18">
        <v>0</v>
      </c>
      <c r="P75" s="14">
        <f t="shared" si="11"/>
        <v>1197.3214285714284</v>
      </c>
      <c r="Q75" s="14">
        <f t="shared" si="12"/>
        <v>14517</v>
      </c>
      <c r="R75" s="19" t="s">
        <v>305</v>
      </c>
      <c r="S75" s="19" t="s">
        <v>306</v>
      </c>
    </row>
    <row r="76" spans="1:23" s="3" customFormat="1" ht="40.5" customHeight="1" x14ac:dyDescent="0.3">
      <c r="A76" s="14">
        <v>68</v>
      </c>
      <c r="B76" s="15">
        <v>5913</v>
      </c>
      <c r="C76" s="16" t="s">
        <v>126</v>
      </c>
      <c r="D76" s="17" t="s">
        <v>319</v>
      </c>
      <c r="E76" s="17" t="s">
        <v>320</v>
      </c>
      <c r="F76" s="15" t="s">
        <v>325</v>
      </c>
      <c r="G76" s="15">
        <v>2015370176</v>
      </c>
      <c r="H76" s="39">
        <v>9</v>
      </c>
      <c r="I76" s="14">
        <f t="shared" si="13"/>
        <v>3238.3928571428569</v>
      </c>
      <c r="J76" s="14">
        <f t="shared" si="14"/>
        <v>2159.0357142857142</v>
      </c>
      <c r="K76" s="14">
        <f t="shared" si="15"/>
        <v>259.71428571428572</v>
      </c>
      <c r="L76" s="15">
        <f t="shared" si="8"/>
        <v>5657.142857142856</v>
      </c>
      <c r="M76" s="14">
        <f t="shared" si="9"/>
        <v>388.60714285714283</v>
      </c>
      <c r="N76" s="14">
        <f t="shared" si="10"/>
        <v>42.428571428571416</v>
      </c>
      <c r="O76" s="18">
        <v>0</v>
      </c>
      <c r="P76" s="14">
        <f t="shared" si="11"/>
        <v>431.03571428571422</v>
      </c>
      <c r="Q76" s="14">
        <f t="shared" si="12"/>
        <v>5226</v>
      </c>
      <c r="R76" s="19" t="s">
        <v>321</v>
      </c>
      <c r="S76" s="19" t="s">
        <v>19</v>
      </c>
    </row>
    <row r="77" spans="1:23" s="3" customFormat="1" ht="40.5" customHeight="1" x14ac:dyDescent="0.3">
      <c r="A77" s="14">
        <v>69</v>
      </c>
      <c r="B77" s="15">
        <v>5910</v>
      </c>
      <c r="C77" s="16" t="s">
        <v>126</v>
      </c>
      <c r="D77" s="17" t="s">
        <v>322</v>
      </c>
      <c r="E77" s="17" t="s">
        <v>323</v>
      </c>
      <c r="F77" s="15">
        <v>101723577455</v>
      </c>
      <c r="G77" s="15">
        <v>2018382873</v>
      </c>
      <c r="H77" s="39">
        <v>28</v>
      </c>
      <c r="I77" s="14">
        <f t="shared" si="13"/>
        <v>10075</v>
      </c>
      <c r="J77" s="14">
        <f t="shared" si="14"/>
        <v>6717</v>
      </c>
      <c r="K77" s="14">
        <f t="shared" si="15"/>
        <v>808</v>
      </c>
      <c r="L77" s="15">
        <f t="shared" si="8"/>
        <v>17600</v>
      </c>
      <c r="M77" s="14">
        <f t="shared" si="9"/>
        <v>1209</v>
      </c>
      <c r="N77" s="14">
        <f t="shared" si="10"/>
        <v>132</v>
      </c>
      <c r="O77" s="18">
        <v>0</v>
      </c>
      <c r="P77" s="14">
        <f t="shared" si="11"/>
        <v>1341</v>
      </c>
      <c r="Q77" s="14">
        <f t="shared" si="12"/>
        <v>16259</v>
      </c>
      <c r="R77" s="19" t="s">
        <v>324</v>
      </c>
      <c r="S77" s="19" t="s">
        <v>225</v>
      </c>
    </row>
    <row r="78" spans="1:23" s="3" customFormat="1" ht="40.5" customHeight="1" x14ac:dyDescent="0.3">
      <c r="A78" s="14">
        <v>70</v>
      </c>
      <c r="B78" s="15">
        <v>5574</v>
      </c>
      <c r="C78" s="16" t="s">
        <v>126</v>
      </c>
      <c r="D78" s="17" t="s">
        <v>262</v>
      </c>
      <c r="E78" s="17" t="s">
        <v>263</v>
      </c>
      <c r="F78" s="15">
        <v>101664245522</v>
      </c>
      <c r="G78" s="15">
        <v>2018223213</v>
      </c>
      <c r="H78" s="39">
        <v>27</v>
      </c>
      <c r="I78" s="14">
        <f t="shared" si="13"/>
        <v>9715.1785714285706</v>
      </c>
      <c r="J78" s="14">
        <f t="shared" si="14"/>
        <v>6477.1071428571431</v>
      </c>
      <c r="K78" s="14">
        <f t="shared" si="15"/>
        <v>779.14285714285711</v>
      </c>
      <c r="L78" s="15">
        <f t="shared" si="8"/>
        <v>16971.428571428572</v>
      </c>
      <c r="M78" s="14">
        <f t="shared" si="9"/>
        <v>1165.8214285714284</v>
      </c>
      <c r="N78" s="14">
        <f t="shared" si="10"/>
        <v>127.28571428571429</v>
      </c>
      <c r="O78" s="18">
        <v>0</v>
      </c>
      <c r="P78" s="14">
        <f t="shared" si="11"/>
        <v>1293.1071428571427</v>
      </c>
      <c r="Q78" s="14">
        <f t="shared" si="12"/>
        <v>15678</v>
      </c>
      <c r="R78" s="19" t="s">
        <v>408</v>
      </c>
      <c r="S78" s="19" t="s">
        <v>264</v>
      </c>
    </row>
    <row r="79" spans="1:23" s="3" customFormat="1" ht="40.5" customHeight="1" x14ac:dyDescent="0.3">
      <c r="A79" s="14">
        <v>71</v>
      </c>
      <c r="B79" s="15">
        <v>5380</v>
      </c>
      <c r="C79" s="16" t="s">
        <v>126</v>
      </c>
      <c r="D79" s="17" t="s">
        <v>328</v>
      </c>
      <c r="E79" s="17" t="s">
        <v>329</v>
      </c>
      <c r="F79" s="15" t="s">
        <v>332</v>
      </c>
      <c r="G79" s="15">
        <v>6718403898</v>
      </c>
      <c r="H79" s="39">
        <v>24</v>
      </c>
      <c r="I79" s="14">
        <f t="shared" si="13"/>
        <v>8635.7142857142862</v>
      </c>
      <c r="J79" s="14">
        <f t="shared" si="14"/>
        <v>5757.4285714285716</v>
      </c>
      <c r="K79" s="14">
        <f t="shared" si="15"/>
        <v>692.57142857142856</v>
      </c>
      <c r="L79" s="15">
        <f t="shared" si="8"/>
        <v>15085.714285714288</v>
      </c>
      <c r="M79" s="14">
        <f t="shared" si="9"/>
        <v>1036.2857142857142</v>
      </c>
      <c r="N79" s="14">
        <f t="shared" si="10"/>
        <v>113.14285714285715</v>
      </c>
      <c r="O79" s="18">
        <v>0</v>
      </c>
      <c r="P79" s="14">
        <f t="shared" si="11"/>
        <v>1149.4285714285713</v>
      </c>
      <c r="Q79" s="14">
        <f t="shared" si="12"/>
        <v>13936</v>
      </c>
      <c r="R79" s="19" t="s">
        <v>330</v>
      </c>
      <c r="S79" s="20" t="s">
        <v>331</v>
      </c>
    </row>
    <row r="80" spans="1:23" s="3" customFormat="1" ht="40.5" customHeight="1" x14ac:dyDescent="0.3">
      <c r="A80" s="14">
        <v>72</v>
      </c>
      <c r="B80" s="15">
        <v>5312</v>
      </c>
      <c r="C80" s="16" t="s">
        <v>126</v>
      </c>
      <c r="D80" s="17" t="s">
        <v>337</v>
      </c>
      <c r="E80" s="17" t="s">
        <v>113</v>
      </c>
      <c r="F80" s="15">
        <v>101608588060</v>
      </c>
      <c r="G80" s="15">
        <v>2018068665</v>
      </c>
      <c r="H80" s="39">
        <v>24</v>
      </c>
      <c r="I80" s="14">
        <f t="shared" si="13"/>
        <v>8635.7142857142862</v>
      </c>
      <c r="J80" s="14">
        <f t="shared" si="14"/>
        <v>5757.4285714285716</v>
      </c>
      <c r="K80" s="14">
        <f t="shared" si="15"/>
        <v>692.57142857142856</v>
      </c>
      <c r="L80" s="15">
        <f t="shared" si="8"/>
        <v>15085.714285714288</v>
      </c>
      <c r="M80" s="14">
        <f t="shared" si="9"/>
        <v>1036.2857142857142</v>
      </c>
      <c r="N80" s="14">
        <f t="shared" si="10"/>
        <v>113.14285714285715</v>
      </c>
      <c r="O80" s="18">
        <v>0</v>
      </c>
      <c r="P80" s="14">
        <f t="shared" si="11"/>
        <v>1149.4285714285713</v>
      </c>
      <c r="Q80" s="14">
        <f t="shared" si="12"/>
        <v>13936</v>
      </c>
      <c r="R80" s="19" t="s">
        <v>343</v>
      </c>
      <c r="S80" s="20" t="s">
        <v>344</v>
      </c>
    </row>
    <row r="81" spans="1:24" s="3" customFormat="1" ht="40.5" customHeight="1" x14ac:dyDescent="0.3">
      <c r="A81" s="14">
        <v>73</v>
      </c>
      <c r="B81" s="15">
        <v>6083</v>
      </c>
      <c r="C81" s="16" t="s">
        <v>126</v>
      </c>
      <c r="D81" s="17" t="s">
        <v>338</v>
      </c>
      <c r="E81" s="17" t="s">
        <v>339</v>
      </c>
      <c r="F81" s="15" t="s">
        <v>340</v>
      </c>
      <c r="G81" s="15">
        <v>2018483743</v>
      </c>
      <c r="H81" s="39">
        <v>20</v>
      </c>
      <c r="I81" s="14">
        <f t="shared" si="13"/>
        <v>7196.4285714285706</v>
      </c>
      <c r="J81" s="14">
        <f t="shared" si="14"/>
        <v>4797.8571428571431</v>
      </c>
      <c r="K81" s="14">
        <f t="shared" si="15"/>
        <v>577.14285714285711</v>
      </c>
      <c r="L81" s="15">
        <f t="shared" si="8"/>
        <v>12571.428571428571</v>
      </c>
      <c r="M81" s="14">
        <f t="shared" si="9"/>
        <v>863.57142857142844</v>
      </c>
      <c r="N81" s="14">
        <f t="shared" si="10"/>
        <v>94.285714285714278</v>
      </c>
      <c r="O81" s="18">
        <v>0</v>
      </c>
      <c r="P81" s="14">
        <f t="shared" si="11"/>
        <v>957.85714285714266</v>
      </c>
      <c r="Q81" s="14">
        <f t="shared" si="12"/>
        <v>11614</v>
      </c>
      <c r="R81" s="19" t="s">
        <v>341</v>
      </c>
      <c r="S81" s="20" t="s">
        <v>342</v>
      </c>
    </row>
    <row r="82" spans="1:24" s="3" customFormat="1" ht="40.5" customHeight="1" x14ac:dyDescent="0.3">
      <c r="A82" s="14">
        <v>74</v>
      </c>
      <c r="B82" s="15">
        <v>6229</v>
      </c>
      <c r="C82" s="16" t="s">
        <v>174</v>
      </c>
      <c r="D82" s="17" t="s">
        <v>345</v>
      </c>
      <c r="E82" s="17" t="s">
        <v>346</v>
      </c>
      <c r="F82" s="15" t="s">
        <v>349</v>
      </c>
      <c r="G82" s="15">
        <v>2018517406</v>
      </c>
      <c r="H82" s="39">
        <v>27</v>
      </c>
      <c r="I82" s="14">
        <f t="shared" si="13"/>
        <v>9715.1785714285706</v>
      </c>
      <c r="J82" s="14">
        <f t="shared" si="14"/>
        <v>6477.1071428571431</v>
      </c>
      <c r="K82" s="14">
        <f t="shared" si="15"/>
        <v>779.14285714285711</v>
      </c>
      <c r="L82" s="15">
        <f t="shared" si="8"/>
        <v>16971.428571428572</v>
      </c>
      <c r="M82" s="14">
        <f t="shared" si="9"/>
        <v>1165.8214285714284</v>
      </c>
      <c r="N82" s="14">
        <f t="shared" si="10"/>
        <v>127.28571428571429</v>
      </c>
      <c r="O82" s="18">
        <v>0</v>
      </c>
      <c r="P82" s="14">
        <f t="shared" si="11"/>
        <v>1293.1071428571427</v>
      </c>
      <c r="Q82" s="14">
        <f t="shared" si="12"/>
        <v>15678</v>
      </c>
      <c r="R82" s="19" t="s">
        <v>348</v>
      </c>
      <c r="S82" s="20" t="s">
        <v>347</v>
      </c>
    </row>
    <row r="83" spans="1:24" s="3" customFormat="1" ht="40.5" customHeight="1" x14ac:dyDescent="0.3">
      <c r="A83" s="14">
        <v>75</v>
      </c>
      <c r="B83" s="15">
        <v>5307</v>
      </c>
      <c r="C83" s="16" t="s">
        <v>126</v>
      </c>
      <c r="D83" s="17" t="s">
        <v>350</v>
      </c>
      <c r="E83" s="17" t="s">
        <v>351</v>
      </c>
      <c r="F83" s="15" t="s">
        <v>354</v>
      </c>
      <c r="G83" s="15">
        <v>2018068337</v>
      </c>
      <c r="H83" s="39">
        <v>16</v>
      </c>
      <c r="I83" s="14">
        <f t="shared" si="13"/>
        <v>5757.1428571428569</v>
      </c>
      <c r="J83" s="14">
        <f t="shared" si="14"/>
        <v>3838.2857142857142</v>
      </c>
      <c r="K83" s="14">
        <f t="shared" si="15"/>
        <v>461.71428571428572</v>
      </c>
      <c r="L83" s="15">
        <f t="shared" si="8"/>
        <v>10057.142857142857</v>
      </c>
      <c r="M83" s="14">
        <f t="shared" si="9"/>
        <v>690.85714285714278</v>
      </c>
      <c r="N83" s="14">
        <f t="shared" si="10"/>
        <v>75.428571428571431</v>
      </c>
      <c r="O83" s="18">
        <v>0</v>
      </c>
      <c r="P83" s="14">
        <f t="shared" si="11"/>
        <v>766.28571428571422</v>
      </c>
      <c r="Q83" s="14">
        <f t="shared" si="12"/>
        <v>9291</v>
      </c>
      <c r="R83" s="19" t="s">
        <v>352</v>
      </c>
      <c r="S83" s="20" t="s">
        <v>353</v>
      </c>
    </row>
    <row r="84" spans="1:24" s="3" customFormat="1" ht="40.5" customHeight="1" x14ac:dyDescent="0.3">
      <c r="A84" s="14">
        <v>76</v>
      </c>
      <c r="B84" s="15">
        <v>5461</v>
      </c>
      <c r="C84" s="16" t="s">
        <v>126</v>
      </c>
      <c r="D84" s="17" t="s">
        <v>188</v>
      </c>
      <c r="E84" s="17" t="s">
        <v>355</v>
      </c>
      <c r="F84" s="15" t="s">
        <v>356</v>
      </c>
      <c r="G84" s="15">
        <v>2214057303</v>
      </c>
      <c r="H84" s="39">
        <v>26</v>
      </c>
      <c r="I84" s="14">
        <f t="shared" si="13"/>
        <v>9355.3571428571431</v>
      </c>
      <c r="J84" s="14">
        <f t="shared" si="14"/>
        <v>6237.2142857142853</v>
      </c>
      <c r="K84" s="14">
        <f t="shared" si="15"/>
        <v>750.28571428571433</v>
      </c>
      <c r="L84" s="15">
        <f t="shared" si="8"/>
        <v>16342.857142857141</v>
      </c>
      <c r="M84" s="14">
        <f t="shared" si="9"/>
        <v>1122.6428571428571</v>
      </c>
      <c r="N84" s="14">
        <f t="shared" si="10"/>
        <v>122.57142857142856</v>
      </c>
      <c r="O84" s="18">
        <v>0</v>
      </c>
      <c r="P84" s="14">
        <f t="shared" si="11"/>
        <v>1245.2142857142858</v>
      </c>
      <c r="Q84" s="14">
        <f t="shared" si="12"/>
        <v>15098</v>
      </c>
      <c r="R84" s="19" t="s">
        <v>357</v>
      </c>
      <c r="S84" s="19" t="s">
        <v>358</v>
      </c>
      <c r="W84" s="13"/>
    </row>
    <row r="85" spans="1:24" s="3" customFormat="1" ht="40.5" customHeight="1" x14ac:dyDescent="0.3">
      <c r="A85" s="14">
        <v>77</v>
      </c>
      <c r="B85" s="15">
        <v>6353</v>
      </c>
      <c r="C85" s="16" t="s">
        <v>126</v>
      </c>
      <c r="D85" s="17" t="s">
        <v>361</v>
      </c>
      <c r="E85" s="17" t="s">
        <v>362</v>
      </c>
      <c r="F85" s="15" t="s">
        <v>363</v>
      </c>
      <c r="G85" s="15">
        <v>2018067431</v>
      </c>
      <c r="H85" s="39">
        <v>28</v>
      </c>
      <c r="I85" s="14">
        <f t="shared" si="13"/>
        <v>10075</v>
      </c>
      <c r="J85" s="14">
        <f t="shared" si="14"/>
        <v>6717</v>
      </c>
      <c r="K85" s="14">
        <f t="shared" si="15"/>
        <v>808</v>
      </c>
      <c r="L85" s="15">
        <f t="shared" si="8"/>
        <v>17600</v>
      </c>
      <c r="M85" s="14">
        <f t="shared" si="9"/>
        <v>1209</v>
      </c>
      <c r="N85" s="14">
        <f t="shared" si="10"/>
        <v>132</v>
      </c>
      <c r="O85" s="18">
        <v>0</v>
      </c>
      <c r="P85" s="14">
        <f t="shared" si="11"/>
        <v>1341</v>
      </c>
      <c r="Q85" s="14">
        <f t="shared" si="12"/>
        <v>16259</v>
      </c>
      <c r="R85" s="19" t="s">
        <v>364</v>
      </c>
      <c r="S85" s="19" t="s">
        <v>365</v>
      </c>
      <c r="X85" s="13"/>
    </row>
    <row r="86" spans="1:24" s="3" customFormat="1" ht="40.5" customHeight="1" x14ac:dyDescent="0.3">
      <c r="A86" s="14">
        <v>78</v>
      </c>
      <c r="B86" s="17">
        <v>6380</v>
      </c>
      <c r="C86" s="16" t="s">
        <v>126</v>
      </c>
      <c r="D86" s="17" t="s">
        <v>367</v>
      </c>
      <c r="E86" s="17" t="s">
        <v>368</v>
      </c>
      <c r="F86" s="15">
        <v>101811111364</v>
      </c>
      <c r="G86" s="15">
        <v>2018638965</v>
      </c>
      <c r="H86" s="39">
        <v>19</v>
      </c>
      <c r="I86" s="14">
        <f t="shared" si="13"/>
        <v>6836.6071428571422</v>
      </c>
      <c r="J86" s="14">
        <f t="shared" si="14"/>
        <v>4557.9642857142853</v>
      </c>
      <c r="K86" s="14">
        <f t="shared" si="15"/>
        <v>548.28571428571433</v>
      </c>
      <c r="L86" s="15">
        <f t="shared" si="8"/>
        <v>11942.857142857141</v>
      </c>
      <c r="M86" s="14">
        <f t="shared" si="9"/>
        <v>820.392857142857</v>
      </c>
      <c r="N86" s="14">
        <f t="shared" si="10"/>
        <v>89.571428571428555</v>
      </c>
      <c r="O86" s="18">
        <v>0</v>
      </c>
      <c r="P86" s="14">
        <f t="shared" si="11"/>
        <v>909.96428571428555</v>
      </c>
      <c r="Q86" s="14">
        <f t="shared" si="12"/>
        <v>11033</v>
      </c>
      <c r="R86" s="19" t="s">
        <v>376</v>
      </c>
      <c r="S86" s="19" t="s">
        <v>264</v>
      </c>
      <c r="X86" s="13"/>
    </row>
    <row r="87" spans="1:24" s="3" customFormat="1" ht="40.5" customHeight="1" x14ac:dyDescent="0.3">
      <c r="A87" s="14">
        <v>79</v>
      </c>
      <c r="B87" s="17">
        <v>6400</v>
      </c>
      <c r="C87" s="16" t="s">
        <v>126</v>
      </c>
      <c r="D87" s="17" t="s">
        <v>369</v>
      </c>
      <c r="E87" s="17" t="s">
        <v>370</v>
      </c>
      <c r="F87" s="15" t="s">
        <v>385</v>
      </c>
      <c r="G87" s="15">
        <v>1013716337</v>
      </c>
      <c r="H87" s="39">
        <v>27</v>
      </c>
      <c r="I87" s="14">
        <f t="shared" si="13"/>
        <v>9715.1785714285706</v>
      </c>
      <c r="J87" s="14">
        <f t="shared" si="14"/>
        <v>6477.1071428571431</v>
      </c>
      <c r="K87" s="14">
        <f t="shared" si="15"/>
        <v>779.14285714285711</v>
      </c>
      <c r="L87" s="15">
        <f t="shared" si="8"/>
        <v>16971.428571428572</v>
      </c>
      <c r="M87" s="14">
        <f t="shared" si="9"/>
        <v>1165.8214285714284</v>
      </c>
      <c r="N87" s="14">
        <f t="shared" si="10"/>
        <v>127.28571428571429</v>
      </c>
      <c r="O87" s="18">
        <v>0</v>
      </c>
      <c r="P87" s="14">
        <f t="shared" si="11"/>
        <v>1293.1071428571427</v>
      </c>
      <c r="Q87" s="14">
        <f t="shared" si="12"/>
        <v>15678</v>
      </c>
      <c r="R87" s="19" t="s">
        <v>377</v>
      </c>
      <c r="S87" s="19" t="s">
        <v>378</v>
      </c>
    </row>
    <row r="88" spans="1:24" s="3" customFormat="1" ht="40.5" customHeight="1" x14ac:dyDescent="0.3">
      <c r="A88" s="14">
        <v>80</v>
      </c>
      <c r="B88" s="17">
        <v>6381</v>
      </c>
      <c r="C88" s="16" t="s">
        <v>126</v>
      </c>
      <c r="D88" s="17" t="s">
        <v>371</v>
      </c>
      <c r="E88" s="17" t="s">
        <v>366</v>
      </c>
      <c r="F88" s="15" t="s">
        <v>386</v>
      </c>
      <c r="G88" s="15">
        <v>2018639000</v>
      </c>
      <c r="H88" s="39">
        <v>26</v>
      </c>
      <c r="I88" s="14">
        <f t="shared" si="13"/>
        <v>9355.3571428571431</v>
      </c>
      <c r="J88" s="14">
        <f t="shared" si="14"/>
        <v>6237.2142857142853</v>
      </c>
      <c r="K88" s="14">
        <f t="shared" si="15"/>
        <v>750.28571428571433</v>
      </c>
      <c r="L88" s="15">
        <f t="shared" si="8"/>
        <v>16342.857142857141</v>
      </c>
      <c r="M88" s="14">
        <f t="shared" si="9"/>
        <v>1122.6428571428571</v>
      </c>
      <c r="N88" s="14">
        <f t="shared" si="10"/>
        <v>122.57142857142856</v>
      </c>
      <c r="O88" s="18">
        <v>0</v>
      </c>
      <c r="P88" s="14">
        <f t="shared" si="11"/>
        <v>1245.2142857142858</v>
      </c>
      <c r="Q88" s="14">
        <f t="shared" si="12"/>
        <v>15098</v>
      </c>
      <c r="R88" s="19" t="s">
        <v>379</v>
      </c>
      <c r="S88" s="19" t="s">
        <v>380</v>
      </c>
    </row>
    <row r="89" spans="1:24" s="3" customFormat="1" ht="40.5" customHeight="1" x14ac:dyDescent="0.3">
      <c r="A89" s="14">
        <v>81</v>
      </c>
      <c r="B89" s="17">
        <v>6410</v>
      </c>
      <c r="C89" s="16" t="s">
        <v>174</v>
      </c>
      <c r="D89" s="17" t="s">
        <v>372</v>
      </c>
      <c r="E89" s="17" t="s">
        <v>373</v>
      </c>
      <c r="F89" s="15">
        <v>101811111340</v>
      </c>
      <c r="G89" s="15">
        <v>2018639202</v>
      </c>
      <c r="H89" s="39">
        <v>25</v>
      </c>
      <c r="I89" s="14">
        <f t="shared" si="13"/>
        <v>8995.5357142857138</v>
      </c>
      <c r="J89" s="14">
        <f t="shared" si="14"/>
        <v>5997.3214285714284</v>
      </c>
      <c r="K89" s="14">
        <f t="shared" si="15"/>
        <v>721.42857142857144</v>
      </c>
      <c r="L89" s="15">
        <f t="shared" si="8"/>
        <v>15714.285714285712</v>
      </c>
      <c r="M89" s="14">
        <f t="shared" si="9"/>
        <v>1079.4642857142856</v>
      </c>
      <c r="N89" s="14">
        <f t="shared" si="10"/>
        <v>117.85714285714283</v>
      </c>
      <c r="O89" s="18">
        <v>0</v>
      </c>
      <c r="P89" s="14">
        <f t="shared" si="11"/>
        <v>1197.3214285714284</v>
      </c>
      <c r="Q89" s="14">
        <f t="shared" si="12"/>
        <v>14517</v>
      </c>
      <c r="R89" s="19" t="s">
        <v>381</v>
      </c>
      <c r="S89" s="19" t="s">
        <v>382</v>
      </c>
    </row>
    <row r="90" spans="1:24" s="3" customFormat="1" ht="40.5" customHeight="1" x14ac:dyDescent="0.3">
      <c r="A90" s="14">
        <v>82</v>
      </c>
      <c r="B90" s="17">
        <v>6414</v>
      </c>
      <c r="C90" s="16" t="s">
        <v>126</v>
      </c>
      <c r="D90" s="17" t="s">
        <v>374</v>
      </c>
      <c r="E90" s="17" t="s">
        <v>375</v>
      </c>
      <c r="F90" s="15">
        <v>100579067199</v>
      </c>
      <c r="G90" s="15">
        <v>2018639222</v>
      </c>
      <c r="H90" s="39">
        <v>19</v>
      </c>
      <c r="I90" s="14">
        <f t="shared" si="13"/>
        <v>6836.6071428571422</v>
      </c>
      <c r="J90" s="14">
        <f t="shared" si="14"/>
        <v>4557.9642857142853</v>
      </c>
      <c r="K90" s="14">
        <f t="shared" si="15"/>
        <v>548.28571428571433</v>
      </c>
      <c r="L90" s="15">
        <f t="shared" si="8"/>
        <v>11942.857142857141</v>
      </c>
      <c r="M90" s="14">
        <f t="shared" si="9"/>
        <v>820.392857142857</v>
      </c>
      <c r="N90" s="14">
        <f t="shared" si="10"/>
        <v>89.571428571428555</v>
      </c>
      <c r="O90" s="18">
        <v>0</v>
      </c>
      <c r="P90" s="14">
        <f t="shared" si="11"/>
        <v>909.96428571428555</v>
      </c>
      <c r="Q90" s="14">
        <f t="shared" si="12"/>
        <v>11033</v>
      </c>
      <c r="R90" s="19" t="s">
        <v>383</v>
      </c>
      <c r="S90" s="19" t="s">
        <v>384</v>
      </c>
    </row>
    <row r="91" spans="1:24" s="3" customFormat="1" ht="40.5" customHeight="1" x14ac:dyDescent="0.3">
      <c r="A91" s="14">
        <v>83</v>
      </c>
      <c r="B91" s="17">
        <v>5926</v>
      </c>
      <c r="C91" s="16" t="s">
        <v>126</v>
      </c>
      <c r="D91" s="27" t="s">
        <v>414</v>
      </c>
      <c r="E91" s="27" t="s">
        <v>415</v>
      </c>
      <c r="F91" s="15">
        <v>101361952815</v>
      </c>
      <c r="G91" s="15">
        <v>2018382953</v>
      </c>
      <c r="H91" s="39">
        <v>6</v>
      </c>
      <c r="I91" s="14">
        <f t="shared" si="13"/>
        <v>2158.9285714285716</v>
      </c>
      <c r="J91" s="14">
        <f t="shared" si="14"/>
        <v>1439.3571428571429</v>
      </c>
      <c r="K91" s="14">
        <f t="shared" si="15"/>
        <v>173.14285714285714</v>
      </c>
      <c r="L91" s="15">
        <f t="shared" si="8"/>
        <v>3771.428571428572</v>
      </c>
      <c r="M91" s="14">
        <f t="shared" si="9"/>
        <v>259.07142857142856</v>
      </c>
      <c r="N91" s="14">
        <f t="shared" si="10"/>
        <v>28.285714285714288</v>
      </c>
      <c r="O91" s="18">
        <v>0</v>
      </c>
      <c r="P91" s="14">
        <f t="shared" si="11"/>
        <v>287.35714285714283</v>
      </c>
      <c r="Q91" s="14">
        <f t="shared" si="12"/>
        <v>3484</v>
      </c>
      <c r="R91" s="19" t="s">
        <v>393</v>
      </c>
      <c r="S91" s="19" t="s">
        <v>394</v>
      </c>
    </row>
    <row r="92" spans="1:24" s="3" customFormat="1" ht="40.5" customHeight="1" x14ac:dyDescent="0.3">
      <c r="A92" s="14">
        <v>84</v>
      </c>
      <c r="B92" s="32">
        <v>5297</v>
      </c>
      <c r="C92" s="16" t="s">
        <v>126</v>
      </c>
      <c r="D92" s="29" t="s">
        <v>422</v>
      </c>
      <c r="E92" s="33" t="s">
        <v>424</v>
      </c>
      <c r="F92" s="15">
        <v>101608485882</v>
      </c>
      <c r="G92" s="15">
        <v>2018068238</v>
      </c>
      <c r="H92" s="39">
        <v>19</v>
      </c>
      <c r="I92" s="14">
        <f t="shared" si="13"/>
        <v>6836.6071428571422</v>
      </c>
      <c r="J92" s="14">
        <f t="shared" si="14"/>
        <v>4557.9642857142853</v>
      </c>
      <c r="K92" s="14">
        <f t="shared" si="15"/>
        <v>548.28571428571433</v>
      </c>
      <c r="L92" s="15">
        <f t="shared" si="8"/>
        <v>11942.857142857141</v>
      </c>
      <c r="M92" s="14">
        <f t="shared" si="9"/>
        <v>820.392857142857</v>
      </c>
      <c r="N92" s="14">
        <f t="shared" si="10"/>
        <v>89.571428571428555</v>
      </c>
      <c r="O92" s="18">
        <v>0</v>
      </c>
      <c r="P92" s="14">
        <f t="shared" si="11"/>
        <v>909.96428571428555</v>
      </c>
      <c r="Q92" s="14">
        <f t="shared" si="12"/>
        <v>11033</v>
      </c>
      <c r="R92" s="19" t="s">
        <v>395</v>
      </c>
      <c r="S92" s="19" t="s">
        <v>37</v>
      </c>
    </row>
    <row r="93" spans="1:24" s="3" customFormat="1" ht="40.5" customHeight="1" x14ac:dyDescent="0.3">
      <c r="A93" s="14">
        <v>85</v>
      </c>
      <c r="B93" s="17">
        <v>6015</v>
      </c>
      <c r="C93" s="16" t="s">
        <v>126</v>
      </c>
      <c r="D93" s="17" t="s">
        <v>387</v>
      </c>
      <c r="E93" s="17" t="s">
        <v>390</v>
      </c>
      <c r="F93" s="15">
        <v>101146548936</v>
      </c>
      <c r="G93" s="15">
        <v>2018683225</v>
      </c>
      <c r="H93" s="39">
        <v>4</v>
      </c>
      <c r="I93" s="14">
        <f t="shared" si="13"/>
        <v>1439.2857142857142</v>
      </c>
      <c r="J93" s="14">
        <f t="shared" si="14"/>
        <v>959.57142857142856</v>
      </c>
      <c r="K93" s="14">
        <f t="shared" si="15"/>
        <v>115.42857142857143</v>
      </c>
      <c r="L93" s="15">
        <f t="shared" si="8"/>
        <v>2514.2857142857142</v>
      </c>
      <c r="M93" s="14">
        <f t="shared" si="9"/>
        <v>172.71428571428569</v>
      </c>
      <c r="N93" s="14">
        <f t="shared" si="10"/>
        <v>18.857142857142858</v>
      </c>
      <c r="O93" s="18">
        <v>0</v>
      </c>
      <c r="P93" s="14">
        <f t="shared" si="11"/>
        <v>191.57142857142856</v>
      </c>
      <c r="Q93" s="14">
        <f t="shared" si="12"/>
        <v>2323</v>
      </c>
      <c r="R93" s="19" t="s">
        <v>396</v>
      </c>
      <c r="S93" s="19" t="s">
        <v>397</v>
      </c>
    </row>
    <row r="94" spans="1:24" s="3" customFormat="1" ht="40.5" customHeight="1" x14ac:dyDescent="0.3">
      <c r="A94" s="14">
        <v>86</v>
      </c>
      <c r="B94" s="17">
        <v>6435</v>
      </c>
      <c r="C94" s="16" t="s">
        <v>126</v>
      </c>
      <c r="D94" s="17" t="s">
        <v>388</v>
      </c>
      <c r="E94" s="17" t="s">
        <v>391</v>
      </c>
      <c r="F94" s="15">
        <v>100603526679</v>
      </c>
      <c r="G94" s="15">
        <v>2018683270</v>
      </c>
      <c r="H94" s="39">
        <v>26</v>
      </c>
      <c r="I94" s="14">
        <f t="shared" si="13"/>
        <v>9355.3571428571431</v>
      </c>
      <c r="J94" s="14">
        <f t="shared" si="14"/>
        <v>6237.2142857142853</v>
      </c>
      <c r="K94" s="14">
        <f t="shared" si="15"/>
        <v>750.28571428571433</v>
      </c>
      <c r="L94" s="15">
        <f t="shared" si="8"/>
        <v>16342.857142857141</v>
      </c>
      <c r="M94" s="14">
        <f t="shared" si="9"/>
        <v>1122.6428571428571</v>
      </c>
      <c r="N94" s="14">
        <f t="shared" si="10"/>
        <v>122.57142857142856</v>
      </c>
      <c r="O94" s="18">
        <v>0</v>
      </c>
      <c r="P94" s="14">
        <f t="shared" si="11"/>
        <v>1245.2142857142858</v>
      </c>
      <c r="Q94" s="14">
        <f t="shared" si="12"/>
        <v>15098</v>
      </c>
      <c r="R94" s="31" t="s">
        <v>398</v>
      </c>
      <c r="S94" s="31" t="s">
        <v>399</v>
      </c>
    </row>
    <row r="95" spans="1:24" s="3" customFormat="1" ht="40.5" customHeight="1" x14ac:dyDescent="0.3">
      <c r="A95" s="14">
        <v>87</v>
      </c>
      <c r="B95" s="17">
        <v>6345</v>
      </c>
      <c r="C95" s="16" t="s">
        <v>126</v>
      </c>
      <c r="D95" s="17" t="s">
        <v>402</v>
      </c>
      <c r="E95" s="17" t="s">
        <v>403</v>
      </c>
      <c r="F95" s="15">
        <v>101323159957</v>
      </c>
      <c r="G95" s="15">
        <v>2018605366</v>
      </c>
      <c r="H95" s="39">
        <v>28</v>
      </c>
      <c r="I95" s="14">
        <f t="shared" si="13"/>
        <v>10075</v>
      </c>
      <c r="J95" s="14">
        <f t="shared" si="14"/>
        <v>6717</v>
      </c>
      <c r="K95" s="14">
        <f t="shared" si="15"/>
        <v>808</v>
      </c>
      <c r="L95" s="15">
        <f t="shared" si="8"/>
        <v>17600</v>
      </c>
      <c r="M95" s="14">
        <f t="shared" si="9"/>
        <v>1209</v>
      </c>
      <c r="N95" s="14">
        <f t="shared" si="10"/>
        <v>132</v>
      </c>
      <c r="O95" s="18">
        <v>0</v>
      </c>
      <c r="P95" s="14">
        <f t="shared" si="11"/>
        <v>1341</v>
      </c>
      <c r="Q95" s="14">
        <f t="shared" si="12"/>
        <v>16259</v>
      </c>
      <c r="R95" s="31" t="s">
        <v>406</v>
      </c>
      <c r="S95" s="31" t="s">
        <v>407</v>
      </c>
      <c r="V95" s="3">
        <v>16184</v>
      </c>
    </row>
    <row r="96" spans="1:24" s="3" customFormat="1" ht="40.5" customHeight="1" x14ac:dyDescent="0.3">
      <c r="A96" s="14">
        <v>88</v>
      </c>
      <c r="B96" s="32">
        <v>6579</v>
      </c>
      <c r="C96" s="16" t="s">
        <v>126</v>
      </c>
      <c r="D96" s="17" t="s">
        <v>425</v>
      </c>
      <c r="E96" s="17" t="s">
        <v>426</v>
      </c>
      <c r="F96" s="15">
        <v>100096300089</v>
      </c>
      <c r="G96" s="15">
        <v>1324923683</v>
      </c>
      <c r="H96" s="39">
        <v>22</v>
      </c>
      <c r="I96" s="14">
        <f t="shared" si="13"/>
        <v>7916.0714285714284</v>
      </c>
      <c r="J96" s="14">
        <f t="shared" si="14"/>
        <v>5277.6428571428569</v>
      </c>
      <c r="K96" s="14">
        <f t="shared" si="15"/>
        <v>634.85714285714289</v>
      </c>
      <c r="L96" s="15">
        <f t="shared" si="8"/>
        <v>13828.571428571429</v>
      </c>
      <c r="M96" s="14">
        <f t="shared" si="9"/>
        <v>949.92857142857133</v>
      </c>
      <c r="N96" s="14">
        <f t="shared" si="10"/>
        <v>103.71428571428572</v>
      </c>
      <c r="O96" s="18">
        <v>0</v>
      </c>
      <c r="P96" s="14">
        <f t="shared" si="11"/>
        <v>1053.6428571428571</v>
      </c>
      <c r="Q96" s="14">
        <f t="shared" si="12"/>
        <v>12775</v>
      </c>
      <c r="R96" s="31" t="s">
        <v>427</v>
      </c>
      <c r="S96" s="31" t="s">
        <v>428</v>
      </c>
      <c r="V96" s="3">
        <f>V95+635</f>
        <v>16819</v>
      </c>
    </row>
    <row r="97" spans="1:22" s="3" customFormat="1" ht="40.5" customHeight="1" x14ac:dyDescent="0.3">
      <c r="A97" s="14">
        <v>89</v>
      </c>
      <c r="B97" s="17">
        <v>6454</v>
      </c>
      <c r="C97" s="16" t="s">
        <v>126</v>
      </c>
      <c r="D97" s="17" t="s">
        <v>389</v>
      </c>
      <c r="E97" s="17" t="s">
        <v>392</v>
      </c>
      <c r="F97" s="15">
        <v>101824846116</v>
      </c>
      <c r="G97" s="15">
        <v>2018683308</v>
      </c>
      <c r="H97" s="39">
        <v>20</v>
      </c>
      <c r="I97" s="14">
        <f t="shared" si="13"/>
        <v>7196.4285714285706</v>
      </c>
      <c r="J97" s="14">
        <f t="shared" si="14"/>
        <v>4797.8571428571431</v>
      </c>
      <c r="K97" s="14">
        <f t="shared" si="15"/>
        <v>577.14285714285711</v>
      </c>
      <c r="L97" s="15">
        <f t="shared" si="8"/>
        <v>12571.428571428571</v>
      </c>
      <c r="M97" s="14">
        <f t="shared" si="9"/>
        <v>863.57142857142844</v>
      </c>
      <c r="N97" s="14">
        <f t="shared" si="10"/>
        <v>94.285714285714278</v>
      </c>
      <c r="O97" s="18">
        <v>0</v>
      </c>
      <c r="P97" s="14">
        <f t="shared" si="11"/>
        <v>957.85714285714266</v>
      </c>
      <c r="Q97" s="14">
        <f t="shared" si="12"/>
        <v>11614</v>
      </c>
      <c r="R97" s="19" t="s">
        <v>400</v>
      </c>
      <c r="S97" s="20" t="s">
        <v>401</v>
      </c>
      <c r="V97" s="3">
        <f>V96*0.75%</f>
        <v>126.1425</v>
      </c>
    </row>
    <row r="98" spans="1:22" s="3" customFormat="1" ht="40.5" customHeight="1" x14ac:dyDescent="0.3">
      <c r="A98" s="14">
        <v>90</v>
      </c>
      <c r="B98" s="17">
        <v>5559</v>
      </c>
      <c r="C98" s="16" t="s">
        <v>126</v>
      </c>
      <c r="D98" s="17" t="s">
        <v>257</v>
      </c>
      <c r="E98" s="17" t="s">
        <v>113</v>
      </c>
      <c r="F98" s="15">
        <v>101653919847</v>
      </c>
      <c r="G98" s="15">
        <v>2018196352</v>
      </c>
      <c r="H98" s="39">
        <v>27</v>
      </c>
      <c r="I98" s="14">
        <f t="shared" si="13"/>
        <v>9715.1785714285706</v>
      </c>
      <c r="J98" s="14">
        <f t="shared" si="14"/>
        <v>6477.1071428571431</v>
      </c>
      <c r="K98" s="14">
        <f t="shared" si="15"/>
        <v>779.14285714285711</v>
      </c>
      <c r="L98" s="15">
        <f t="shared" si="8"/>
        <v>16971.428571428572</v>
      </c>
      <c r="M98" s="14">
        <f t="shared" si="9"/>
        <v>1165.8214285714284</v>
      </c>
      <c r="N98" s="14">
        <f t="shared" si="10"/>
        <v>127.28571428571429</v>
      </c>
      <c r="O98" s="18">
        <v>0</v>
      </c>
      <c r="P98" s="14">
        <f t="shared" si="11"/>
        <v>1293.1071428571427</v>
      </c>
      <c r="Q98" s="14">
        <f t="shared" si="12"/>
        <v>15678</v>
      </c>
      <c r="R98" s="35" t="s">
        <v>416</v>
      </c>
      <c r="S98" s="36" t="s">
        <v>417</v>
      </c>
    </row>
    <row r="99" spans="1:22" s="3" customFormat="1" ht="40.5" customHeight="1" x14ac:dyDescent="0.3">
      <c r="A99" s="14">
        <v>91</v>
      </c>
      <c r="B99" s="37">
        <v>5572</v>
      </c>
      <c r="C99" s="16" t="s">
        <v>126</v>
      </c>
      <c r="D99" s="17" t="s">
        <v>404</v>
      </c>
      <c r="E99" s="17" t="s">
        <v>405</v>
      </c>
      <c r="F99" s="15" t="s">
        <v>411</v>
      </c>
      <c r="G99" s="15">
        <v>2018272945</v>
      </c>
      <c r="H99" s="39">
        <v>27</v>
      </c>
      <c r="I99" s="14">
        <f t="shared" si="13"/>
        <v>9715.1785714285706</v>
      </c>
      <c r="J99" s="14">
        <f t="shared" si="14"/>
        <v>6477.1071428571431</v>
      </c>
      <c r="K99" s="14">
        <f t="shared" si="15"/>
        <v>779.14285714285711</v>
      </c>
      <c r="L99" s="15">
        <f t="shared" si="8"/>
        <v>16971.428571428572</v>
      </c>
      <c r="M99" s="14">
        <f t="shared" si="9"/>
        <v>1165.8214285714284</v>
      </c>
      <c r="N99" s="14">
        <f t="shared" si="10"/>
        <v>127.28571428571429</v>
      </c>
      <c r="O99" s="18">
        <v>0</v>
      </c>
      <c r="P99" s="14">
        <f t="shared" si="11"/>
        <v>1293.1071428571427</v>
      </c>
      <c r="Q99" s="14">
        <f t="shared" si="12"/>
        <v>15678</v>
      </c>
      <c r="R99" s="19" t="s">
        <v>409</v>
      </c>
      <c r="S99" s="20" t="s">
        <v>410</v>
      </c>
    </row>
    <row r="100" spans="1:22" s="3" customFormat="1" ht="40.5" customHeight="1" x14ac:dyDescent="0.3">
      <c r="A100" s="14">
        <v>92</v>
      </c>
      <c r="B100" s="32">
        <v>5287</v>
      </c>
      <c r="C100" s="16" t="s">
        <v>126</v>
      </c>
      <c r="D100" s="17" t="s">
        <v>423</v>
      </c>
      <c r="E100" s="17" t="s">
        <v>429</v>
      </c>
      <c r="F100" s="15">
        <v>101608485876</v>
      </c>
      <c r="G100" s="34">
        <v>2018067689</v>
      </c>
      <c r="H100" s="39">
        <v>28</v>
      </c>
      <c r="I100" s="14">
        <f t="shared" si="13"/>
        <v>10075</v>
      </c>
      <c r="J100" s="14">
        <f t="shared" si="14"/>
        <v>6717</v>
      </c>
      <c r="K100" s="14">
        <f t="shared" si="15"/>
        <v>808</v>
      </c>
      <c r="L100" s="15">
        <f t="shared" si="8"/>
        <v>17600</v>
      </c>
      <c r="M100" s="14">
        <f t="shared" si="9"/>
        <v>1209</v>
      </c>
      <c r="N100" s="14">
        <f t="shared" si="10"/>
        <v>132</v>
      </c>
      <c r="O100" s="18">
        <v>0</v>
      </c>
      <c r="P100" s="14">
        <f t="shared" si="11"/>
        <v>1341</v>
      </c>
      <c r="Q100" s="14">
        <f t="shared" si="12"/>
        <v>16259</v>
      </c>
      <c r="R100" s="19" t="s">
        <v>430</v>
      </c>
      <c r="S100" s="20" t="s">
        <v>431</v>
      </c>
    </row>
    <row r="101" spans="1:22" s="3" customFormat="1" ht="40.5" customHeight="1" x14ac:dyDescent="0.3">
      <c r="A101" s="14">
        <v>93</v>
      </c>
      <c r="B101" s="17">
        <v>6660</v>
      </c>
      <c r="C101" s="16" t="s">
        <v>126</v>
      </c>
      <c r="D101" s="17" t="s">
        <v>434</v>
      </c>
      <c r="E101" s="17" t="s">
        <v>437</v>
      </c>
      <c r="F101" s="15">
        <v>101883651145</v>
      </c>
      <c r="G101" s="15">
        <v>2018842155</v>
      </c>
      <c r="H101" s="39">
        <v>27</v>
      </c>
      <c r="I101" s="14">
        <f t="shared" si="13"/>
        <v>9715.1785714285706</v>
      </c>
      <c r="J101" s="14">
        <f t="shared" si="14"/>
        <v>6477.1071428571431</v>
      </c>
      <c r="K101" s="14">
        <f t="shared" si="15"/>
        <v>779.14285714285711</v>
      </c>
      <c r="L101" s="15">
        <f t="shared" si="8"/>
        <v>16971.428571428572</v>
      </c>
      <c r="M101" s="14">
        <f t="shared" si="9"/>
        <v>1165.8214285714284</v>
      </c>
      <c r="N101" s="14">
        <f t="shared" si="10"/>
        <v>127.28571428571429</v>
      </c>
      <c r="O101" s="18">
        <v>0</v>
      </c>
      <c r="P101" s="14">
        <f t="shared" ref="P101" si="16">SUM(M101:O101)</f>
        <v>1293.1071428571427</v>
      </c>
      <c r="Q101" s="14">
        <f t="shared" ref="Q101" si="17">MROUND(L101-P101,1)</f>
        <v>15678</v>
      </c>
      <c r="R101" s="19" t="s">
        <v>439</v>
      </c>
      <c r="S101" s="20" t="s">
        <v>246</v>
      </c>
    </row>
    <row r="102" spans="1:22" s="3" customFormat="1" ht="40.5" customHeight="1" x14ac:dyDescent="0.3">
      <c r="A102" s="14">
        <v>94</v>
      </c>
      <c r="B102" s="17">
        <v>6659</v>
      </c>
      <c r="C102" s="16" t="s">
        <v>126</v>
      </c>
      <c r="D102" s="17" t="s">
        <v>435</v>
      </c>
      <c r="E102" s="17" t="s">
        <v>438</v>
      </c>
      <c r="F102" s="15">
        <v>101687308811</v>
      </c>
      <c r="G102" s="15">
        <v>2018842152</v>
      </c>
      <c r="H102" s="39">
        <v>24</v>
      </c>
      <c r="I102" s="14">
        <f t="shared" si="13"/>
        <v>8635.7142857142862</v>
      </c>
      <c r="J102" s="14">
        <f t="shared" si="14"/>
        <v>5757.4285714285716</v>
      </c>
      <c r="K102" s="14">
        <f t="shared" si="15"/>
        <v>692.57142857142856</v>
      </c>
      <c r="L102" s="15">
        <f t="shared" si="8"/>
        <v>15085.714285714288</v>
      </c>
      <c r="M102" s="14">
        <f t="shared" si="9"/>
        <v>1036.2857142857142</v>
      </c>
      <c r="N102" s="14">
        <f t="shared" si="10"/>
        <v>113.14285714285715</v>
      </c>
      <c r="O102" s="18">
        <v>0</v>
      </c>
      <c r="P102" s="14">
        <f t="shared" ref="P102:P103" si="18">SUM(M102:O102)</f>
        <v>1149.4285714285713</v>
      </c>
      <c r="Q102" s="14">
        <f t="shared" ref="Q102:Q103" si="19">MROUND(L102-P102,1)</f>
        <v>13936</v>
      </c>
      <c r="R102" s="19" t="s">
        <v>440</v>
      </c>
      <c r="S102" s="20" t="s">
        <v>441</v>
      </c>
    </row>
    <row r="103" spans="1:22" s="3" customFormat="1" ht="40.5" customHeight="1" x14ac:dyDescent="0.3">
      <c r="A103" s="14">
        <v>95</v>
      </c>
      <c r="B103" s="17">
        <v>5556</v>
      </c>
      <c r="C103" s="16" t="s">
        <v>126</v>
      </c>
      <c r="D103" s="17" t="s">
        <v>436</v>
      </c>
      <c r="E103" s="17" t="s">
        <v>442</v>
      </c>
      <c r="F103" s="15">
        <v>101008413131</v>
      </c>
      <c r="G103" s="15">
        <v>6713118001</v>
      </c>
      <c r="H103" s="39">
        <v>27</v>
      </c>
      <c r="I103" s="14">
        <f t="shared" si="13"/>
        <v>9715.1785714285706</v>
      </c>
      <c r="J103" s="14">
        <f t="shared" si="14"/>
        <v>6477.1071428571431</v>
      </c>
      <c r="K103" s="14">
        <f t="shared" si="15"/>
        <v>779.14285714285711</v>
      </c>
      <c r="L103" s="15">
        <f t="shared" si="8"/>
        <v>16971.428571428572</v>
      </c>
      <c r="M103" s="14">
        <f t="shared" si="9"/>
        <v>1165.8214285714284</v>
      </c>
      <c r="N103" s="14">
        <f t="shared" si="10"/>
        <v>127.28571428571429</v>
      </c>
      <c r="O103" s="18">
        <v>0</v>
      </c>
      <c r="P103" s="14">
        <f t="shared" si="18"/>
        <v>1293.1071428571427</v>
      </c>
      <c r="Q103" s="14">
        <f t="shared" si="19"/>
        <v>15678</v>
      </c>
      <c r="R103" s="19" t="s">
        <v>443</v>
      </c>
      <c r="S103" s="20" t="s">
        <v>444</v>
      </c>
    </row>
    <row r="104" spans="1:22" s="3" customFormat="1" ht="40.5" customHeight="1" x14ac:dyDescent="0.3">
      <c r="A104" s="14">
        <v>96</v>
      </c>
      <c r="B104" s="17">
        <v>6739</v>
      </c>
      <c r="C104" s="16" t="s">
        <v>126</v>
      </c>
      <c r="D104" s="40" t="s">
        <v>446</v>
      </c>
      <c r="E104" s="40" t="s">
        <v>447</v>
      </c>
      <c r="F104" s="15">
        <v>100138973877</v>
      </c>
      <c r="G104" s="15">
        <v>2018868249</v>
      </c>
      <c r="H104" s="39">
        <v>23</v>
      </c>
      <c r="I104" s="14">
        <f t="shared" si="13"/>
        <v>8275.8928571428569</v>
      </c>
      <c r="J104" s="14">
        <f t="shared" si="14"/>
        <v>5517.5357142857138</v>
      </c>
      <c r="K104" s="14">
        <f t="shared" si="15"/>
        <v>663.71428571428578</v>
      </c>
      <c r="L104" s="15">
        <f t="shared" si="8"/>
        <v>14457.142857142857</v>
      </c>
      <c r="M104" s="14">
        <f t="shared" si="9"/>
        <v>993.10714285714278</v>
      </c>
      <c r="N104" s="14">
        <f t="shared" si="10"/>
        <v>108.42857142857142</v>
      </c>
      <c r="O104" s="18">
        <v>0</v>
      </c>
      <c r="P104" s="14">
        <f t="shared" ref="P104" si="20">SUM(M104:O104)</f>
        <v>1101.5357142857142</v>
      </c>
      <c r="Q104" s="14">
        <f t="shared" ref="Q104" si="21">MROUND(L104-P104,1)</f>
        <v>13356</v>
      </c>
      <c r="R104" s="41" t="s">
        <v>452</v>
      </c>
      <c r="S104" s="43" t="s">
        <v>453</v>
      </c>
    </row>
    <row r="105" spans="1:22" s="3" customFormat="1" ht="40.5" customHeight="1" x14ac:dyDescent="0.3">
      <c r="A105" s="14">
        <v>97</v>
      </c>
      <c r="B105" s="17">
        <v>6740</v>
      </c>
      <c r="C105" s="16" t="s">
        <v>126</v>
      </c>
      <c r="D105" s="40" t="s">
        <v>448</v>
      </c>
      <c r="E105" s="40" t="s">
        <v>449</v>
      </c>
      <c r="F105" s="15">
        <v>101460704767</v>
      </c>
      <c r="G105" s="15">
        <v>2018868242</v>
      </c>
      <c r="H105" s="39">
        <v>28</v>
      </c>
      <c r="I105" s="14">
        <f t="shared" si="13"/>
        <v>10075</v>
      </c>
      <c r="J105" s="14">
        <f t="shared" si="14"/>
        <v>6717</v>
      </c>
      <c r="K105" s="14">
        <f t="shared" si="15"/>
        <v>808</v>
      </c>
      <c r="L105" s="15">
        <f t="shared" si="8"/>
        <v>17600</v>
      </c>
      <c r="M105" s="14">
        <f t="shared" si="9"/>
        <v>1209</v>
      </c>
      <c r="N105" s="14">
        <f t="shared" si="10"/>
        <v>132</v>
      </c>
      <c r="O105" s="18">
        <v>0</v>
      </c>
      <c r="P105" s="14">
        <f t="shared" ref="P105" si="22">SUM(M105:O105)</f>
        <v>1341</v>
      </c>
      <c r="Q105" s="14">
        <f t="shared" ref="Q105" si="23">MROUND(L105-P105,1)</f>
        <v>16259</v>
      </c>
      <c r="R105" s="41" t="s">
        <v>454</v>
      </c>
      <c r="S105" s="44" t="s">
        <v>455</v>
      </c>
    </row>
    <row r="106" spans="1:22" s="3" customFormat="1" ht="40.5" customHeight="1" x14ac:dyDescent="0.3">
      <c r="A106" s="14">
        <v>98</v>
      </c>
      <c r="B106" s="17">
        <v>6741</v>
      </c>
      <c r="C106" s="16" t="s">
        <v>126</v>
      </c>
      <c r="D106" s="40" t="s">
        <v>450</v>
      </c>
      <c r="E106" s="40" t="s">
        <v>451</v>
      </c>
      <c r="F106" s="15">
        <v>101895392168</v>
      </c>
      <c r="G106" s="15">
        <v>2018868238</v>
      </c>
      <c r="H106" s="39">
        <v>1</v>
      </c>
      <c r="I106" s="14">
        <f t="shared" si="13"/>
        <v>359.82142857142856</v>
      </c>
      <c r="J106" s="14">
        <f t="shared" si="14"/>
        <v>239.89285714285714</v>
      </c>
      <c r="K106" s="14">
        <f t="shared" si="15"/>
        <v>28.857142857142858</v>
      </c>
      <c r="L106" s="15">
        <f t="shared" si="8"/>
        <v>628.57142857142856</v>
      </c>
      <c r="M106" s="14">
        <f t="shared" si="9"/>
        <v>43.178571428571423</v>
      </c>
      <c r="N106" s="14">
        <f t="shared" si="10"/>
        <v>4.7142857142857144</v>
      </c>
      <c r="O106" s="18">
        <v>0</v>
      </c>
      <c r="P106" s="14">
        <f t="shared" ref="P106:P107" si="24">SUM(M106:O106)</f>
        <v>47.892857142857139</v>
      </c>
      <c r="Q106" s="14">
        <f t="shared" ref="Q106:Q107" si="25">MROUND(L106-P106,1)</f>
        <v>581</v>
      </c>
      <c r="R106" s="41" t="s">
        <v>456</v>
      </c>
      <c r="S106" s="43" t="s">
        <v>457</v>
      </c>
    </row>
    <row r="107" spans="1:22" s="3" customFormat="1" ht="40.5" customHeight="1" x14ac:dyDescent="0.3">
      <c r="A107" s="14">
        <v>99</v>
      </c>
      <c r="B107" s="17">
        <v>6591</v>
      </c>
      <c r="C107" s="16" t="s">
        <v>126</v>
      </c>
      <c r="D107" s="17" t="s">
        <v>445</v>
      </c>
      <c r="E107" s="40" t="s">
        <v>463</v>
      </c>
      <c r="F107" s="15">
        <v>101588047386</v>
      </c>
      <c r="G107" s="15">
        <v>1326065267</v>
      </c>
      <c r="H107" s="39">
        <v>1</v>
      </c>
      <c r="I107" s="14">
        <f t="shared" si="13"/>
        <v>359.82142857142856</v>
      </c>
      <c r="J107" s="14">
        <f t="shared" si="14"/>
        <v>239.89285714285714</v>
      </c>
      <c r="K107" s="14">
        <f t="shared" si="15"/>
        <v>28.857142857142858</v>
      </c>
      <c r="L107" s="15">
        <f t="shared" si="8"/>
        <v>628.57142857142856</v>
      </c>
      <c r="M107" s="14">
        <f t="shared" si="9"/>
        <v>43.178571428571423</v>
      </c>
      <c r="N107" s="14">
        <f t="shared" si="10"/>
        <v>4.7142857142857144</v>
      </c>
      <c r="O107" s="18">
        <v>0</v>
      </c>
      <c r="P107" s="14">
        <f t="shared" si="24"/>
        <v>47.892857142857139</v>
      </c>
      <c r="Q107" s="14">
        <f t="shared" si="25"/>
        <v>581</v>
      </c>
      <c r="R107" s="41" t="s">
        <v>465</v>
      </c>
      <c r="S107" s="42" t="s">
        <v>464</v>
      </c>
    </row>
    <row r="108" spans="1:22" s="3" customFormat="1" ht="40.5" customHeight="1" x14ac:dyDescent="0.3">
      <c r="A108" s="14">
        <v>100</v>
      </c>
      <c r="B108" s="17">
        <v>6770</v>
      </c>
      <c r="C108" s="16" t="s">
        <v>126</v>
      </c>
      <c r="D108" s="46" t="s">
        <v>458</v>
      </c>
      <c r="E108" s="40" t="s">
        <v>462</v>
      </c>
      <c r="F108" s="15">
        <v>101898373534</v>
      </c>
      <c r="G108" s="15">
        <v>2018897196</v>
      </c>
      <c r="H108" s="39">
        <v>26</v>
      </c>
      <c r="I108" s="14">
        <f t="shared" si="13"/>
        <v>9355.3571428571431</v>
      </c>
      <c r="J108" s="14">
        <f t="shared" si="14"/>
        <v>6237.2142857142853</v>
      </c>
      <c r="K108" s="14">
        <f t="shared" si="15"/>
        <v>750.28571428571433</v>
      </c>
      <c r="L108" s="15">
        <f t="shared" ref="L108:L109" si="26">SUM(I108:K108)</f>
        <v>16342.857142857141</v>
      </c>
      <c r="M108" s="14">
        <f t="shared" ref="M108:M109" si="27">I108*12%</f>
        <v>1122.6428571428571</v>
      </c>
      <c r="N108" s="14">
        <f t="shared" ref="N108:N109" si="28">L108*0.75%</f>
        <v>122.57142857142856</v>
      </c>
      <c r="O108" s="18">
        <v>0</v>
      </c>
      <c r="P108" s="14">
        <f t="shared" ref="P108:P109" si="29">SUM(M108:O108)</f>
        <v>1245.2142857142858</v>
      </c>
      <c r="Q108" s="14">
        <f t="shared" ref="Q108:Q109" si="30">MROUND(L108-P108,1)</f>
        <v>15098</v>
      </c>
      <c r="R108" s="41" t="s">
        <v>460</v>
      </c>
      <c r="S108" s="42" t="s">
        <v>461</v>
      </c>
    </row>
    <row r="109" spans="1:22" s="3" customFormat="1" ht="40.5" customHeight="1" x14ac:dyDescent="0.3">
      <c r="A109" s="14">
        <v>101</v>
      </c>
      <c r="B109" s="17">
        <v>6782</v>
      </c>
      <c r="C109" s="16" t="s">
        <v>126</v>
      </c>
      <c r="D109" s="46" t="s">
        <v>459</v>
      </c>
      <c r="E109" s="40" t="s">
        <v>466</v>
      </c>
      <c r="F109" s="15">
        <v>101905131916</v>
      </c>
      <c r="G109" s="15">
        <v>2018902378</v>
      </c>
      <c r="H109" s="39">
        <v>19</v>
      </c>
      <c r="I109" s="14">
        <f t="shared" si="13"/>
        <v>6836.6071428571422</v>
      </c>
      <c r="J109" s="14">
        <f t="shared" si="14"/>
        <v>4557.9642857142853</v>
      </c>
      <c r="K109" s="14">
        <f t="shared" si="15"/>
        <v>548.28571428571433</v>
      </c>
      <c r="L109" s="15">
        <f t="shared" si="26"/>
        <v>11942.857142857141</v>
      </c>
      <c r="M109" s="14">
        <f t="shared" si="27"/>
        <v>820.392857142857</v>
      </c>
      <c r="N109" s="14">
        <f t="shared" si="28"/>
        <v>89.571428571428555</v>
      </c>
      <c r="O109" s="18">
        <v>0</v>
      </c>
      <c r="P109" s="14">
        <f t="shared" si="29"/>
        <v>909.96428571428555</v>
      </c>
      <c r="Q109" s="14">
        <f t="shared" si="30"/>
        <v>11033</v>
      </c>
      <c r="R109" s="41" t="s">
        <v>489</v>
      </c>
      <c r="S109" s="42" t="s">
        <v>490</v>
      </c>
    </row>
    <row r="110" spans="1:22" s="3" customFormat="1" ht="40.5" customHeight="1" x14ac:dyDescent="0.3">
      <c r="A110" s="14">
        <v>102</v>
      </c>
      <c r="B110" s="48">
        <v>6808</v>
      </c>
      <c r="C110" s="16" t="s">
        <v>126</v>
      </c>
      <c r="D110" s="40" t="s">
        <v>467</v>
      </c>
      <c r="E110" s="40" t="s">
        <v>485</v>
      </c>
      <c r="F110" s="15">
        <v>101915874284</v>
      </c>
      <c r="G110" s="15">
        <v>2018929104</v>
      </c>
      <c r="H110" s="39">
        <v>26</v>
      </c>
      <c r="I110" s="14">
        <f t="shared" si="13"/>
        <v>9355.3571428571431</v>
      </c>
      <c r="J110" s="14">
        <f t="shared" ref="J110:J113" si="31">6717/$T$7*H110</f>
        <v>6237.2142857142853</v>
      </c>
      <c r="K110" s="14">
        <f t="shared" ref="K110:K113" si="32">808/$T$7*H110</f>
        <v>750.28571428571433</v>
      </c>
      <c r="L110" s="15">
        <f t="shared" ref="L110:L113" si="33">SUM(I110:K110)</f>
        <v>16342.857142857141</v>
      </c>
      <c r="M110" s="14">
        <f t="shared" ref="M110:M113" si="34">I110*12%</f>
        <v>1122.6428571428571</v>
      </c>
      <c r="N110" s="14">
        <f t="shared" ref="N110:N113" si="35">L110*0.75%</f>
        <v>122.57142857142856</v>
      </c>
      <c r="O110" s="18">
        <v>0</v>
      </c>
      <c r="P110" s="14">
        <f t="shared" ref="P110:P113" si="36">SUM(M110:O110)</f>
        <v>1245.2142857142858</v>
      </c>
      <c r="Q110" s="14">
        <f t="shared" ref="Q110:Q113" si="37">MROUND(L110-P110,1)</f>
        <v>15098</v>
      </c>
      <c r="R110" s="41" t="s">
        <v>491</v>
      </c>
      <c r="S110" s="42" t="s">
        <v>417</v>
      </c>
    </row>
    <row r="111" spans="1:22" s="3" customFormat="1" ht="40.5" customHeight="1" x14ac:dyDescent="0.3">
      <c r="A111" s="14">
        <v>103</v>
      </c>
      <c r="B111" s="48">
        <v>6812</v>
      </c>
      <c r="C111" s="16" t="s">
        <v>126</v>
      </c>
      <c r="D111" s="40" t="s">
        <v>468</v>
      </c>
      <c r="E111" s="47" t="s">
        <v>488</v>
      </c>
      <c r="F111" s="15">
        <v>101150926356</v>
      </c>
      <c r="G111" s="15">
        <v>6714118859</v>
      </c>
      <c r="H111" s="39">
        <v>27</v>
      </c>
      <c r="I111" s="14">
        <f t="shared" si="13"/>
        <v>9715.1785714285706</v>
      </c>
      <c r="J111" s="14">
        <f t="shared" si="31"/>
        <v>6477.1071428571431</v>
      </c>
      <c r="K111" s="14">
        <f t="shared" si="32"/>
        <v>779.14285714285711</v>
      </c>
      <c r="L111" s="15">
        <f t="shared" si="33"/>
        <v>16971.428571428572</v>
      </c>
      <c r="M111" s="14">
        <f t="shared" si="34"/>
        <v>1165.8214285714284</v>
      </c>
      <c r="N111" s="14">
        <f t="shared" si="35"/>
        <v>127.28571428571429</v>
      </c>
      <c r="O111" s="18">
        <v>0</v>
      </c>
      <c r="P111" s="14">
        <f t="shared" si="36"/>
        <v>1293.1071428571427</v>
      </c>
      <c r="Q111" s="14">
        <f t="shared" si="37"/>
        <v>15678</v>
      </c>
      <c r="R111" s="55" t="s">
        <v>504</v>
      </c>
      <c r="S111" s="56" t="s">
        <v>505</v>
      </c>
    </row>
    <row r="112" spans="1:22" s="3" customFormat="1" ht="40.5" customHeight="1" x14ac:dyDescent="0.3">
      <c r="A112" s="14">
        <v>104</v>
      </c>
      <c r="B112" s="48">
        <v>6820</v>
      </c>
      <c r="C112" s="16" t="s">
        <v>126</v>
      </c>
      <c r="D112" s="40" t="s">
        <v>469</v>
      </c>
      <c r="E112" s="40" t="s">
        <v>486</v>
      </c>
      <c r="F112" s="15">
        <v>101621723360</v>
      </c>
      <c r="G112" s="15">
        <v>2018926948</v>
      </c>
      <c r="H112" s="39">
        <v>26</v>
      </c>
      <c r="I112" s="14">
        <f t="shared" si="13"/>
        <v>9355.3571428571431</v>
      </c>
      <c r="J112" s="14">
        <f t="shared" si="31"/>
        <v>6237.2142857142853</v>
      </c>
      <c r="K112" s="14">
        <f t="shared" si="32"/>
        <v>750.28571428571433</v>
      </c>
      <c r="L112" s="15">
        <f t="shared" si="33"/>
        <v>16342.857142857141</v>
      </c>
      <c r="M112" s="14">
        <f t="shared" si="34"/>
        <v>1122.6428571428571</v>
      </c>
      <c r="N112" s="14">
        <f t="shared" si="35"/>
        <v>122.57142857142856</v>
      </c>
      <c r="O112" s="18">
        <v>0</v>
      </c>
      <c r="P112" s="14">
        <f t="shared" si="36"/>
        <v>1245.2142857142858</v>
      </c>
      <c r="Q112" s="14">
        <f t="shared" si="37"/>
        <v>15098</v>
      </c>
      <c r="R112" s="41"/>
      <c r="S112" s="42"/>
    </row>
    <row r="113" spans="1:20" s="3" customFormat="1" ht="40.5" customHeight="1" x14ac:dyDescent="0.3">
      <c r="A113" s="14">
        <v>105</v>
      </c>
      <c r="B113" s="48">
        <v>6821</v>
      </c>
      <c r="C113" s="16" t="s">
        <v>126</v>
      </c>
      <c r="D113" s="40" t="s">
        <v>470</v>
      </c>
      <c r="E113" s="40" t="s">
        <v>487</v>
      </c>
      <c r="F113" s="15">
        <v>101914230977</v>
      </c>
      <c r="G113" s="15">
        <v>2018926980</v>
      </c>
      <c r="H113" s="39">
        <v>17</v>
      </c>
      <c r="I113" s="14">
        <f t="shared" si="13"/>
        <v>6116.9642857142853</v>
      </c>
      <c r="J113" s="14">
        <f t="shared" si="31"/>
        <v>4078.1785714285716</v>
      </c>
      <c r="K113" s="14">
        <f t="shared" si="32"/>
        <v>490.57142857142856</v>
      </c>
      <c r="L113" s="15">
        <f t="shared" si="33"/>
        <v>10685.714285714286</v>
      </c>
      <c r="M113" s="14">
        <f t="shared" si="34"/>
        <v>734.03571428571422</v>
      </c>
      <c r="N113" s="14">
        <f t="shared" si="35"/>
        <v>80.142857142857139</v>
      </c>
      <c r="O113" s="18">
        <v>0</v>
      </c>
      <c r="P113" s="14">
        <f t="shared" si="36"/>
        <v>814.17857142857133</v>
      </c>
      <c r="Q113" s="14">
        <f t="shared" si="37"/>
        <v>9872</v>
      </c>
      <c r="R113" s="41" t="s">
        <v>492</v>
      </c>
      <c r="S113" s="42"/>
    </row>
    <row r="114" spans="1:20" s="3" customFormat="1" ht="40.5" customHeight="1" x14ac:dyDescent="0.3">
      <c r="A114" s="14">
        <v>106</v>
      </c>
      <c r="B114" s="49">
        <v>6840</v>
      </c>
      <c r="C114" s="16" t="s">
        <v>126</v>
      </c>
      <c r="D114" s="40" t="s">
        <v>471</v>
      </c>
      <c r="E114" s="40" t="s">
        <v>476</v>
      </c>
      <c r="F114" s="15">
        <v>101418128843</v>
      </c>
      <c r="G114" s="15">
        <v>2018946670</v>
      </c>
      <c r="H114" s="39">
        <v>2</v>
      </c>
      <c r="I114" s="14">
        <f t="shared" ref="I114:I121" si="38">10075/$T$7*H114</f>
        <v>719.64285714285711</v>
      </c>
      <c r="J114" s="14">
        <f t="shared" ref="J114:J121" si="39">6717/$T$7*H114</f>
        <v>479.78571428571428</v>
      </c>
      <c r="K114" s="14">
        <f t="shared" ref="K114:K121" si="40">808/$T$7*H114</f>
        <v>57.714285714285715</v>
      </c>
      <c r="L114" s="15">
        <f t="shared" ref="L114:L121" si="41">SUM(I114:K114)</f>
        <v>1257.1428571428571</v>
      </c>
      <c r="M114" s="14">
        <f t="shared" ref="M114:M121" si="42">I114*12%</f>
        <v>86.357142857142847</v>
      </c>
      <c r="N114" s="14">
        <f t="shared" ref="N114:N121" si="43">L114*0.75%</f>
        <v>9.4285714285714288</v>
      </c>
      <c r="O114" s="18">
        <v>0</v>
      </c>
      <c r="P114" s="14">
        <f t="shared" ref="P114:P121" si="44">SUM(M114:O114)</f>
        <v>95.785714285714278</v>
      </c>
      <c r="Q114" s="14">
        <f t="shared" ref="Q114:Q121" si="45">MROUND(L114-P114,1)</f>
        <v>1161</v>
      </c>
      <c r="R114" s="51" t="s">
        <v>493</v>
      </c>
      <c r="S114" s="52" t="s">
        <v>494</v>
      </c>
    </row>
    <row r="115" spans="1:20" s="3" customFormat="1" ht="40.5" customHeight="1" x14ac:dyDescent="0.3">
      <c r="A115" s="14">
        <v>107</v>
      </c>
      <c r="B115" s="49">
        <v>6845</v>
      </c>
      <c r="C115" s="16" t="s">
        <v>126</v>
      </c>
      <c r="D115" s="40" t="s">
        <v>472</v>
      </c>
      <c r="E115" s="40" t="s">
        <v>475</v>
      </c>
      <c r="F115" s="15">
        <v>101017313417</v>
      </c>
      <c r="G115" s="15">
        <v>2018946739</v>
      </c>
      <c r="H115" s="39">
        <v>18</v>
      </c>
      <c r="I115" s="14">
        <f t="shared" si="38"/>
        <v>6476.7857142857138</v>
      </c>
      <c r="J115" s="14">
        <f t="shared" si="39"/>
        <v>4318.0714285714284</v>
      </c>
      <c r="K115" s="14">
        <f t="shared" si="40"/>
        <v>519.42857142857144</v>
      </c>
      <c r="L115" s="15">
        <f t="shared" si="41"/>
        <v>11314.285714285712</v>
      </c>
      <c r="M115" s="14">
        <f t="shared" si="42"/>
        <v>777.21428571428567</v>
      </c>
      <c r="N115" s="14">
        <f t="shared" si="43"/>
        <v>84.857142857142833</v>
      </c>
      <c r="O115" s="18">
        <v>0</v>
      </c>
      <c r="P115" s="14">
        <f t="shared" si="44"/>
        <v>862.07142857142844</v>
      </c>
      <c r="Q115" s="14">
        <f t="shared" si="45"/>
        <v>10452</v>
      </c>
      <c r="R115" s="41" t="s">
        <v>495</v>
      </c>
      <c r="S115" s="42" t="s">
        <v>496</v>
      </c>
    </row>
    <row r="116" spans="1:20" s="3" customFormat="1" ht="40.5" customHeight="1" x14ac:dyDescent="0.3">
      <c r="A116" s="14">
        <v>108</v>
      </c>
      <c r="B116" s="49">
        <v>6844</v>
      </c>
      <c r="C116" s="16" t="s">
        <v>126</v>
      </c>
      <c r="D116" s="40" t="s">
        <v>473</v>
      </c>
      <c r="E116" s="40" t="s">
        <v>474</v>
      </c>
      <c r="F116" s="15">
        <v>101924521327</v>
      </c>
      <c r="G116" s="15">
        <v>2018946732</v>
      </c>
      <c r="H116" s="39">
        <v>22</v>
      </c>
      <c r="I116" s="14">
        <f t="shared" si="38"/>
        <v>7916.0714285714284</v>
      </c>
      <c r="J116" s="14">
        <f t="shared" si="39"/>
        <v>5277.6428571428569</v>
      </c>
      <c r="K116" s="14">
        <f t="shared" si="40"/>
        <v>634.85714285714289</v>
      </c>
      <c r="L116" s="15">
        <f t="shared" si="41"/>
        <v>13828.571428571429</v>
      </c>
      <c r="M116" s="14">
        <f t="shared" si="42"/>
        <v>949.92857142857133</v>
      </c>
      <c r="N116" s="14">
        <f t="shared" si="43"/>
        <v>103.71428571428572</v>
      </c>
      <c r="O116" s="18">
        <v>0</v>
      </c>
      <c r="P116" s="14">
        <f t="shared" si="44"/>
        <v>1053.6428571428571</v>
      </c>
      <c r="Q116" s="14">
        <f t="shared" si="45"/>
        <v>12775</v>
      </c>
      <c r="R116" s="41" t="s">
        <v>497</v>
      </c>
      <c r="S116" s="42" t="s">
        <v>26</v>
      </c>
    </row>
    <row r="117" spans="1:20" s="3" customFormat="1" ht="40.5" customHeight="1" x14ac:dyDescent="0.3">
      <c r="A117" s="14">
        <v>109</v>
      </c>
      <c r="B117" s="49">
        <v>6846</v>
      </c>
      <c r="C117" s="16" t="s">
        <v>126</v>
      </c>
      <c r="D117" s="40" t="s">
        <v>477</v>
      </c>
      <c r="E117" s="40" t="s">
        <v>248</v>
      </c>
      <c r="F117" s="15">
        <v>101763225355</v>
      </c>
      <c r="G117" s="15">
        <v>2018946748</v>
      </c>
      <c r="H117" s="39">
        <v>17</v>
      </c>
      <c r="I117" s="14">
        <f t="shared" si="38"/>
        <v>6116.9642857142853</v>
      </c>
      <c r="J117" s="14">
        <f t="shared" si="39"/>
        <v>4078.1785714285716</v>
      </c>
      <c r="K117" s="14">
        <f t="shared" si="40"/>
        <v>490.57142857142856</v>
      </c>
      <c r="L117" s="15">
        <f t="shared" si="41"/>
        <v>10685.714285714286</v>
      </c>
      <c r="M117" s="14">
        <f t="shared" si="42"/>
        <v>734.03571428571422</v>
      </c>
      <c r="N117" s="14">
        <f t="shared" si="43"/>
        <v>80.142857142857139</v>
      </c>
      <c r="O117" s="18">
        <v>0</v>
      </c>
      <c r="P117" s="14">
        <f t="shared" si="44"/>
        <v>814.17857142857133</v>
      </c>
      <c r="Q117" s="14">
        <f t="shared" si="45"/>
        <v>9872</v>
      </c>
      <c r="R117" s="41"/>
      <c r="S117" s="42"/>
    </row>
    <row r="118" spans="1:20" s="3" customFormat="1" ht="40.5" customHeight="1" x14ac:dyDescent="0.3">
      <c r="A118" s="14">
        <v>110</v>
      </c>
      <c r="B118" s="49">
        <v>6849</v>
      </c>
      <c r="C118" s="16" t="s">
        <v>126</v>
      </c>
      <c r="D118" s="40" t="s">
        <v>478</v>
      </c>
      <c r="E118" s="40" t="s">
        <v>479</v>
      </c>
      <c r="F118" s="15">
        <v>101592008635</v>
      </c>
      <c r="G118" s="15">
        <v>2018946754</v>
      </c>
      <c r="H118" s="39">
        <v>14</v>
      </c>
      <c r="I118" s="14">
        <f t="shared" si="38"/>
        <v>5037.5</v>
      </c>
      <c r="J118" s="14">
        <f t="shared" si="39"/>
        <v>3358.5</v>
      </c>
      <c r="K118" s="14">
        <f t="shared" si="40"/>
        <v>404</v>
      </c>
      <c r="L118" s="15">
        <f t="shared" si="41"/>
        <v>8800</v>
      </c>
      <c r="M118" s="14">
        <f t="shared" si="42"/>
        <v>604.5</v>
      </c>
      <c r="N118" s="14">
        <f t="shared" si="43"/>
        <v>66</v>
      </c>
      <c r="O118" s="18">
        <v>0</v>
      </c>
      <c r="P118" s="14">
        <f t="shared" si="44"/>
        <v>670.5</v>
      </c>
      <c r="Q118" s="14">
        <f t="shared" si="45"/>
        <v>8130</v>
      </c>
      <c r="R118" s="41" t="s">
        <v>498</v>
      </c>
      <c r="S118" s="42" t="s">
        <v>499</v>
      </c>
    </row>
    <row r="119" spans="1:20" s="3" customFormat="1" ht="40.5" customHeight="1" x14ac:dyDescent="0.3">
      <c r="A119" s="14">
        <v>111</v>
      </c>
      <c r="B119" s="49">
        <v>6875</v>
      </c>
      <c r="C119" s="16" t="s">
        <v>126</v>
      </c>
      <c r="D119" s="47" t="s">
        <v>28</v>
      </c>
      <c r="E119" s="47" t="s">
        <v>66</v>
      </c>
      <c r="F119" s="15">
        <v>101461864711</v>
      </c>
      <c r="G119" s="15">
        <v>6718478202</v>
      </c>
      <c r="H119" s="39">
        <v>6</v>
      </c>
      <c r="I119" s="14">
        <f t="shared" si="38"/>
        <v>2158.9285714285716</v>
      </c>
      <c r="J119" s="14">
        <f t="shared" si="39"/>
        <v>1439.3571428571429</v>
      </c>
      <c r="K119" s="14">
        <f t="shared" si="40"/>
        <v>173.14285714285714</v>
      </c>
      <c r="L119" s="15">
        <f t="shared" si="41"/>
        <v>3771.428571428572</v>
      </c>
      <c r="M119" s="14">
        <f t="shared" si="42"/>
        <v>259.07142857142856</v>
      </c>
      <c r="N119" s="14">
        <f t="shared" si="43"/>
        <v>28.285714285714288</v>
      </c>
      <c r="O119" s="18">
        <v>0</v>
      </c>
      <c r="P119" s="14">
        <f t="shared" si="44"/>
        <v>287.35714285714283</v>
      </c>
      <c r="Q119" s="14">
        <f t="shared" si="45"/>
        <v>3484</v>
      </c>
      <c r="R119" s="53" t="s">
        <v>134</v>
      </c>
      <c r="S119" s="54" t="s">
        <v>29</v>
      </c>
    </row>
    <row r="120" spans="1:20" s="3" customFormat="1" ht="40.5" customHeight="1" x14ac:dyDescent="0.3">
      <c r="A120" s="14">
        <v>112</v>
      </c>
      <c r="B120" s="49">
        <v>6876</v>
      </c>
      <c r="C120" s="16" t="s">
        <v>126</v>
      </c>
      <c r="D120" s="40" t="s">
        <v>480</v>
      </c>
      <c r="E120" s="40" t="s">
        <v>481</v>
      </c>
      <c r="F120" s="15">
        <v>101924633371</v>
      </c>
      <c r="G120" s="15">
        <v>2018946769</v>
      </c>
      <c r="H120" s="39">
        <v>4</v>
      </c>
      <c r="I120" s="14">
        <f t="shared" si="38"/>
        <v>1439.2857142857142</v>
      </c>
      <c r="J120" s="14">
        <f t="shared" si="39"/>
        <v>959.57142857142856</v>
      </c>
      <c r="K120" s="14">
        <f t="shared" si="40"/>
        <v>115.42857142857143</v>
      </c>
      <c r="L120" s="15">
        <f t="shared" si="41"/>
        <v>2514.2857142857142</v>
      </c>
      <c r="M120" s="14">
        <f t="shared" si="42"/>
        <v>172.71428571428569</v>
      </c>
      <c r="N120" s="14">
        <f t="shared" si="43"/>
        <v>18.857142857142858</v>
      </c>
      <c r="O120" s="18">
        <v>0</v>
      </c>
      <c r="P120" s="14">
        <f t="shared" si="44"/>
        <v>191.57142857142856</v>
      </c>
      <c r="Q120" s="14">
        <f t="shared" si="45"/>
        <v>2323</v>
      </c>
      <c r="R120" s="41" t="s">
        <v>500</v>
      </c>
      <c r="S120" s="42" t="s">
        <v>501</v>
      </c>
    </row>
    <row r="121" spans="1:20" s="3" customFormat="1" ht="40.5" customHeight="1" x14ac:dyDescent="0.3">
      <c r="A121" s="14">
        <v>113</v>
      </c>
      <c r="B121" s="49">
        <v>6841</v>
      </c>
      <c r="C121" s="16" t="s">
        <v>126</v>
      </c>
      <c r="D121" s="40" t="s">
        <v>482</v>
      </c>
      <c r="E121" s="40" t="s">
        <v>483</v>
      </c>
      <c r="F121" s="15">
        <v>101924521315</v>
      </c>
      <c r="G121" s="15">
        <v>2018953022</v>
      </c>
      <c r="H121" s="39">
        <v>15</v>
      </c>
      <c r="I121" s="14">
        <f t="shared" si="38"/>
        <v>5397.3214285714284</v>
      </c>
      <c r="J121" s="14">
        <f t="shared" si="39"/>
        <v>3598.3928571428569</v>
      </c>
      <c r="K121" s="14">
        <f t="shared" si="40"/>
        <v>432.85714285714289</v>
      </c>
      <c r="L121" s="15">
        <f t="shared" si="41"/>
        <v>9428.5714285714294</v>
      </c>
      <c r="M121" s="14">
        <f t="shared" si="42"/>
        <v>647.67857142857144</v>
      </c>
      <c r="N121" s="14">
        <f t="shared" si="43"/>
        <v>70.714285714285722</v>
      </c>
      <c r="O121" s="18">
        <v>0</v>
      </c>
      <c r="P121" s="14">
        <f t="shared" si="44"/>
        <v>718.39285714285711</v>
      </c>
      <c r="Q121" s="14">
        <f t="shared" si="45"/>
        <v>8710</v>
      </c>
      <c r="R121" s="41" t="s">
        <v>502</v>
      </c>
      <c r="S121" s="42" t="s">
        <v>503</v>
      </c>
    </row>
    <row r="122" spans="1:20" s="3" customFormat="1" ht="33" customHeight="1" x14ac:dyDescent="0.3">
      <c r="A122" s="72" t="s">
        <v>54</v>
      </c>
      <c r="B122" s="72"/>
      <c r="C122" s="72"/>
      <c r="D122" s="72"/>
      <c r="E122" s="72"/>
      <c r="F122" s="17"/>
      <c r="G122" s="17"/>
      <c r="H122" s="38">
        <f t="shared" ref="H122:Q122" si="46">SUM(H9:H121)</f>
        <v>2547</v>
      </c>
      <c r="I122" s="38">
        <f t="shared" si="46"/>
        <v>916465.17857142829</v>
      </c>
      <c r="J122" s="38">
        <f t="shared" si="46"/>
        <v>611007.10714285693</v>
      </c>
      <c r="K122" s="38">
        <f t="shared" si="46"/>
        <v>73499.142857142855</v>
      </c>
      <c r="L122" s="38">
        <f t="shared" si="46"/>
        <v>1600971.4285714282</v>
      </c>
      <c r="M122" s="38">
        <f t="shared" si="46"/>
        <v>109975.82142857145</v>
      </c>
      <c r="N122" s="38">
        <f t="shared" si="46"/>
        <v>12007.285714285717</v>
      </c>
      <c r="O122" s="38">
        <f t="shared" si="46"/>
        <v>0</v>
      </c>
      <c r="P122" s="38">
        <f t="shared" si="46"/>
        <v>121983.10714285719</v>
      </c>
      <c r="Q122" s="38">
        <f t="shared" si="46"/>
        <v>1478996</v>
      </c>
      <c r="R122" s="17"/>
      <c r="S122" s="17"/>
      <c r="T122" s="7"/>
    </row>
    <row r="123" spans="1:20" ht="20.25" x14ac:dyDescent="0.3">
      <c r="H123" s="50">
        <v>2547</v>
      </c>
    </row>
    <row r="124" spans="1:20" x14ac:dyDescent="0.2">
      <c r="H124" s="45">
        <f>+H123-H122</f>
        <v>0</v>
      </c>
    </row>
    <row r="125" spans="1:20" x14ac:dyDescent="0.2">
      <c r="B125" s="57"/>
      <c r="H125" s="45"/>
    </row>
    <row r="126" spans="1:20" x14ac:dyDescent="0.2">
      <c r="B126" s="57"/>
    </row>
    <row r="127" spans="1:20" x14ac:dyDescent="0.2">
      <c r="B127" s="57"/>
    </row>
    <row r="128" spans="1:20" x14ac:dyDescent="0.2">
      <c r="B128" s="57"/>
    </row>
    <row r="129" spans="2:13" x14ac:dyDescent="0.2">
      <c r="B129" s="57"/>
    </row>
    <row r="130" spans="2:13" x14ac:dyDescent="0.2">
      <c r="B130" s="57"/>
    </row>
    <row r="131" spans="2:13" x14ac:dyDescent="0.2">
      <c r="B131" s="57"/>
    </row>
    <row r="132" spans="2:13" x14ac:dyDescent="0.2">
      <c r="B132" s="57"/>
      <c r="M132" s="45"/>
    </row>
    <row r="133" spans="2:13" x14ac:dyDescent="0.2">
      <c r="B133" s="57"/>
    </row>
    <row r="134" spans="2:13" x14ac:dyDescent="0.2">
      <c r="B134" s="57"/>
    </row>
    <row r="135" spans="2:13" x14ac:dyDescent="0.2">
      <c r="B135" s="57"/>
    </row>
    <row r="136" spans="2:13" x14ac:dyDescent="0.2">
      <c r="B136" s="57"/>
    </row>
    <row r="137" spans="2:13" x14ac:dyDescent="0.2">
      <c r="B137" s="57"/>
    </row>
    <row r="138" spans="2:13" x14ac:dyDescent="0.2">
      <c r="B138" s="57"/>
    </row>
    <row r="139" spans="2:13" x14ac:dyDescent="0.2">
      <c r="B139" s="57"/>
    </row>
    <row r="140" spans="2:13" x14ac:dyDescent="0.2">
      <c r="B140" s="57"/>
    </row>
    <row r="141" spans="2:13" x14ac:dyDescent="0.2">
      <c r="B141" s="57"/>
    </row>
    <row r="142" spans="2:13" x14ac:dyDescent="0.2">
      <c r="B142" s="57"/>
    </row>
    <row r="143" spans="2:13" x14ac:dyDescent="0.2">
      <c r="B143" s="57"/>
    </row>
    <row r="144" spans="2:13" x14ac:dyDescent="0.2">
      <c r="B144" s="57"/>
    </row>
    <row r="145" spans="2:2" x14ac:dyDescent="0.2">
      <c r="B145" s="57"/>
    </row>
    <row r="146" spans="2:2" x14ac:dyDescent="0.2">
      <c r="B146" s="57"/>
    </row>
    <row r="147" spans="2:2" x14ac:dyDescent="0.2">
      <c r="B147" s="57"/>
    </row>
    <row r="148" spans="2:2" x14ac:dyDescent="0.2">
      <c r="B148" s="57"/>
    </row>
    <row r="149" spans="2:2" x14ac:dyDescent="0.2">
      <c r="B149" s="57"/>
    </row>
    <row r="150" spans="2:2" x14ac:dyDescent="0.2">
      <c r="B150" s="57"/>
    </row>
    <row r="151" spans="2:2" x14ac:dyDescent="0.2">
      <c r="B151" s="57"/>
    </row>
    <row r="152" spans="2:2" x14ac:dyDescent="0.2">
      <c r="B152" s="57"/>
    </row>
    <row r="153" spans="2:2" x14ac:dyDescent="0.2">
      <c r="B153" s="57"/>
    </row>
    <row r="154" spans="2:2" x14ac:dyDescent="0.2">
      <c r="B154" s="57"/>
    </row>
    <row r="155" spans="2:2" x14ac:dyDescent="0.2">
      <c r="B155" s="57"/>
    </row>
    <row r="156" spans="2:2" x14ac:dyDescent="0.2">
      <c r="B156" s="57"/>
    </row>
    <row r="157" spans="2:2" x14ac:dyDescent="0.2">
      <c r="B157" s="57"/>
    </row>
    <row r="158" spans="2:2" x14ac:dyDescent="0.2">
      <c r="B158" s="57"/>
    </row>
    <row r="159" spans="2:2" x14ac:dyDescent="0.2">
      <c r="B159" s="57"/>
    </row>
    <row r="160" spans="2:2" x14ac:dyDescent="0.2">
      <c r="B160" s="57"/>
    </row>
    <row r="161" spans="2:2" x14ac:dyDescent="0.2">
      <c r="B161" s="57"/>
    </row>
    <row r="162" spans="2:2" x14ac:dyDescent="0.2">
      <c r="B162" s="57"/>
    </row>
    <row r="163" spans="2:2" x14ac:dyDescent="0.2">
      <c r="B163" s="57"/>
    </row>
    <row r="164" spans="2:2" x14ac:dyDescent="0.2">
      <c r="B164" s="57"/>
    </row>
    <row r="165" spans="2:2" x14ac:dyDescent="0.2">
      <c r="B165" s="57"/>
    </row>
    <row r="166" spans="2:2" x14ac:dyDescent="0.2">
      <c r="B166" s="57"/>
    </row>
    <row r="167" spans="2:2" x14ac:dyDescent="0.2">
      <c r="B167" s="57"/>
    </row>
    <row r="168" spans="2:2" x14ac:dyDescent="0.2">
      <c r="B168" s="57"/>
    </row>
    <row r="169" spans="2:2" x14ac:dyDescent="0.2">
      <c r="B169" s="57"/>
    </row>
    <row r="170" spans="2:2" x14ac:dyDescent="0.2">
      <c r="B170" s="57"/>
    </row>
    <row r="171" spans="2:2" x14ac:dyDescent="0.2">
      <c r="B171" s="57"/>
    </row>
    <row r="172" spans="2:2" x14ac:dyDescent="0.2">
      <c r="B172" s="57"/>
    </row>
    <row r="173" spans="2:2" x14ac:dyDescent="0.2">
      <c r="B173" s="57"/>
    </row>
    <row r="174" spans="2:2" x14ac:dyDescent="0.2">
      <c r="B174" s="57"/>
    </row>
    <row r="175" spans="2:2" x14ac:dyDescent="0.2">
      <c r="B175" s="57"/>
    </row>
    <row r="176" spans="2:2" x14ac:dyDescent="0.2">
      <c r="B176" s="57"/>
    </row>
    <row r="177" spans="2:2" x14ac:dyDescent="0.2">
      <c r="B177" s="57"/>
    </row>
    <row r="178" spans="2:2" x14ac:dyDescent="0.2">
      <c r="B178" s="57"/>
    </row>
    <row r="179" spans="2:2" x14ac:dyDescent="0.2">
      <c r="B179" s="57"/>
    </row>
    <row r="180" spans="2:2" x14ac:dyDescent="0.2">
      <c r="B180" s="57"/>
    </row>
    <row r="181" spans="2:2" x14ac:dyDescent="0.2">
      <c r="B181" s="57"/>
    </row>
    <row r="182" spans="2:2" x14ac:dyDescent="0.2">
      <c r="B182" s="57"/>
    </row>
    <row r="183" spans="2:2" x14ac:dyDescent="0.2">
      <c r="B183" s="57"/>
    </row>
    <row r="184" spans="2:2" x14ac:dyDescent="0.2">
      <c r="B184" s="57"/>
    </row>
    <row r="185" spans="2:2" x14ac:dyDescent="0.2">
      <c r="B185" s="57"/>
    </row>
    <row r="186" spans="2:2" x14ac:dyDescent="0.2">
      <c r="B186" s="57"/>
    </row>
    <row r="187" spans="2:2" x14ac:dyDescent="0.2">
      <c r="B187" s="57"/>
    </row>
    <row r="188" spans="2:2" x14ac:dyDescent="0.2">
      <c r="B188" s="57"/>
    </row>
    <row r="189" spans="2:2" x14ac:dyDescent="0.2">
      <c r="B189" s="57"/>
    </row>
    <row r="190" spans="2:2" x14ac:dyDescent="0.2">
      <c r="B190" s="57"/>
    </row>
    <row r="191" spans="2:2" x14ac:dyDescent="0.2">
      <c r="B191" s="57"/>
    </row>
    <row r="192" spans="2:2" x14ac:dyDescent="0.2">
      <c r="B192" s="57"/>
    </row>
    <row r="193" spans="2:2" x14ac:dyDescent="0.2">
      <c r="B193" s="57"/>
    </row>
    <row r="194" spans="2:2" x14ac:dyDescent="0.2">
      <c r="B194" s="57"/>
    </row>
    <row r="195" spans="2:2" x14ac:dyDescent="0.2">
      <c r="B195" s="57"/>
    </row>
    <row r="196" spans="2:2" x14ac:dyDescent="0.2">
      <c r="B196" s="57"/>
    </row>
    <row r="197" spans="2:2" x14ac:dyDescent="0.2">
      <c r="B197" s="57"/>
    </row>
    <row r="198" spans="2:2" x14ac:dyDescent="0.2">
      <c r="B198" s="57"/>
    </row>
    <row r="199" spans="2:2" x14ac:dyDescent="0.2">
      <c r="B199" s="57"/>
    </row>
    <row r="200" spans="2:2" x14ac:dyDescent="0.2">
      <c r="B200" s="57"/>
    </row>
    <row r="201" spans="2:2" x14ac:dyDescent="0.2">
      <c r="B201" s="57"/>
    </row>
    <row r="202" spans="2:2" x14ac:dyDescent="0.2">
      <c r="B202" s="57"/>
    </row>
    <row r="203" spans="2:2" x14ac:dyDescent="0.2">
      <c r="B203" s="57"/>
    </row>
    <row r="204" spans="2:2" x14ac:dyDescent="0.2">
      <c r="B204" s="57"/>
    </row>
    <row r="205" spans="2:2" x14ac:dyDescent="0.2">
      <c r="B205" s="57"/>
    </row>
    <row r="206" spans="2:2" x14ac:dyDescent="0.2">
      <c r="B206" s="57"/>
    </row>
    <row r="207" spans="2:2" x14ac:dyDescent="0.2">
      <c r="B207" s="57"/>
    </row>
    <row r="208" spans="2:2" x14ac:dyDescent="0.2">
      <c r="B208" s="57"/>
    </row>
    <row r="209" spans="2:2" x14ac:dyDescent="0.2">
      <c r="B209" s="57"/>
    </row>
    <row r="210" spans="2:2" x14ac:dyDescent="0.2">
      <c r="B210" s="57"/>
    </row>
    <row r="211" spans="2:2" x14ac:dyDescent="0.2">
      <c r="B211" s="57"/>
    </row>
    <row r="212" spans="2:2" x14ac:dyDescent="0.2">
      <c r="B212" s="57"/>
    </row>
    <row r="213" spans="2:2" x14ac:dyDescent="0.2">
      <c r="B213" s="57"/>
    </row>
    <row r="214" spans="2:2" x14ac:dyDescent="0.2">
      <c r="B214" s="57"/>
    </row>
    <row r="215" spans="2:2" x14ac:dyDescent="0.2">
      <c r="B215" s="57"/>
    </row>
    <row r="216" spans="2:2" x14ac:dyDescent="0.2">
      <c r="B216" s="57"/>
    </row>
    <row r="217" spans="2:2" x14ac:dyDescent="0.2">
      <c r="B217" s="57"/>
    </row>
    <row r="218" spans="2:2" x14ac:dyDescent="0.2">
      <c r="B218" s="57"/>
    </row>
    <row r="219" spans="2:2" x14ac:dyDescent="0.2">
      <c r="B219" s="57"/>
    </row>
    <row r="220" spans="2:2" x14ac:dyDescent="0.2">
      <c r="B220" s="57"/>
    </row>
    <row r="221" spans="2:2" x14ac:dyDescent="0.2">
      <c r="B221" s="57"/>
    </row>
    <row r="222" spans="2:2" x14ac:dyDescent="0.2">
      <c r="B222" s="57"/>
    </row>
    <row r="223" spans="2:2" x14ac:dyDescent="0.2">
      <c r="B223" s="57"/>
    </row>
    <row r="224" spans="2:2" x14ac:dyDescent="0.2">
      <c r="B224" s="57"/>
    </row>
    <row r="225" spans="2:2" x14ac:dyDescent="0.2">
      <c r="B225" s="57"/>
    </row>
    <row r="226" spans="2:2" x14ac:dyDescent="0.2">
      <c r="B226" s="57"/>
    </row>
    <row r="227" spans="2:2" x14ac:dyDescent="0.2">
      <c r="B227" s="57"/>
    </row>
    <row r="228" spans="2:2" x14ac:dyDescent="0.2">
      <c r="B228" s="57"/>
    </row>
    <row r="229" spans="2:2" x14ac:dyDescent="0.2">
      <c r="B229" s="57"/>
    </row>
    <row r="230" spans="2:2" x14ac:dyDescent="0.2">
      <c r="B230" s="57"/>
    </row>
    <row r="231" spans="2:2" x14ac:dyDescent="0.2">
      <c r="B231" s="57"/>
    </row>
    <row r="232" spans="2:2" x14ac:dyDescent="0.2">
      <c r="B232" s="57"/>
    </row>
    <row r="233" spans="2:2" x14ac:dyDescent="0.2">
      <c r="B233" s="57"/>
    </row>
    <row r="234" spans="2:2" x14ac:dyDescent="0.2">
      <c r="B234" s="57"/>
    </row>
    <row r="235" spans="2:2" x14ac:dyDescent="0.2">
      <c r="B235" s="57"/>
    </row>
    <row r="236" spans="2:2" x14ac:dyDescent="0.2">
      <c r="B236" s="57"/>
    </row>
    <row r="237" spans="2:2" x14ac:dyDescent="0.2">
      <c r="B237" s="57"/>
    </row>
    <row r="238" spans="2:2" x14ac:dyDescent="0.2">
      <c r="B238" s="57"/>
    </row>
    <row r="239" spans="2:2" x14ac:dyDescent="0.2">
      <c r="B239" s="57"/>
    </row>
    <row r="240" spans="2:2" x14ac:dyDescent="0.2">
      <c r="B240" s="57"/>
    </row>
    <row r="241" spans="2:2" x14ac:dyDescent="0.2">
      <c r="B241" s="57"/>
    </row>
    <row r="242" spans="2:2" x14ac:dyDescent="0.2">
      <c r="B242" s="57"/>
    </row>
    <row r="243" spans="2:2" x14ac:dyDescent="0.2">
      <c r="B243" s="57"/>
    </row>
    <row r="244" spans="2:2" x14ac:dyDescent="0.2">
      <c r="B244" s="57"/>
    </row>
    <row r="245" spans="2:2" x14ac:dyDescent="0.2">
      <c r="B245" s="57"/>
    </row>
    <row r="246" spans="2:2" x14ac:dyDescent="0.2">
      <c r="B246" s="57"/>
    </row>
    <row r="247" spans="2:2" x14ac:dyDescent="0.2">
      <c r="B247" s="57"/>
    </row>
    <row r="248" spans="2:2" x14ac:dyDescent="0.2">
      <c r="B248" s="57"/>
    </row>
    <row r="249" spans="2:2" x14ac:dyDescent="0.2">
      <c r="B249" s="57"/>
    </row>
    <row r="250" spans="2:2" x14ac:dyDescent="0.2">
      <c r="B250" s="57"/>
    </row>
    <row r="251" spans="2:2" x14ac:dyDescent="0.2">
      <c r="B251" s="57"/>
    </row>
    <row r="252" spans="2:2" x14ac:dyDescent="0.2">
      <c r="B252" s="57"/>
    </row>
    <row r="253" spans="2:2" x14ac:dyDescent="0.2">
      <c r="B253" s="57"/>
    </row>
    <row r="254" spans="2:2" x14ac:dyDescent="0.2">
      <c r="B254" s="57"/>
    </row>
    <row r="255" spans="2:2" x14ac:dyDescent="0.2">
      <c r="B255" s="57"/>
    </row>
    <row r="256" spans="2:2" x14ac:dyDescent="0.2">
      <c r="B256" s="57"/>
    </row>
    <row r="257" spans="2:2" x14ac:dyDescent="0.2">
      <c r="B257" s="57"/>
    </row>
    <row r="258" spans="2:2" x14ac:dyDescent="0.2">
      <c r="B258" s="57"/>
    </row>
    <row r="259" spans="2:2" x14ac:dyDescent="0.2">
      <c r="B259" s="57"/>
    </row>
    <row r="260" spans="2:2" x14ac:dyDescent="0.2">
      <c r="B260" s="57"/>
    </row>
    <row r="261" spans="2:2" x14ac:dyDescent="0.2">
      <c r="B261" s="57"/>
    </row>
    <row r="262" spans="2:2" x14ac:dyDescent="0.2">
      <c r="B262" s="57"/>
    </row>
    <row r="263" spans="2:2" x14ac:dyDescent="0.2">
      <c r="B263" s="57"/>
    </row>
    <row r="264" spans="2:2" x14ac:dyDescent="0.2">
      <c r="B264" s="57"/>
    </row>
    <row r="265" spans="2:2" x14ac:dyDescent="0.2">
      <c r="B265" s="57"/>
    </row>
    <row r="266" spans="2:2" x14ac:dyDescent="0.2">
      <c r="B266" s="57"/>
    </row>
    <row r="267" spans="2:2" x14ac:dyDescent="0.2">
      <c r="B267" s="57"/>
    </row>
    <row r="268" spans="2:2" x14ac:dyDescent="0.2">
      <c r="B268" s="57"/>
    </row>
    <row r="269" spans="2:2" x14ac:dyDescent="0.2">
      <c r="B269" s="57"/>
    </row>
    <row r="270" spans="2:2" x14ac:dyDescent="0.2">
      <c r="B270" s="57"/>
    </row>
    <row r="271" spans="2:2" x14ac:dyDescent="0.2">
      <c r="B271" s="57"/>
    </row>
    <row r="272" spans="2:2" x14ac:dyDescent="0.2">
      <c r="B272" s="57"/>
    </row>
    <row r="273" spans="2:2" x14ac:dyDescent="0.2">
      <c r="B273" s="57"/>
    </row>
    <row r="274" spans="2:2" x14ac:dyDescent="0.2">
      <c r="B274" s="57"/>
    </row>
    <row r="275" spans="2:2" x14ac:dyDescent="0.2">
      <c r="B275" s="57"/>
    </row>
    <row r="276" spans="2:2" x14ac:dyDescent="0.2">
      <c r="B276" s="57"/>
    </row>
    <row r="277" spans="2:2" x14ac:dyDescent="0.2">
      <c r="B277" s="57"/>
    </row>
    <row r="278" spans="2:2" x14ac:dyDescent="0.2">
      <c r="B278" s="57"/>
    </row>
    <row r="279" spans="2:2" x14ac:dyDescent="0.2">
      <c r="B279" s="57"/>
    </row>
    <row r="280" spans="2:2" x14ac:dyDescent="0.2">
      <c r="B280" s="57"/>
    </row>
    <row r="281" spans="2:2" x14ac:dyDescent="0.2">
      <c r="B281" s="57"/>
    </row>
    <row r="282" spans="2:2" x14ac:dyDescent="0.2">
      <c r="B282" s="57"/>
    </row>
    <row r="283" spans="2:2" x14ac:dyDescent="0.2">
      <c r="B283" s="57"/>
    </row>
    <row r="284" spans="2:2" x14ac:dyDescent="0.2">
      <c r="B284" s="57"/>
    </row>
    <row r="285" spans="2:2" x14ac:dyDescent="0.2">
      <c r="B285" s="57"/>
    </row>
    <row r="286" spans="2:2" x14ac:dyDescent="0.2">
      <c r="B286" s="57"/>
    </row>
    <row r="287" spans="2:2" x14ac:dyDescent="0.2">
      <c r="B287" s="57"/>
    </row>
    <row r="288" spans="2:2" x14ac:dyDescent="0.2">
      <c r="B288" s="57"/>
    </row>
    <row r="289" spans="2:2" x14ac:dyDescent="0.2">
      <c r="B289" s="57"/>
    </row>
    <row r="290" spans="2:2" x14ac:dyDescent="0.2">
      <c r="B290" s="57"/>
    </row>
    <row r="291" spans="2:2" x14ac:dyDescent="0.2">
      <c r="B291" s="57"/>
    </row>
    <row r="292" spans="2:2" x14ac:dyDescent="0.2">
      <c r="B292" s="57"/>
    </row>
    <row r="293" spans="2:2" x14ac:dyDescent="0.2">
      <c r="B293" s="57"/>
    </row>
    <row r="294" spans="2:2" x14ac:dyDescent="0.2">
      <c r="B294" s="57"/>
    </row>
    <row r="295" spans="2:2" x14ac:dyDescent="0.2">
      <c r="B295" s="57"/>
    </row>
    <row r="296" spans="2:2" x14ac:dyDescent="0.2">
      <c r="B296" s="57"/>
    </row>
    <row r="297" spans="2:2" x14ac:dyDescent="0.2">
      <c r="B297" s="57"/>
    </row>
    <row r="298" spans="2:2" x14ac:dyDescent="0.2">
      <c r="B298" s="57"/>
    </row>
    <row r="299" spans="2:2" x14ac:dyDescent="0.2">
      <c r="B299" s="57"/>
    </row>
    <row r="300" spans="2:2" x14ac:dyDescent="0.2">
      <c r="B300" s="57"/>
    </row>
    <row r="301" spans="2:2" x14ac:dyDescent="0.2">
      <c r="B301" s="57"/>
    </row>
    <row r="302" spans="2:2" x14ac:dyDescent="0.2">
      <c r="B302" s="57"/>
    </row>
    <row r="303" spans="2:2" x14ac:dyDescent="0.2">
      <c r="B303" s="57"/>
    </row>
    <row r="304" spans="2:2" x14ac:dyDescent="0.2">
      <c r="B304" s="57"/>
    </row>
    <row r="305" spans="2:2" x14ac:dyDescent="0.2">
      <c r="B305" s="57"/>
    </row>
    <row r="306" spans="2:2" x14ac:dyDescent="0.2">
      <c r="B306" s="57"/>
    </row>
    <row r="307" spans="2:2" x14ac:dyDescent="0.2">
      <c r="B307" s="57"/>
    </row>
    <row r="308" spans="2:2" x14ac:dyDescent="0.2">
      <c r="B308" s="57"/>
    </row>
    <row r="309" spans="2:2" x14ac:dyDescent="0.2">
      <c r="B309" s="57"/>
    </row>
    <row r="310" spans="2:2" x14ac:dyDescent="0.2">
      <c r="B310" s="57"/>
    </row>
    <row r="311" spans="2:2" x14ac:dyDescent="0.2">
      <c r="B311" s="57"/>
    </row>
    <row r="312" spans="2:2" x14ac:dyDescent="0.2">
      <c r="B312" s="57"/>
    </row>
    <row r="313" spans="2:2" x14ac:dyDescent="0.2">
      <c r="B313" s="57"/>
    </row>
    <row r="314" spans="2:2" x14ac:dyDescent="0.2">
      <c r="B314" s="57"/>
    </row>
    <row r="315" spans="2:2" x14ac:dyDescent="0.2">
      <c r="B315" s="57"/>
    </row>
    <row r="316" spans="2:2" x14ac:dyDescent="0.2">
      <c r="B316" s="57"/>
    </row>
    <row r="317" spans="2:2" x14ac:dyDescent="0.2">
      <c r="B317" s="57"/>
    </row>
    <row r="318" spans="2:2" x14ac:dyDescent="0.2">
      <c r="B318" s="57"/>
    </row>
    <row r="319" spans="2:2" x14ac:dyDescent="0.2">
      <c r="B319" s="57"/>
    </row>
    <row r="320" spans="2:2" x14ac:dyDescent="0.2">
      <c r="B320" s="57"/>
    </row>
    <row r="321" spans="2:2" x14ac:dyDescent="0.2">
      <c r="B321" s="57"/>
    </row>
    <row r="322" spans="2:2" x14ac:dyDescent="0.2">
      <c r="B322" s="57"/>
    </row>
    <row r="323" spans="2:2" x14ac:dyDescent="0.2">
      <c r="B323" s="57"/>
    </row>
    <row r="324" spans="2:2" x14ac:dyDescent="0.2">
      <c r="B324" s="57"/>
    </row>
    <row r="325" spans="2:2" x14ac:dyDescent="0.2">
      <c r="B325" s="57"/>
    </row>
    <row r="326" spans="2:2" x14ac:dyDescent="0.2">
      <c r="B326" s="57"/>
    </row>
    <row r="327" spans="2:2" x14ac:dyDescent="0.2">
      <c r="B327" s="57"/>
    </row>
    <row r="328" spans="2:2" x14ac:dyDescent="0.2">
      <c r="B328" s="57"/>
    </row>
    <row r="329" spans="2:2" x14ac:dyDescent="0.2">
      <c r="B329" s="57"/>
    </row>
    <row r="330" spans="2:2" x14ac:dyDescent="0.2">
      <c r="B330" s="57"/>
    </row>
    <row r="331" spans="2:2" x14ac:dyDescent="0.2">
      <c r="B331" s="57"/>
    </row>
    <row r="332" spans="2:2" x14ac:dyDescent="0.2">
      <c r="B332" s="57"/>
    </row>
    <row r="333" spans="2:2" x14ac:dyDescent="0.2">
      <c r="B333" s="57"/>
    </row>
    <row r="334" spans="2:2" x14ac:dyDescent="0.2">
      <c r="B334" s="57"/>
    </row>
    <row r="335" spans="2:2" x14ac:dyDescent="0.2">
      <c r="B335" s="57"/>
    </row>
    <row r="336" spans="2:2" x14ac:dyDescent="0.2">
      <c r="B336" s="57"/>
    </row>
    <row r="337" spans="2:2" x14ac:dyDescent="0.2">
      <c r="B337" s="57"/>
    </row>
    <row r="338" spans="2:2" x14ac:dyDescent="0.2">
      <c r="B338" s="57"/>
    </row>
    <row r="339" spans="2:2" x14ac:dyDescent="0.2">
      <c r="B339" s="57"/>
    </row>
    <row r="340" spans="2:2" x14ac:dyDescent="0.2">
      <c r="B340" s="57"/>
    </row>
    <row r="341" spans="2:2" x14ac:dyDescent="0.2">
      <c r="B341" s="57"/>
    </row>
    <row r="342" spans="2:2" x14ac:dyDescent="0.2">
      <c r="B342" s="57"/>
    </row>
    <row r="343" spans="2:2" x14ac:dyDescent="0.2">
      <c r="B343" s="57"/>
    </row>
    <row r="344" spans="2:2" x14ac:dyDescent="0.2">
      <c r="B344" s="57"/>
    </row>
    <row r="345" spans="2:2" x14ac:dyDescent="0.2">
      <c r="B345" s="57"/>
    </row>
    <row r="346" spans="2:2" x14ac:dyDescent="0.2">
      <c r="B346" s="57"/>
    </row>
    <row r="347" spans="2:2" x14ac:dyDescent="0.2">
      <c r="B347" s="57"/>
    </row>
    <row r="348" spans="2:2" x14ac:dyDescent="0.2">
      <c r="B348" s="57"/>
    </row>
    <row r="349" spans="2:2" x14ac:dyDescent="0.2">
      <c r="B349" s="57"/>
    </row>
    <row r="350" spans="2:2" x14ac:dyDescent="0.2">
      <c r="B350" s="57"/>
    </row>
    <row r="351" spans="2:2" x14ac:dyDescent="0.2">
      <c r="B351" s="57"/>
    </row>
    <row r="352" spans="2:2" x14ac:dyDescent="0.2">
      <c r="B352" s="57"/>
    </row>
  </sheetData>
  <mergeCells count="19">
    <mergeCell ref="P6:P7"/>
    <mergeCell ref="Q6:Q7"/>
    <mergeCell ref="A122:E122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  <mergeCell ref="A1:S1"/>
    <mergeCell ref="A2:S2"/>
    <mergeCell ref="A3:S3"/>
    <mergeCell ref="A4:S4"/>
    <mergeCell ref="A5:S5"/>
  </mergeCells>
  <conditionalFormatting sqref="B114">
    <cfRule type="duplicateValues" dxfId="15" priority="16"/>
  </conditionalFormatting>
  <conditionalFormatting sqref="B115">
    <cfRule type="duplicateValues" dxfId="14" priority="15"/>
  </conditionalFormatting>
  <conditionalFormatting sqref="B116">
    <cfRule type="duplicateValues" dxfId="13" priority="14"/>
  </conditionalFormatting>
  <conditionalFormatting sqref="B117">
    <cfRule type="duplicateValues" dxfId="12" priority="13"/>
  </conditionalFormatting>
  <conditionalFormatting sqref="B118">
    <cfRule type="duplicateValues" dxfId="11" priority="12"/>
  </conditionalFormatting>
  <conditionalFormatting sqref="B120">
    <cfRule type="duplicateValues" dxfId="10" priority="10"/>
  </conditionalFormatting>
  <conditionalFormatting sqref="B121">
    <cfRule type="duplicateValues" dxfId="9" priority="9"/>
  </conditionalFormatting>
  <conditionalFormatting sqref="B1:B124 B353:B1048576">
    <cfRule type="duplicateValues" dxfId="8" priority="7"/>
    <cfRule type="duplicateValues" dxfId="7" priority="8"/>
  </conditionalFormatting>
  <conditionalFormatting sqref="B119">
    <cfRule type="duplicateValues" dxfId="6" priority="25"/>
  </conditionalFormatting>
  <conditionalFormatting sqref="B125:B328 B333:B344">
    <cfRule type="duplicateValues" dxfId="5" priority="6" stopIfTrue="1"/>
  </conditionalFormatting>
  <conditionalFormatting sqref="B329:B332">
    <cfRule type="duplicateValues" dxfId="4" priority="5" stopIfTrue="1"/>
  </conditionalFormatting>
  <conditionalFormatting sqref="B125:B344">
    <cfRule type="duplicateValues" dxfId="3" priority="4" stopIfTrue="1"/>
  </conditionalFormatting>
  <conditionalFormatting sqref="B345:B352">
    <cfRule type="duplicateValues" dxfId="2" priority="3" stopIfTrue="1"/>
  </conditionalFormatting>
  <conditionalFormatting sqref="B345:B352">
    <cfRule type="duplicateValues" dxfId="1" priority="2" stopIfTrue="1"/>
  </conditionalFormatting>
  <conditionalFormatting sqref="B1:B1048576">
    <cfRule type="duplicateValues" dxfId="0" priority="1"/>
  </conditionalFormatting>
  <pageMargins left="0.17" right="0.17" top="0.38" bottom="0.32" header="0.3" footer="0.3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2023-03-21T06:49:09Z</cp:lastPrinted>
  <dcterms:created xsi:type="dcterms:W3CDTF">2020-08-21T10:40:06Z</dcterms:created>
  <dcterms:modified xsi:type="dcterms:W3CDTF">2023-03-31T07:01:35Z</dcterms:modified>
</cp:coreProperties>
</file>