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200" windowWidth="15600" windowHeight="5655" activeTab="3"/>
  </bookViews>
  <sheets>
    <sheet name="Final" sheetId="8" r:id="rId1"/>
    <sheet name="MUSTER ROLL" sheetId="6" state="hidden" r:id="rId2"/>
    <sheet name="ACTUAL COPY" sheetId="5" state="hidden" r:id="rId3"/>
    <sheet name="NH JAN 23" sheetId="10" r:id="rId4"/>
    <sheet name="Sheet1" sheetId="11" r:id="rId5"/>
  </sheets>
  <externalReferences>
    <externalReference r:id="rId6"/>
    <externalReference r:id="rId7"/>
  </externalReferences>
  <definedNames>
    <definedName name="_xlnm._FilterDatabase" localSheetId="2" hidden="1">'ACTUAL COPY'!$H$13:$AP$129</definedName>
    <definedName name="_xlnm._FilterDatabase" localSheetId="0" hidden="1">Final!$A$13:$AR$126</definedName>
    <definedName name="_xlnm._FilterDatabase" localSheetId="1" hidden="1">'MUSTER ROLL'!$H$13:$AP$127</definedName>
    <definedName name="_xlnm._FilterDatabase" localSheetId="3" hidden="1">'NH JAN 23'!$A$13:$N$135</definedName>
    <definedName name="_xlnm.Print_Area" localSheetId="2">'ACTUAL COPY'!$A$1:$AP$126</definedName>
    <definedName name="_xlnm.Print_Area" localSheetId="0">Final!$A$1:$AP$123</definedName>
    <definedName name="_xlnm.Print_Area" localSheetId="1">'MUSTER ROLL'!$A$1:$AP$124</definedName>
    <definedName name="_xlnm.Print_Area" localSheetId="3">'NH JAN 23'!$A$1:$L$131</definedName>
    <definedName name="_xlnm.Print_Titles" localSheetId="2">'ACTUAL COPY'!$A:$AP,'ACTUAL COPY'!$1:$13</definedName>
    <definedName name="_xlnm.Print_Titles" localSheetId="0">Final!$A:$AP,Final!$1:$13</definedName>
    <definedName name="_xlnm.Print_Titles" localSheetId="1">'MUSTER ROLL'!$A:$AP,'MUSTER ROLL'!$1:$13</definedName>
    <definedName name="_xlnm.Print_Titles" localSheetId="3">'NH JAN 23'!$A:$L,'NH JAN 23'!$1:$13</definedName>
  </definedNames>
  <calcPr calcId="145621"/>
</workbook>
</file>

<file path=xl/calcChain.xml><?xml version="1.0" encoding="utf-8"?>
<calcChain xmlns="http://schemas.openxmlformats.org/spreadsheetml/2006/main">
  <c r="AS123" i="8" l="1"/>
  <c r="AQ15" i="8" l="1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41" i="8"/>
  <c r="AQ42" i="8"/>
  <c r="AQ43" i="8"/>
  <c r="AQ44" i="8"/>
  <c r="AQ45" i="8"/>
  <c r="AQ46" i="8"/>
  <c r="AQ47" i="8"/>
  <c r="AQ48" i="8"/>
  <c r="AQ49" i="8"/>
  <c r="AQ50" i="8"/>
  <c r="AQ51" i="8"/>
  <c r="AQ52" i="8"/>
  <c r="AQ53" i="8"/>
  <c r="AQ54" i="8"/>
  <c r="AQ55" i="8"/>
  <c r="AQ56" i="8"/>
  <c r="AQ57" i="8"/>
  <c r="AQ58" i="8"/>
  <c r="AQ59" i="8"/>
  <c r="AQ60" i="8"/>
  <c r="AQ61" i="8"/>
  <c r="AQ62" i="8"/>
  <c r="AQ63" i="8"/>
  <c r="AQ64" i="8"/>
  <c r="AQ65" i="8"/>
  <c r="AQ66" i="8"/>
  <c r="AQ67" i="8"/>
  <c r="AQ68" i="8"/>
  <c r="AQ69" i="8"/>
  <c r="AQ70" i="8"/>
  <c r="AQ71" i="8"/>
  <c r="AQ72" i="8"/>
  <c r="AQ73" i="8"/>
  <c r="AQ74" i="8"/>
  <c r="AQ75" i="8"/>
  <c r="AQ76" i="8"/>
  <c r="AQ77" i="8"/>
  <c r="AQ78" i="8"/>
  <c r="AQ79" i="8"/>
  <c r="AQ80" i="8"/>
  <c r="AQ81" i="8"/>
  <c r="AQ82" i="8"/>
  <c r="AQ83" i="8"/>
  <c r="AQ84" i="8"/>
  <c r="AQ85" i="8"/>
  <c r="AQ86" i="8"/>
  <c r="AQ87" i="8"/>
  <c r="AQ88" i="8"/>
  <c r="AQ89" i="8"/>
  <c r="AQ90" i="8"/>
  <c r="AQ91" i="8"/>
  <c r="AQ92" i="8"/>
  <c r="AQ93" i="8"/>
  <c r="AQ94" i="8"/>
  <c r="AQ95" i="8"/>
  <c r="AQ96" i="8"/>
  <c r="AQ97" i="8"/>
  <c r="AQ98" i="8"/>
  <c r="AQ99" i="8"/>
  <c r="AQ100" i="8"/>
  <c r="AQ101" i="8"/>
  <c r="AQ102" i="8"/>
  <c r="AQ103" i="8"/>
  <c r="AQ104" i="8"/>
  <c r="AQ105" i="8"/>
  <c r="AQ106" i="8"/>
  <c r="AQ107" i="8"/>
  <c r="AQ108" i="8"/>
  <c r="AQ109" i="8"/>
  <c r="AQ110" i="8"/>
  <c r="AQ111" i="8"/>
  <c r="AQ112" i="8"/>
  <c r="AQ113" i="8"/>
  <c r="AQ114" i="8"/>
  <c r="AQ115" i="8"/>
  <c r="AQ116" i="8"/>
  <c r="AQ117" i="8"/>
  <c r="AQ118" i="8"/>
  <c r="AQ119" i="8"/>
  <c r="AQ120" i="8"/>
  <c r="AQ121" i="8"/>
  <c r="AQ122" i="8"/>
  <c r="AQ14" i="8"/>
  <c r="AQ123" i="8" s="1"/>
  <c r="E29" i="11" l="1"/>
  <c r="E12" i="11"/>
  <c r="E11" i="11"/>
  <c r="E35" i="11"/>
  <c r="F35" i="11" s="1"/>
  <c r="E34" i="11"/>
  <c r="E33" i="11"/>
  <c r="E32" i="11"/>
  <c r="E31" i="11"/>
  <c r="E30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0" i="11"/>
  <c r="E9" i="11"/>
  <c r="E8" i="11"/>
  <c r="E7" i="11"/>
  <c r="E6" i="11"/>
  <c r="E5" i="11"/>
  <c r="E4" i="11"/>
  <c r="C10" i="11"/>
  <c r="C14" i="11"/>
  <c r="C12" i="11"/>
  <c r="C9" i="11"/>
  <c r="C8" i="11"/>
  <c r="C7" i="11"/>
  <c r="C6" i="11"/>
  <c r="C5" i="11"/>
  <c r="C4" i="11"/>
  <c r="H133" i="10" l="1"/>
  <c r="H135" i="10" s="1"/>
  <c r="K131" i="10"/>
  <c r="J131" i="10"/>
  <c r="I131" i="10"/>
  <c r="K130" i="10"/>
  <c r="J130" i="10"/>
  <c r="I130" i="10"/>
  <c r="K129" i="10"/>
  <c r="J129" i="10"/>
  <c r="I129" i="10"/>
  <c r="K128" i="10"/>
  <c r="J128" i="10"/>
  <c r="I128" i="10"/>
  <c r="K127" i="10"/>
  <c r="J127" i="10"/>
  <c r="I127" i="10"/>
  <c r="K126" i="10"/>
  <c r="J126" i="10"/>
  <c r="I126" i="10"/>
  <c r="K125" i="10"/>
  <c r="J125" i="10"/>
  <c r="I125" i="10"/>
  <c r="K124" i="10"/>
  <c r="J124" i="10"/>
  <c r="I124" i="10"/>
  <c r="K123" i="10"/>
  <c r="J123" i="10"/>
  <c r="I123" i="10"/>
  <c r="K122" i="10"/>
  <c r="J122" i="10"/>
  <c r="I122" i="10"/>
  <c r="K121" i="10"/>
  <c r="J121" i="10"/>
  <c r="I121" i="10"/>
  <c r="K120" i="10"/>
  <c r="J120" i="10"/>
  <c r="I120" i="10"/>
  <c r="K119" i="10"/>
  <c r="J119" i="10"/>
  <c r="I119" i="10"/>
  <c r="K118" i="10"/>
  <c r="J118" i="10"/>
  <c r="I118" i="10"/>
  <c r="K117" i="10"/>
  <c r="J117" i="10"/>
  <c r="I117" i="10"/>
  <c r="K116" i="10"/>
  <c r="J116" i="10"/>
  <c r="I116" i="10"/>
  <c r="K115" i="10"/>
  <c r="J115" i="10"/>
  <c r="I115" i="10"/>
  <c r="K114" i="10"/>
  <c r="J114" i="10"/>
  <c r="I114" i="10"/>
  <c r="K113" i="10"/>
  <c r="J113" i="10"/>
  <c r="I113" i="10"/>
  <c r="K112" i="10"/>
  <c r="J112" i="10"/>
  <c r="I112" i="10"/>
  <c r="K111" i="10"/>
  <c r="J111" i="10"/>
  <c r="I111" i="10"/>
  <c r="K110" i="10"/>
  <c r="J110" i="10"/>
  <c r="I110" i="10"/>
  <c r="K109" i="10"/>
  <c r="J109" i="10"/>
  <c r="I109" i="10"/>
  <c r="K108" i="10"/>
  <c r="J108" i="10"/>
  <c r="I108" i="10"/>
  <c r="K107" i="10"/>
  <c r="J107" i="10"/>
  <c r="I107" i="10"/>
  <c r="K106" i="10"/>
  <c r="J106" i="10"/>
  <c r="I106" i="10"/>
  <c r="K105" i="10"/>
  <c r="J105" i="10"/>
  <c r="I105" i="10"/>
  <c r="K104" i="10"/>
  <c r="J104" i="10"/>
  <c r="I104" i="10"/>
  <c r="K103" i="10"/>
  <c r="J103" i="10"/>
  <c r="I103" i="10"/>
  <c r="K102" i="10"/>
  <c r="J102" i="10"/>
  <c r="I102" i="10"/>
  <c r="K101" i="10"/>
  <c r="J101" i="10"/>
  <c r="I101" i="10"/>
  <c r="K100" i="10"/>
  <c r="J100" i="10"/>
  <c r="I100" i="10"/>
  <c r="K99" i="10"/>
  <c r="J99" i="10"/>
  <c r="I99" i="10"/>
  <c r="K98" i="10"/>
  <c r="J98" i="10"/>
  <c r="I98" i="10"/>
  <c r="K97" i="10"/>
  <c r="J97" i="10"/>
  <c r="I97" i="10"/>
  <c r="K96" i="10"/>
  <c r="J96" i="10"/>
  <c r="I96" i="10"/>
  <c r="K95" i="10"/>
  <c r="J95" i="10"/>
  <c r="I95" i="10"/>
  <c r="K94" i="10"/>
  <c r="J94" i="10"/>
  <c r="I94" i="10"/>
  <c r="K93" i="10"/>
  <c r="J93" i="10"/>
  <c r="I93" i="10"/>
  <c r="K92" i="10"/>
  <c r="J92" i="10"/>
  <c r="I92" i="10"/>
  <c r="K91" i="10"/>
  <c r="J91" i="10"/>
  <c r="I91" i="10"/>
  <c r="K90" i="10"/>
  <c r="J90" i="10"/>
  <c r="I90" i="10"/>
  <c r="K89" i="10"/>
  <c r="J89" i="10"/>
  <c r="I89" i="10"/>
  <c r="K88" i="10"/>
  <c r="J88" i="10"/>
  <c r="I88" i="10"/>
  <c r="K87" i="10"/>
  <c r="J87" i="10"/>
  <c r="I87" i="10"/>
  <c r="K86" i="10"/>
  <c r="J86" i="10"/>
  <c r="I86" i="10"/>
  <c r="K85" i="10"/>
  <c r="J85" i="10"/>
  <c r="I85" i="10"/>
  <c r="K84" i="10"/>
  <c r="J84" i="10"/>
  <c r="I84" i="10"/>
  <c r="K83" i="10"/>
  <c r="J83" i="10"/>
  <c r="I83" i="10"/>
  <c r="K82" i="10"/>
  <c r="J82" i="10"/>
  <c r="I82" i="10"/>
  <c r="K81" i="10"/>
  <c r="J81" i="10"/>
  <c r="I81" i="10"/>
  <c r="K80" i="10"/>
  <c r="J80" i="10"/>
  <c r="I80" i="10"/>
  <c r="K79" i="10"/>
  <c r="J79" i="10"/>
  <c r="I79" i="10"/>
  <c r="K78" i="10"/>
  <c r="J78" i="10"/>
  <c r="I78" i="10"/>
  <c r="K77" i="10"/>
  <c r="J77" i="10"/>
  <c r="I77" i="10"/>
  <c r="K76" i="10"/>
  <c r="J76" i="10"/>
  <c r="I76" i="10"/>
  <c r="K75" i="10"/>
  <c r="J75" i="10"/>
  <c r="I75" i="10"/>
  <c r="K74" i="10"/>
  <c r="J74" i="10"/>
  <c r="I74" i="10"/>
  <c r="K73" i="10"/>
  <c r="J73" i="10"/>
  <c r="I73" i="10"/>
  <c r="K72" i="10"/>
  <c r="J72" i="10"/>
  <c r="I72" i="10"/>
  <c r="K71" i="10"/>
  <c r="J71" i="10"/>
  <c r="I71" i="10"/>
  <c r="K70" i="10"/>
  <c r="J70" i="10"/>
  <c r="I70" i="10"/>
  <c r="K69" i="10"/>
  <c r="J69" i="10"/>
  <c r="I69" i="10"/>
  <c r="K68" i="10"/>
  <c r="J68" i="10"/>
  <c r="I68" i="10"/>
  <c r="K67" i="10"/>
  <c r="J67" i="10"/>
  <c r="I67" i="10"/>
  <c r="K66" i="10"/>
  <c r="J66" i="10"/>
  <c r="I66" i="10"/>
  <c r="K65" i="10"/>
  <c r="J65" i="10"/>
  <c r="I65" i="10"/>
  <c r="K64" i="10"/>
  <c r="J64" i="10"/>
  <c r="I64" i="10"/>
  <c r="K63" i="10"/>
  <c r="J63" i="10"/>
  <c r="I63" i="10"/>
  <c r="K62" i="10"/>
  <c r="J62" i="10"/>
  <c r="I62" i="10"/>
  <c r="K61" i="10"/>
  <c r="J61" i="10"/>
  <c r="I61" i="10"/>
  <c r="K60" i="10"/>
  <c r="J60" i="10"/>
  <c r="I60" i="10"/>
  <c r="K59" i="10"/>
  <c r="J59" i="10"/>
  <c r="I59" i="10"/>
  <c r="K58" i="10"/>
  <c r="J58" i="10"/>
  <c r="I58" i="10"/>
  <c r="K57" i="10"/>
  <c r="J57" i="10"/>
  <c r="I57" i="10"/>
  <c r="K56" i="10"/>
  <c r="J56" i="10"/>
  <c r="I56" i="10"/>
  <c r="K55" i="10"/>
  <c r="J55" i="10"/>
  <c r="I55" i="10"/>
  <c r="K54" i="10"/>
  <c r="J54" i="10"/>
  <c r="I54" i="10"/>
  <c r="K53" i="10"/>
  <c r="J53" i="10"/>
  <c r="I53" i="10"/>
  <c r="K52" i="10"/>
  <c r="J52" i="10"/>
  <c r="I52" i="10"/>
  <c r="K51" i="10"/>
  <c r="J51" i="10"/>
  <c r="I51" i="10"/>
  <c r="K50" i="10"/>
  <c r="J50" i="10"/>
  <c r="I50" i="10"/>
  <c r="K49" i="10"/>
  <c r="J49" i="10"/>
  <c r="I49" i="10"/>
  <c r="K48" i="10"/>
  <c r="J48" i="10"/>
  <c r="I48" i="10"/>
  <c r="K47" i="10"/>
  <c r="J47" i="10"/>
  <c r="I47" i="10"/>
  <c r="K46" i="10"/>
  <c r="J46" i="10"/>
  <c r="I46" i="10"/>
  <c r="K45" i="10"/>
  <c r="J45" i="10"/>
  <c r="I45" i="10"/>
  <c r="K44" i="10"/>
  <c r="J44" i="10"/>
  <c r="I44" i="10"/>
  <c r="K43" i="10"/>
  <c r="J43" i="10"/>
  <c r="I43" i="10"/>
  <c r="K42" i="10"/>
  <c r="J42" i="10"/>
  <c r="I42" i="10"/>
  <c r="K41" i="10"/>
  <c r="J41" i="10"/>
  <c r="I41" i="10"/>
  <c r="K40" i="10"/>
  <c r="J40" i="10"/>
  <c r="I40" i="10"/>
  <c r="K39" i="10"/>
  <c r="J39" i="10"/>
  <c r="I39" i="10"/>
  <c r="K38" i="10"/>
  <c r="J38" i="10"/>
  <c r="I38" i="10"/>
  <c r="K37" i="10"/>
  <c r="J37" i="10"/>
  <c r="I37" i="10"/>
  <c r="K36" i="10"/>
  <c r="J36" i="10"/>
  <c r="I36" i="10"/>
  <c r="K35" i="10"/>
  <c r="J35" i="10"/>
  <c r="I35" i="10"/>
  <c r="K34" i="10"/>
  <c r="J34" i="10"/>
  <c r="I34" i="10"/>
  <c r="K33" i="10"/>
  <c r="J33" i="10"/>
  <c r="I33" i="10"/>
  <c r="K32" i="10"/>
  <c r="J32" i="10"/>
  <c r="I32" i="10"/>
  <c r="K31" i="10"/>
  <c r="J31" i="10"/>
  <c r="I31" i="10"/>
  <c r="K30" i="10"/>
  <c r="J30" i="10"/>
  <c r="I30" i="10"/>
  <c r="K29" i="10"/>
  <c r="J29" i="10"/>
  <c r="I29" i="10"/>
  <c r="K28" i="10"/>
  <c r="J28" i="10"/>
  <c r="I28" i="10"/>
  <c r="K27" i="10"/>
  <c r="J27" i="10"/>
  <c r="I27" i="10"/>
  <c r="K26" i="10"/>
  <c r="J26" i="10"/>
  <c r="I26" i="10"/>
  <c r="K25" i="10"/>
  <c r="J25" i="10"/>
  <c r="I25" i="10"/>
  <c r="K24" i="10"/>
  <c r="J24" i="10"/>
  <c r="I24" i="10"/>
  <c r="K23" i="10"/>
  <c r="J23" i="10"/>
  <c r="I23" i="10"/>
  <c r="K22" i="10"/>
  <c r="J22" i="10"/>
  <c r="I22" i="10"/>
  <c r="K21" i="10"/>
  <c r="J21" i="10"/>
  <c r="I21" i="10"/>
  <c r="K20" i="10"/>
  <c r="J20" i="10"/>
  <c r="I20" i="10"/>
  <c r="K19" i="10"/>
  <c r="J19" i="10"/>
  <c r="I19" i="10"/>
  <c r="K18" i="10"/>
  <c r="J18" i="10"/>
  <c r="I18" i="10"/>
  <c r="K17" i="10"/>
  <c r="J17" i="10"/>
  <c r="I17" i="10"/>
  <c r="K16" i="10"/>
  <c r="J16" i="10"/>
  <c r="I16" i="10"/>
  <c r="K15" i="10"/>
  <c r="J15" i="10"/>
  <c r="I15" i="10"/>
  <c r="K14" i="10"/>
  <c r="J14" i="10"/>
  <c r="I14" i="10"/>
  <c r="I132" i="10" l="1"/>
  <c r="N133" i="10" s="1"/>
  <c r="K132" i="10"/>
  <c r="L18" i="10"/>
  <c r="L20" i="10"/>
  <c r="L22" i="10"/>
  <c r="L24" i="10"/>
  <c r="L26" i="10"/>
  <c r="L28" i="10"/>
  <c r="L30" i="10"/>
  <c r="L32" i="10"/>
  <c r="L34" i="10"/>
  <c r="L36" i="10"/>
  <c r="L38" i="10"/>
  <c r="L40" i="10"/>
  <c r="L42" i="10"/>
  <c r="L44" i="10"/>
  <c r="L46" i="10"/>
  <c r="L48" i="10"/>
  <c r="L50" i="10"/>
  <c r="L52" i="10"/>
  <c r="L54" i="10"/>
  <c r="L56" i="10"/>
  <c r="L58" i="10"/>
  <c r="L60" i="10"/>
  <c r="L62" i="10"/>
  <c r="L64" i="10"/>
  <c r="L66" i="10"/>
  <c r="L68" i="10"/>
  <c r="L70" i="10"/>
  <c r="L72" i="10"/>
  <c r="L74" i="10"/>
  <c r="L76" i="10"/>
  <c r="L78" i="10"/>
  <c r="L80" i="10"/>
  <c r="L82" i="10"/>
  <c r="L84" i="10"/>
  <c r="L86" i="10"/>
  <c r="L88" i="10"/>
  <c r="L90" i="10"/>
  <c r="L92" i="10"/>
  <c r="L94" i="10"/>
  <c r="L96" i="10"/>
  <c r="L98" i="10"/>
  <c r="L100" i="10"/>
  <c r="L102" i="10"/>
  <c r="L104" i="10"/>
  <c r="L106" i="10"/>
  <c r="L108" i="10"/>
  <c r="L110" i="10"/>
  <c r="L112" i="10"/>
  <c r="L114" i="10"/>
  <c r="L116" i="10"/>
  <c r="L118" i="10"/>
  <c r="L120" i="10"/>
  <c r="L122" i="10"/>
  <c r="L124" i="10"/>
  <c r="L126" i="10"/>
  <c r="L128" i="10"/>
  <c r="J132" i="10"/>
  <c r="L15" i="10"/>
  <c r="L17" i="10"/>
  <c r="L19" i="10"/>
  <c r="L21" i="10"/>
  <c r="L23" i="10"/>
  <c r="L25" i="10"/>
  <c r="L27" i="10"/>
  <c r="L29" i="10"/>
  <c r="L31" i="10"/>
  <c r="L33" i="10"/>
  <c r="L35" i="10"/>
  <c r="L37" i="10"/>
  <c r="L39" i="10"/>
  <c r="L41" i="10"/>
  <c r="L43" i="10"/>
  <c r="L45" i="10"/>
  <c r="L57" i="10"/>
  <c r="L59" i="10"/>
  <c r="L61" i="10"/>
  <c r="L63" i="10"/>
  <c r="L65" i="10"/>
  <c r="L67" i="10"/>
  <c r="L69" i="10"/>
  <c r="L71" i="10"/>
  <c r="L73" i="10"/>
  <c r="L75" i="10"/>
  <c r="L77" i="10"/>
  <c r="L79" i="10"/>
  <c r="L81" i="10"/>
  <c r="L83" i="10"/>
  <c r="L85" i="10"/>
  <c r="L87" i="10"/>
  <c r="L89" i="10"/>
  <c r="L91" i="10"/>
  <c r="L93" i="10"/>
  <c r="L95" i="10"/>
  <c r="L97" i="10"/>
  <c r="L99" i="10"/>
  <c r="L101" i="10"/>
  <c r="L103" i="10"/>
  <c r="L105" i="10"/>
  <c r="L107" i="10"/>
  <c r="L109" i="10"/>
  <c r="L111" i="10"/>
  <c r="L113" i="10"/>
  <c r="L115" i="10"/>
  <c r="L117" i="10"/>
  <c r="L119" i="10"/>
  <c r="L121" i="10"/>
  <c r="L123" i="10"/>
  <c r="L125" i="10"/>
  <c r="L129" i="10"/>
  <c r="L131" i="10"/>
  <c r="L16" i="10"/>
  <c r="L130" i="10"/>
  <c r="L47" i="10"/>
  <c r="L49" i="10"/>
  <c r="L51" i="10"/>
  <c r="L53" i="10"/>
  <c r="L55" i="10"/>
  <c r="L127" i="10"/>
  <c r="L14" i="10"/>
  <c r="L132" i="10" s="1"/>
  <c r="AL124" i="8"/>
  <c r="AK124" i="8"/>
  <c r="AJ124" i="8"/>
  <c r="AI124" i="8"/>
  <c r="AH124" i="8"/>
  <c r="AG124" i="8"/>
  <c r="AF124" i="8"/>
  <c r="AE124" i="8"/>
  <c r="AD124" i="8"/>
  <c r="AC124" i="8"/>
  <c r="AB124" i="8"/>
  <c r="AA124" i="8"/>
  <c r="Z124" i="8"/>
  <c r="Y124" i="8"/>
  <c r="X124" i="8"/>
  <c r="W124" i="8"/>
  <c r="V124" i="8"/>
  <c r="U124" i="8"/>
  <c r="T124" i="8"/>
  <c r="S124" i="8"/>
  <c r="R124" i="8"/>
  <c r="Q124" i="8"/>
  <c r="P124" i="8"/>
  <c r="O124" i="8"/>
  <c r="N124" i="8"/>
  <c r="M124" i="8"/>
  <c r="L124" i="8"/>
  <c r="K124" i="8"/>
  <c r="J124" i="8"/>
  <c r="I124" i="8"/>
  <c r="H124" i="8"/>
  <c r="AO122" i="8"/>
  <c r="AN122" i="8"/>
  <c r="AM122" i="8"/>
  <c r="AR122" i="8" s="1"/>
  <c r="AO121" i="8"/>
  <c r="AN121" i="8"/>
  <c r="AM121" i="8"/>
  <c r="AR121" i="8" s="1"/>
  <c r="AO120" i="8"/>
  <c r="AN120" i="8"/>
  <c r="AM120" i="8"/>
  <c r="AR120" i="8" s="1"/>
  <c r="AO119" i="8"/>
  <c r="AN119" i="8"/>
  <c r="AM119" i="8"/>
  <c r="AR119" i="8" s="1"/>
  <c r="AM81" i="8"/>
  <c r="AR81" i="8" s="1"/>
  <c r="AP122" i="8" l="1"/>
  <c r="AP119" i="8"/>
  <c r="AP121" i="8"/>
  <c r="AP120" i="8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N33" i="8"/>
  <c r="AN34" i="8"/>
  <c r="AN35" i="8"/>
  <c r="AN36" i="8"/>
  <c r="AN37" i="8"/>
  <c r="AN38" i="8"/>
  <c r="AN39" i="8"/>
  <c r="AN40" i="8"/>
  <c r="AN41" i="8"/>
  <c r="AN42" i="8"/>
  <c r="AN43" i="8"/>
  <c r="AN44" i="8"/>
  <c r="AN45" i="8"/>
  <c r="AN46" i="8"/>
  <c r="AN47" i="8"/>
  <c r="AN48" i="8"/>
  <c r="AN49" i="8"/>
  <c r="AN50" i="8"/>
  <c r="AN51" i="8"/>
  <c r="AN52" i="8"/>
  <c r="AN53" i="8"/>
  <c r="AN54" i="8"/>
  <c r="AN55" i="8"/>
  <c r="AN56" i="8"/>
  <c r="AN57" i="8"/>
  <c r="AN58" i="8"/>
  <c r="AN59" i="8"/>
  <c r="AN60" i="8"/>
  <c r="AN61" i="8"/>
  <c r="AN62" i="8"/>
  <c r="AN63" i="8"/>
  <c r="AN64" i="8"/>
  <c r="AN65" i="8"/>
  <c r="AN66" i="8"/>
  <c r="AN67" i="8"/>
  <c r="AN68" i="8"/>
  <c r="AN69" i="8"/>
  <c r="AN70" i="8"/>
  <c r="AN71" i="8"/>
  <c r="AN72" i="8"/>
  <c r="AN73" i="8"/>
  <c r="AN74" i="8"/>
  <c r="AN75" i="8"/>
  <c r="AN76" i="8"/>
  <c r="AN77" i="8"/>
  <c r="AN78" i="8"/>
  <c r="AN79" i="8"/>
  <c r="AN80" i="8"/>
  <c r="AN81" i="8"/>
  <c r="AN82" i="8"/>
  <c r="AN83" i="8"/>
  <c r="AN84" i="8"/>
  <c r="AN85" i="8"/>
  <c r="AN86" i="8"/>
  <c r="AN87" i="8"/>
  <c r="AN88" i="8"/>
  <c r="AN89" i="8"/>
  <c r="AN90" i="8"/>
  <c r="AN91" i="8"/>
  <c r="AN92" i="8"/>
  <c r="AN93" i="8"/>
  <c r="AN94" i="8"/>
  <c r="AN95" i="8"/>
  <c r="AN96" i="8"/>
  <c r="AN97" i="8"/>
  <c r="AN98" i="8"/>
  <c r="AN99" i="8"/>
  <c r="AN100" i="8"/>
  <c r="AN101" i="8"/>
  <c r="AN102" i="8"/>
  <c r="AN103" i="8"/>
  <c r="AN104" i="8"/>
  <c r="AN105" i="8"/>
  <c r="AN106" i="8"/>
  <c r="AN107" i="8"/>
  <c r="AN108" i="8"/>
  <c r="AN109" i="8"/>
  <c r="AN110" i="8"/>
  <c r="AN111" i="8"/>
  <c r="AN112" i="8"/>
  <c r="AN113" i="8"/>
  <c r="AN114" i="8"/>
  <c r="AN115" i="8"/>
  <c r="AN116" i="8"/>
  <c r="AN117" i="8"/>
  <c r="AN118" i="8"/>
  <c r="AM117" i="8" l="1"/>
  <c r="AR117" i="8" s="1"/>
  <c r="AO117" i="8"/>
  <c r="AM118" i="8"/>
  <c r="AR118" i="8" s="1"/>
  <c r="AO118" i="8"/>
  <c r="AP118" i="8" l="1"/>
  <c r="AP117" i="8"/>
  <c r="AM115" i="8"/>
  <c r="AR115" i="8" s="1"/>
  <c r="AO115" i="8"/>
  <c r="AM116" i="8"/>
  <c r="AR116" i="8" s="1"/>
  <c r="AO116" i="8"/>
  <c r="AM114" i="8"/>
  <c r="AR114" i="8" s="1"/>
  <c r="AO114" i="8"/>
  <c r="AM113" i="8"/>
  <c r="AR113" i="8" s="1"/>
  <c r="AO113" i="8"/>
  <c r="AP115" i="8" l="1"/>
  <c r="AP114" i="8"/>
  <c r="AP116" i="8"/>
  <c r="AP113" i="8"/>
  <c r="AO112" i="8" l="1"/>
  <c r="AO111" i="8"/>
  <c r="AO110" i="8"/>
  <c r="AO109" i="8"/>
  <c r="AO108" i="8"/>
  <c r="AO107" i="8"/>
  <c r="AO106" i="8"/>
  <c r="AO105" i="8"/>
  <c r="AO104" i="8"/>
  <c r="AO103" i="8"/>
  <c r="AO102" i="8"/>
  <c r="AO101" i="8"/>
  <c r="AO100" i="8"/>
  <c r="AO99" i="8"/>
  <c r="AO98" i="8"/>
  <c r="AO97" i="8"/>
  <c r="AO96" i="8"/>
  <c r="AO95" i="8"/>
  <c r="AO94" i="8"/>
  <c r="AO93" i="8"/>
  <c r="AO92" i="8"/>
  <c r="AO91" i="8"/>
  <c r="AO90" i="8"/>
  <c r="AO89" i="8"/>
  <c r="AO88" i="8"/>
  <c r="AO87" i="8"/>
  <c r="AO86" i="8"/>
  <c r="AO85" i="8"/>
  <c r="AO84" i="8"/>
  <c r="AO83" i="8"/>
  <c r="AO82" i="8"/>
  <c r="AO81" i="8"/>
  <c r="AO80" i="8"/>
  <c r="AO79" i="8"/>
  <c r="AO78" i="8"/>
  <c r="AO77" i="8"/>
  <c r="AO76" i="8"/>
  <c r="AO75" i="8"/>
  <c r="AO74" i="8"/>
  <c r="AO73" i="8"/>
  <c r="AO72" i="8"/>
  <c r="AO71" i="8"/>
  <c r="AO70" i="8"/>
  <c r="AO69" i="8"/>
  <c r="AO68" i="8"/>
  <c r="AO67" i="8"/>
  <c r="AO66" i="8"/>
  <c r="AO65" i="8"/>
  <c r="AO64" i="8"/>
  <c r="AO63" i="8"/>
  <c r="AO62" i="8"/>
  <c r="AO61" i="8"/>
  <c r="AO60" i="8"/>
  <c r="AO59" i="8"/>
  <c r="AO58" i="8"/>
  <c r="AO57" i="8"/>
  <c r="AO56" i="8"/>
  <c r="AO55" i="8"/>
  <c r="AO54" i="8"/>
  <c r="AO53" i="8"/>
  <c r="AO52" i="8"/>
  <c r="AO51" i="8"/>
  <c r="AO50" i="8"/>
  <c r="AO49" i="8"/>
  <c r="AO48" i="8"/>
  <c r="AO47" i="8"/>
  <c r="AO46" i="8"/>
  <c r="AO45" i="8"/>
  <c r="AO44" i="8"/>
  <c r="AO43" i="8"/>
  <c r="AO42" i="8"/>
  <c r="AO41" i="8"/>
  <c r="AO40" i="8"/>
  <c r="AO39" i="8"/>
  <c r="AO38" i="8"/>
  <c r="AO37" i="8"/>
  <c r="AO36" i="8"/>
  <c r="AO35" i="8"/>
  <c r="AO34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O18" i="8"/>
  <c r="AO17" i="8"/>
  <c r="AO16" i="8"/>
  <c r="AO15" i="8"/>
  <c r="AO14" i="8"/>
  <c r="AN123" i="8"/>
  <c r="AN124" i="8" s="1"/>
  <c r="AM112" i="8"/>
  <c r="AR112" i="8" s="1"/>
  <c r="AM111" i="8"/>
  <c r="AR111" i="8" s="1"/>
  <c r="AM110" i="8"/>
  <c r="AR110" i="8" s="1"/>
  <c r="AM109" i="8"/>
  <c r="AR109" i="8" s="1"/>
  <c r="AM108" i="8"/>
  <c r="AR108" i="8" s="1"/>
  <c r="AM107" i="8"/>
  <c r="AR107" i="8" s="1"/>
  <c r="AM106" i="8"/>
  <c r="AR106" i="8" s="1"/>
  <c r="AM105" i="8"/>
  <c r="AR105" i="8" s="1"/>
  <c r="AM104" i="8"/>
  <c r="AR104" i="8" s="1"/>
  <c r="AM103" i="8"/>
  <c r="AR103" i="8" s="1"/>
  <c r="AM102" i="8"/>
  <c r="AR102" i="8" s="1"/>
  <c r="AM101" i="8"/>
  <c r="AR101" i="8" s="1"/>
  <c r="AM100" i="8"/>
  <c r="AR100" i="8" s="1"/>
  <c r="AM99" i="8"/>
  <c r="AR99" i="8" s="1"/>
  <c r="AM98" i="8"/>
  <c r="AR98" i="8" s="1"/>
  <c r="AM97" i="8"/>
  <c r="AR97" i="8" s="1"/>
  <c r="AM96" i="8"/>
  <c r="AR96" i="8" s="1"/>
  <c r="AM95" i="8"/>
  <c r="AR95" i="8" s="1"/>
  <c r="AM94" i="8"/>
  <c r="AR94" i="8" s="1"/>
  <c r="AM93" i="8"/>
  <c r="AR93" i="8" s="1"/>
  <c r="AM92" i="8"/>
  <c r="AR92" i="8" s="1"/>
  <c r="AM91" i="8"/>
  <c r="AR91" i="8" s="1"/>
  <c r="AM90" i="8"/>
  <c r="AR90" i="8" s="1"/>
  <c r="AM89" i="8"/>
  <c r="AR89" i="8" s="1"/>
  <c r="AM88" i="8"/>
  <c r="AR88" i="8" s="1"/>
  <c r="AM87" i="8"/>
  <c r="AR87" i="8" s="1"/>
  <c r="AM86" i="8"/>
  <c r="AR86" i="8" s="1"/>
  <c r="AM85" i="8"/>
  <c r="AR85" i="8" s="1"/>
  <c r="AM84" i="8"/>
  <c r="AR84" i="8" s="1"/>
  <c r="AM83" i="8"/>
  <c r="AR83" i="8" s="1"/>
  <c r="AM82" i="8"/>
  <c r="AR82" i="8" s="1"/>
  <c r="AM80" i="8"/>
  <c r="AR80" i="8" s="1"/>
  <c r="AM79" i="8"/>
  <c r="AR79" i="8" s="1"/>
  <c r="AM78" i="8"/>
  <c r="AR78" i="8" s="1"/>
  <c r="AM77" i="8"/>
  <c r="AR77" i="8" s="1"/>
  <c r="AM76" i="8"/>
  <c r="AR76" i="8" s="1"/>
  <c r="AM75" i="8"/>
  <c r="AR75" i="8" s="1"/>
  <c r="AM74" i="8"/>
  <c r="AR74" i="8" s="1"/>
  <c r="AM73" i="8"/>
  <c r="AR73" i="8" s="1"/>
  <c r="AM72" i="8"/>
  <c r="AR72" i="8" s="1"/>
  <c r="AM71" i="8"/>
  <c r="AR71" i="8" s="1"/>
  <c r="AM70" i="8"/>
  <c r="AR70" i="8" s="1"/>
  <c r="AM69" i="8"/>
  <c r="AR69" i="8" s="1"/>
  <c r="AM68" i="8"/>
  <c r="AR68" i="8" s="1"/>
  <c r="AM67" i="8"/>
  <c r="AR67" i="8" s="1"/>
  <c r="AM66" i="8"/>
  <c r="AR66" i="8" s="1"/>
  <c r="AM65" i="8"/>
  <c r="AR65" i="8" s="1"/>
  <c r="AM64" i="8"/>
  <c r="AR64" i="8" s="1"/>
  <c r="AM63" i="8"/>
  <c r="AR63" i="8" s="1"/>
  <c r="AM62" i="8"/>
  <c r="AR62" i="8" s="1"/>
  <c r="AM61" i="8"/>
  <c r="AR61" i="8" s="1"/>
  <c r="AM60" i="8"/>
  <c r="AR60" i="8" s="1"/>
  <c r="AM59" i="8"/>
  <c r="AR59" i="8" s="1"/>
  <c r="AM58" i="8"/>
  <c r="AR58" i="8" s="1"/>
  <c r="AM57" i="8"/>
  <c r="AR57" i="8" s="1"/>
  <c r="AM56" i="8"/>
  <c r="AR56" i="8" s="1"/>
  <c r="AM55" i="8"/>
  <c r="AR55" i="8" s="1"/>
  <c r="AM54" i="8"/>
  <c r="AR54" i="8" s="1"/>
  <c r="AM53" i="8"/>
  <c r="AR53" i="8" s="1"/>
  <c r="AM52" i="8"/>
  <c r="AR52" i="8" s="1"/>
  <c r="AM51" i="8"/>
  <c r="AR51" i="8" s="1"/>
  <c r="AM50" i="8"/>
  <c r="AR50" i="8" s="1"/>
  <c r="AM49" i="8"/>
  <c r="AR49" i="8" s="1"/>
  <c r="AM48" i="8"/>
  <c r="AR48" i="8" s="1"/>
  <c r="AM47" i="8"/>
  <c r="AR47" i="8" s="1"/>
  <c r="AM46" i="8"/>
  <c r="AR46" i="8" s="1"/>
  <c r="AM45" i="8"/>
  <c r="AR45" i="8" s="1"/>
  <c r="AM44" i="8"/>
  <c r="AR44" i="8" s="1"/>
  <c r="AM43" i="8"/>
  <c r="AR43" i="8" s="1"/>
  <c r="AM42" i="8"/>
  <c r="AR42" i="8" s="1"/>
  <c r="AM41" i="8"/>
  <c r="AR41" i="8" s="1"/>
  <c r="AM40" i="8"/>
  <c r="AR40" i="8" s="1"/>
  <c r="AM39" i="8"/>
  <c r="AR39" i="8" s="1"/>
  <c r="AM38" i="8"/>
  <c r="AR38" i="8" s="1"/>
  <c r="AM37" i="8"/>
  <c r="AR37" i="8" s="1"/>
  <c r="AM36" i="8"/>
  <c r="AR36" i="8" s="1"/>
  <c r="AM35" i="8"/>
  <c r="AR35" i="8" s="1"/>
  <c r="AM34" i="8"/>
  <c r="AR34" i="8" s="1"/>
  <c r="AM33" i="8"/>
  <c r="AR33" i="8" s="1"/>
  <c r="AM32" i="8"/>
  <c r="AR32" i="8" s="1"/>
  <c r="AM31" i="8"/>
  <c r="AR31" i="8" s="1"/>
  <c r="AM30" i="8"/>
  <c r="AR30" i="8" s="1"/>
  <c r="AM29" i="8"/>
  <c r="AR29" i="8" s="1"/>
  <c r="AM28" i="8"/>
  <c r="AR28" i="8" s="1"/>
  <c r="AM27" i="8"/>
  <c r="AR27" i="8" s="1"/>
  <c r="AM26" i="8"/>
  <c r="AR26" i="8" s="1"/>
  <c r="AM25" i="8"/>
  <c r="AR25" i="8" s="1"/>
  <c r="AM24" i="8"/>
  <c r="AR24" i="8" s="1"/>
  <c r="AM23" i="8"/>
  <c r="AR23" i="8" s="1"/>
  <c r="AM22" i="8"/>
  <c r="AR22" i="8" s="1"/>
  <c r="AM21" i="8"/>
  <c r="AR21" i="8" s="1"/>
  <c r="AM20" i="8"/>
  <c r="AR20" i="8" s="1"/>
  <c r="AM19" i="8"/>
  <c r="AR19" i="8" s="1"/>
  <c r="AM18" i="8"/>
  <c r="AR18" i="8" s="1"/>
  <c r="AM17" i="8"/>
  <c r="AR17" i="8" s="1"/>
  <c r="AM16" i="8"/>
  <c r="AR16" i="8" s="1"/>
  <c r="AM15" i="8"/>
  <c r="AR15" i="8" s="1"/>
  <c r="AM14" i="8"/>
  <c r="AR14" i="8" s="1"/>
  <c r="AP110" i="8" l="1"/>
  <c r="AL126" i="8"/>
  <c r="AP111" i="8" l="1"/>
  <c r="AP74" i="8"/>
  <c r="AP36" i="8" l="1"/>
  <c r="AP112" i="8"/>
  <c r="AP35" i="8"/>
  <c r="AP82" i="8"/>
  <c r="AP109" i="8"/>
  <c r="AP81" i="8"/>
  <c r="AO123" i="8" l="1"/>
  <c r="AM123" i="8" l="1"/>
  <c r="AR123" i="8" s="1"/>
  <c r="AK126" i="8"/>
  <c r="AJ126" i="8"/>
  <c r="AI126" i="8"/>
  <c r="AH126" i="8"/>
  <c r="AG126" i="8"/>
  <c r="AF126" i="8"/>
  <c r="AE126" i="8"/>
  <c r="AD126" i="8"/>
  <c r="AC126" i="8"/>
  <c r="AB126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AP51" i="8"/>
  <c r="AP41" i="8"/>
  <c r="AP105" i="8" l="1"/>
  <c r="AP53" i="8"/>
  <c r="AP100" i="8"/>
  <c r="AP97" i="8"/>
  <c r="AP95" i="8"/>
  <c r="AP98" i="8"/>
  <c r="AP90" i="8"/>
  <c r="AP102" i="8"/>
  <c r="AP85" i="8"/>
  <c r="AP83" i="8"/>
  <c r="AP76" i="8"/>
  <c r="AP79" i="8"/>
  <c r="AP108" i="8"/>
  <c r="AP72" i="8"/>
  <c r="AP103" i="8"/>
  <c r="AP70" i="8"/>
  <c r="AP68" i="8"/>
  <c r="AP66" i="8"/>
  <c r="AP16" i="8"/>
  <c r="AP64" i="8"/>
  <c r="AP62" i="8"/>
  <c r="AP60" i="8"/>
  <c r="AP58" i="8"/>
  <c r="AP93" i="8"/>
  <c r="AP27" i="8"/>
  <c r="AP43" i="8"/>
  <c r="AP22" i="8"/>
  <c r="AP57" i="8"/>
  <c r="AP29" i="8"/>
  <c r="AP49" i="8"/>
  <c r="AP31" i="8"/>
  <c r="AP14" i="8"/>
  <c r="AP87" i="8"/>
  <c r="AP20" i="8"/>
  <c r="AP25" i="8"/>
  <c r="AP37" i="8"/>
  <c r="AP18" i="8"/>
  <c r="AP39" i="8"/>
  <c r="AP47" i="8"/>
  <c r="AP33" i="8"/>
  <c r="AP107" i="8"/>
  <c r="AP55" i="8"/>
  <c r="AP15" i="8"/>
  <c r="AP17" i="8"/>
  <c r="AP19" i="8"/>
  <c r="AP21" i="8"/>
  <c r="AP23" i="8"/>
  <c r="AP24" i="8"/>
  <c r="AP26" i="8"/>
  <c r="AP28" i="8"/>
  <c r="AP30" i="8"/>
  <c r="AP32" i="8"/>
  <c r="AP34" i="8"/>
  <c r="AP38" i="8"/>
  <c r="AP40" i="8"/>
  <c r="AP42" i="8"/>
  <c r="AP44" i="8"/>
  <c r="AP46" i="8"/>
  <c r="AP48" i="8"/>
  <c r="AP50" i="8"/>
  <c r="AP52" i="8"/>
  <c r="AP54" i="8"/>
  <c r="AP56" i="8"/>
  <c r="AP59" i="8"/>
  <c r="AP61" i="8"/>
  <c r="AP63" i="8"/>
  <c r="AP65" i="8"/>
  <c r="AP67" i="8"/>
  <c r="AP69" i="8"/>
  <c r="AP71" i="8"/>
  <c r="AP73" i="8"/>
  <c r="AP75" i="8"/>
  <c r="AP77" i="8"/>
  <c r="AP80" i="8"/>
  <c r="AP84" i="8"/>
  <c r="AP86" i="8"/>
  <c r="AP88" i="8"/>
  <c r="AP89" i="8"/>
  <c r="AP91" i="8"/>
  <c r="AP92" i="8"/>
  <c r="AP94" i="8"/>
  <c r="AP96" i="8"/>
  <c r="AP99" i="8"/>
  <c r="AP101" i="8"/>
  <c r="AP104" i="8"/>
  <c r="AP106" i="8"/>
  <c r="AP78" i="8"/>
  <c r="AP45" i="8"/>
  <c r="AP123" i="8" l="1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60" i="5"/>
  <c r="AQ61" i="5"/>
  <c r="AQ62" i="5"/>
  <c r="AQ63" i="5"/>
  <c r="AQ64" i="5"/>
  <c r="AQ65" i="5"/>
  <c r="AQ66" i="5"/>
  <c r="AQ67" i="5"/>
  <c r="AQ68" i="5"/>
  <c r="AQ69" i="5"/>
  <c r="AQ70" i="5"/>
  <c r="AQ71" i="5"/>
  <c r="AQ72" i="5"/>
  <c r="AQ73" i="5"/>
  <c r="AQ74" i="5"/>
  <c r="AQ75" i="5"/>
  <c r="AQ76" i="5"/>
  <c r="AQ77" i="5"/>
  <c r="AQ78" i="5"/>
  <c r="AQ79" i="5"/>
  <c r="AQ80" i="5"/>
  <c r="AQ81" i="5"/>
  <c r="AQ82" i="5"/>
  <c r="AQ83" i="5"/>
  <c r="AQ84" i="5"/>
  <c r="AQ85" i="5"/>
  <c r="AQ86" i="5"/>
  <c r="AQ87" i="5"/>
  <c r="AQ88" i="5"/>
  <c r="AQ89" i="5"/>
  <c r="AQ90" i="5"/>
  <c r="AQ91" i="5"/>
  <c r="AQ92" i="5"/>
  <c r="AQ93" i="5"/>
  <c r="AQ94" i="5"/>
  <c r="AQ95" i="5"/>
  <c r="AQ96" i="5"/>
  <c r="AQ97" i="5"/>
  <c r="AQ98" i="5"/>
  <c r="AQ99" i="5"/>
  <c r="AQ100" i="5"/>
  <c r="AQ101" i="5"/>
  <c r="AQ102" i="5"/>
  <c r="AQ103" i="5"/>
  <c r="AQ104" i="5"/>
  <c r="AQ105" i="5"/>
  <c r="AQ106" i="5"/>
  <c r="AQ107" i="5"/>
  <c r="AQ108" i="5"/>
  <c r="AQ109" i="5"/>
  <c r="AQ110" i="5"/>
  <c r="AQ111" i="5"/>
  <c r="AQ112" i="5"/>
  <c r="AQ11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4" i="5"/>
  <c r="AL125" i="6" l="1"/>
  <c r="AL127" i="6" s="1"/>
  <c r="AK125" i="6"/>
  <c r="AK127" i="6" s="1"/>
  <c r="AJ125" i="6"/>
  <c r="AJ127" i="6" s="1"/>
  <c r="AI125" i="6"/>
  <c r="AI127" i="6" s="1"/>
  <c r="AH125" i="6"/>
  <c r="AH127" i="6" s="1"/>
  <c r="AG125" i="6"/>
  <c r="AG127" i="6" s="1"/>
  <c r="AF125" i="6"/>
  <c r="AF127" i="6" s="1"/>
  <c r="AE125" i="6"/>
  <c r="AE127" i="6" s="1"/>
  <c r="AD125" i="6"/>
  <c r="AD127" i="6" s="1"/>
  <c r="AC125" i="6"/>
  <c r="AC127" i="6" s="1"/>
  <c r="AB125" i="6"/>
  <c r="AB127" i="6" s="1"/>
  <c r="AA125" i="6"/>
  <c r="AA127" i="6" s="1"/>
  <c r="Z125" i="6"/>
  <c r="Z127" i="6" s="1"/>
  <c r="Y125" i="6"/>
  <c r="Y127" i="6" s="1"/>
  <c r="X125" i="6"/>
  <c r="X127" i="6" s="1"/>
  <c r="W125" i="6"/>
  <c r="W127" i="6" s="1"/>
  <c r="V125" i="6"/>
  <c r="V127" i="6" s="1"/>
  <c r="U125" i="6"/>
  <c r="U127" i="6" s="1"/>
  <c r="T125" i="6"/>
  <c r="T127" i="6" s="1"/>
  <c r="S125" i="6"/>
  <c r="S127" i="6" s="1"/>
  <c r="R125" i="6"/>
  <c r="R127" i="6" s="1"/>
  <c r="Q125" i="6"/>
  <c r="Q127" i="6" s="1"/>
  <c r="P125" i="6"/>
  <c r="P127" i="6" s="1"/>
  <c r="O125" i="6"/>
  <c r="O127" i="6" s="1"/>
  <c r="N125" i="6"/>
  <c r="N127" i="6" s="1"/>
  <c r="M125" i="6"/>
  <c r="M127" i="6" s="1"/>
  <c r="L125" i="6"/>
  <c r="L127" i="6" s="1"/>
  <c r="K125" i="6"/>
  <c r="K127" i="6" s="1"/>
  <c r="J125" i="6"/>
  <c r="J127" i="6" s="1"/>
  <c r="I125" i="6"/>
  <c r="I127" i="6" s="1"/>
  <c r="H125" i="6"/>
  <c r="H127" i="6" s="1"/>
  <c r="AO123" i="6"/>
  <c r="AN123" i="6"/>
  <c r="AM123" i="6"/>
  <c r="AO122" i="6"/>
  <c r="AN122" i="6"/>
  <c r="AM122" i="6"/>
  <c r="AO121" i="6"/>
  <c r="AN121" i="6"/>
  <c r="AM121" i="6"/>
  <c r="AO120" i="6"/>
  <c r="AN120" i="6"/>
  <c r="AM120" i="6"/>
  <c r="AO119" i="6"/>
  <c r="AN119" i="6"/>
  <c r="AM119" i="6"/>
  <c r="AO118" i="6"/>
  <c r="AN118" i="6"/>
  <c r="AM118" i="6"/>
  <c r="AP118" i="6" s="1"/>
  <c r="AO117" i="6"/>
  <c r="AN117" i="6"/>
  <c r="AM117" i="6"/>
  <c r="AO116" i="6"/>
  <c r="AN116" i="6"/>
  <c r="AM116" i="6"/>
  <c r="AO115" i="6"/>
  <c r="AN115" i="6"/>
  <c r="AM115" i="6"/>
  <c r="AO114" i="6"/>
  <c r="AN114" i="6"/>
  <c r="AM114" i="6"/>
  <c r="AP114" i="6" s="1"/>
  <c r="AO113" i="6"/>
  <c r="AN113" i="6"/>
  <c r="AM113" i="6"/>
  <c r="AO112" i="6"/>
  <c r="AN112" i="6"/>
  <c r="AM112" i="6"/>
  <c r="AO111" i="6"/>
  <c r="AN111" i="6"/>
  <c r="AM111" i="6"/>
  <c r="AO110" i="6"/>
  <c r="AN110" i="6"/>
  <c r="AM110" i="6"/>
  <c r="AO109" i="6"/>
  <c r="AN109" i="6"/>
  <c r="AM109" i="6"/>
  <c r="AO108" i="6"/>
  <c r="AN108" i="6"/>
  <c r="AM108" i="6"/>
  <c r="AO107" i="6"/>
  <c r="AN107" i="6"/>
  <c r="AM107" i="6"/>
  <c r="AO106" i="6"/>
  <c r="AN106" i="6"/>
  <c r="AM106" i="6"/>
  <c r="AO105" i="6"/>
  <c r="AN105" i="6"/>
  <c r="AM105" i="6"/>
  <c r="AO104" i="6"/>
  <c r="AN104" i="6"/>
  <c r="AM104" i="6"/>
  <c r="AO103" i="6"/>
  <c r="AN103" i="6"/>
  <c r="AM103" i="6"/>
  <c r="AO102" i="6"/>
  <c r="AN102" i="6"/>
  <c r="AM102" i="6"/>
  <c r="AO101" i="6"/>
  <c r="AN101" i="6"/>
  <c r="AM101" i="6"/>
  <c r="AO100" i="6"/>
  <c r="AN100" i="6"/>
  <c r="AM100" i="6"/>
  <c r="AO99" i="6"/>
  <c r="AN99" i="6"/>
  <c r="AM99" i="6"/>
  <c r="AO98" i="6"/>
  <c r="AN98" i="6"/>
  <c r="AM98" i="6"/>
  <c r="AO97" i="6"/>
  <c r="AN97" i="6"/>
  <c r="AM97" i="6"/>
  <c r="AO96" i="6"/>
  <c r="AN96" i="6"/>
  <c r="AM96" i="6"/>
  <c r="AO95" i="6"/>
  <c r="AN95" i="6"/>
  <c r="AM95" i="6"/>
  <c r="AO94" i="6"/>
  <c r="AN94" i="6"/>
  <c r="AM94" i="6"/>
  <c r="AO93" i="6"/>
  <c r="AN93" i="6"/>
  <c r="AM93" i="6"/>
  <c r="AO92" i="6"/>
  <c r="AN92" i="6"/>
  <c r="AM92" i="6"/>
  <c r="AO91" i="6"/>
  <c r="AN91" i="6"/>
  <c r="AM91" i="6"/>
  <c r="AO90" i="6"/>
  <c r="AN90" i="6"/>
  <c r="AM90" i="6"/>
  <c r="AO89" i="6"/>
  <c r="AN89" i="6"/>
  <c r="AM89" i="6"/>
  <c r="AO88" i="6"/>
  <c r="AN88" i="6"/>
  <c r="AM88" i="6"/>
  <c r="AO87" i="6"/>
  <c r="AN87" i="6"/>
  <c r="AM87" i="6"/>
  <c r="AO86" i="6"/>
  <c r="AN86" i="6"/>
  <c r="AM86" i="6"/>
  <c r="AO85" i="6"/>
  <c r="AN85" i="6"/>
  <c r="AM85" i="6"/>
  <c r="AO84" i="6"/>
  <c r="AN84" i="6"/>
  <c r="AM84" i="6"/>
  <c r="AO83" i="6"/>
  <c r="AN83" i="6"/>
  <c r="AM83" i="6"/>
  <c r="AO82" i="6"/>
  <c r="AN82" i="6"/>
  <c r="AM82" i="6"/>
  <c r="AO81" i="6"/>
  <c r="AN81" i="6"/>
  <c r="AM81" i="6"/>
  <c r="AO80" i="6"/>
  <c r="AN80" i="6"/>
  <c r="AM80" i="6"/>
  <c r="AO79" i="6"/>
  <c r="AN79" i="6"/>
  <c r="AM79" i="6"/>
  <c r="AO78" i="6"/>
  <c r="AN78" i="6"/>
  <c r="AM78" i="6"/>
  <c r="AO77" i="6"/>
  <c r="AN77" i="6"/>
  <c r="AM77" i="6"/>
  <c r="AO76" i="6"/>
  <c r="AN76" i="6"/>
  <c r="AM76" i="6"/>
  <c r="AO75" i="6"/>
  <c r="AN75" i="6"/>
  <c r="AM75" i="6"/>
  <c r="AO74" i="6"/>
  <c r="AN74" i="6"/>
  <c r="AM74" i="6"/>
  <c r="AO73" i="6"/>
  <c r="AN73" i="6"/>
  <c r="AM73" i="6"/>
  <c r="AO72" i="6"/>
  <c r="AN72" i="6"/>
  <c r="AM72" i="6"/>
  <c r="AO71" i="6"/>
  <c r="AN71" i="6"/>
  <c r="AM71" i="6"/>
  <c r="AO70" i="6"/>
  <c r="AN70" i="6"/>
  <c r="AM70" i="6"/>
  <c r="AO69" i="6"/>
  <c r="AN69" i="6"/>
  <c r="AM69" i="6"/>
  <c r="AO68" i="6"/>
  <c r="AN68" i="6"/>
  <c r="AM68" i="6"/>
  <c r="AO67" i="6"/>
  <c r="AN67" i="6"/>
  <c r="AM67" i="6"/>
  <c r="AO66" i="6"/>
  <c r="AN66" i="6"/>
  <c r="AM66" i="6"/>
  <c r="AO65" i="6"/>
  <c r="AN65" i="6"/>
  <c r="AM65" i="6"/>
  <c r="AO64" i="6"/>
  <c r="AN64" i="6"/>
  <c r="AM64" i="6"/>
  <c r="AO63" i="6"/>
  <c r="AN63" i="6"/>
  <c r="AM63" i="6"/>
  <c r="AO62" i="6"/>
  <c r="AN62" i="6"/>
  <c r="AM62" i="6"/>
  <c r="AO61" i="6"/>
  <c r="AN61" i="6"/>
  <c r="AM61" i="6"/>
  <c r="AO60" i="6"/>
  <c r="AN60" i="6"/>
  <c r="AM60" i="6"/>
  <c r="AO59" i="6"/>
  <c r="AN59" i="6"/>
  <c r="AM59" i="6"/>
  <c r="AO58" i="6"/>
  <c r="AN58" i="6"/>
  <c r="AM58" i="6"/>
  <c r="AO57" i="6"/>
  <c r="AN57" i="6"/>
  <c r="AM57" i="6"/>
  <c r="AO56" i="6"/>
  <c r="AN56" i="6"/>
  <c r="AM56" i="6"/>
  <c r="AO55" i="6"/>
  <c r="AN55" i="6"/>
  <c r="AM55" i="6"/>
  <c r="AO54" i="6"/>
  <c r="AN54" i="6"/>
  <c r="AM54" i="6"/>
  <c r="AO53" i="6"/>
  <c r="AN53" i="6"/>
  <c r="AM53" i="6"/>
  <c r="AO52" i="6"/>
  <c r="AN52" i="6"/>
  <c r="AM52" i="6"/>
  <c r="AO51" i="6"/>
  <c r="AN51" i="6"/>
  <c r="AM51" i="6"/>
  <c r="AO50" i="6"/>
  <c r="AN50" i="6"/>
  <c r="AM50" i="6"/>
  <c r="AO49" i="6"/>
  <c r="AN49" i="6"/>
  <c r="AM49" i="6"/>
  <c r="AO48" i="6"/>
  <c r="AN48" i="6"/>
  <c r="AM48" i="6"/>
  <c r="AO47" i="6"/>
  <c r="AN47" i="6"/>
  <c r="AM47" i="6"/>
  <c r="AO46" i="6"/>
  <c r="AN46" i="6"/>
  <c r="AM46" i="6"/>
  <c r="AO45" i="6"/>
  <c r="AN45" i="6"/>
  <c r="AM45" i="6"/>
  <c r="AO44" i="6"/>
  <c r="AN44" i="6"/>
  <c r="AM44" i="6"/>
  <c r="AO43" i="6"/>
  <c r="AN43" i="6"/>
  <c r="AM43" i="6"/>
  <c r="AO42" i="6"/>
  <c r="AN42" i="6"/>
  <c r="AM42" i="6"/>
  <c r="AO41" i="6"/>
  <c r="AN41" i="6"/>
  <c r="AM41" i="6"/>
  <c r="AO40" i="6"/>
  <c r="AN40" i="6"/>
  <c r="AM40" i="6"/>
  <c r="AO39" i="6"/>
  <c r="AN39" i="6"/>
  <c r="AM39" i="6"/>
  <c r="AO38" i="6"/>
  <c r="AN38" i="6"/>
  <c r="AM38" i="6"/>
  <c r="AO37" i="6"/>
  <c r="AN37" i="6"/>
  <c r="AM37" i="6"/>
  <c r="AO36" i="6"/>
  <c r="AN36" i="6"/>
  <c r="AM36" i="6"/>
  <c r="AO35" i="6"/>
  <c r="AN35" i="6"/>
  <c r="AM35" i="6"/>
  <c r="AO34" i="6"/>
  <c r="AN34" i="6"/>
  <c r="AM34" i="6"/>
  <c r="AO33" i="6"/>
  <c r="AN33" i="6"/>
  <c r="AM33" i="6"/>
  <c r="AO32" i="6"/>
  <c r="AN32" i="6"/>
  <c r="AM32" i="6"/>
  <c r="AO31" i="6"/>
  <c r="AN31" i="6"/>
  <c r="AM31" i="6"/>
  <c r="AO30" i="6"/>
  <c r="AN30" i="6"/>
  <c r="AM30" i="6"/>
  <c r="AO29" i="6"/>
  <c r="AN29" i="6"/>
  <c r="AM29" i="6"/>
  <c r="AO28" i="6"/>
  <c r="AN28" i="6"/>
  <c r="AM28" i="6"/>
  <c r="AO27" i="6"/>
  <c r="AN27" i="6"/>
  <c r="AM27" i="6"/>
  <c r="AO26" i="6"/>
  <c r="AN26" i="6"/>
  <c r="AM26" i="6"/>
  <c r="AO25" i="6"/>
  <c r="AN25" i="6"/>
  <c r="AM25" i="6"/>
  <c r="AO24" i="6"/>
  <c r="AN24" i="6"/>
  <c r="AM24" i="6"/>
  <c r="AO23" i="6"/>
  <c r="AN23" i="6"/>
  <c r="AM23" i="6"/>
  <c r="AO22" i="6"/>
  <c r="AN22" i="6"/>
  <c r="AM22" i="6"/>
  <c r="AO21" i="6"/>
  <c r="AN21" i="6"/>
  <c r="AM21" i="6"/>
  <c r="AO20" i="6"/>
  <c r="AN20" i="6"/>
  <c r="AM20" i="6"/>
  <c r="AO19" i="6"/>
  <c r="AN19" i="6"/>
  <c r="AM19" i="6"/>
  <c r="AO18" i="6"/>
  <c r="AN18" i="6"/>
  <c r="AM18" i="6"/>
  <c r="AO17" i="6"/>
  <c r="AN17" i="6"/>
  <c r="AM17" i="6"/>
  <c r="AO16" i="6"/>
  <c r="AN16" i="6"/>
  <c r="AM16" i="6"/>
  <c r="AO15" i="6"/>
  <c r="AN15" i="6"/>
  <c r="AM15" i="6"/>
  <c r="AO14" i="6"/>
  <c r="AN14" i="6"/>
  <c r="AM14" i="6"/>
  <c r="AP120" i="6" l="1"/>
  <c r="AP116" i="6"/>
  <c r="AP18" i="6"/>
  <c r="AP20" i="6"/>
  <c r="AP26" i="6"/>
  <c r="AP44" i="6"/>
  <c r="AP46" i="6"/>
  <c r="AP52" i="6"/>
  <c r="AP54" i="6"/>
  <c r="AP56" i="6"/>
  <c r="AP60" i="6"/>
  <c r="AP66" i="6"/>
  <c r="AP72" i="6"/>
  <c r="AP83" i="6"/>
  <c r="AP85" i="6"/>
  <c r="AP87" i="6"/>
  <c r="AP89" i="6"/>
  <c r="AP96" i="6"/>
  <c r="AP100" i="6"/>
  <c r="AP102" i="6"/>
  <c r="AP108" i="6"/>
  <c r="AP91" i="6"/>
  <c r="AP106" i="6"/>
  <c r="AP16" i="6"/>
  <c r="AP28" i="6"/>
  <c r="AP32" i="6"/>
  <c r="AP50" i="6"/>
  <c r="AP62" i="6"/>
  <c r="AP81" i="6"/>
  <c r="AP104" i="6"/>
  <c r="AP30" i="6"/>
  <c r="AP68" i="6"/>
  <c r="AP74" i="6"/>
  <c r="AP78" i="6"/>
  <c r="AP112" i="6"/>
  <c r="AP24" i="6"/>
  <c r="AP48" i="6"/>
  <c r="AP64" i="6"/>
  <c r="AP70" i="6"/>
  <c r="AP98" i="6"/>
  <c r="AP110" i="6"/>
  <c r="AP122" i="6"/>
  <c r="AP76" i="6"/>
  <c r="AP58" i="6"/>
  <c r="AP36" i="6"/>
  <c r="AP34" i="6"/>
  <c r="AN124" i="6"/>
  <c r="AM124" i="6"/>
  <c r="AO124" i="6"/>
  <c r="AP22" i="6"/>
  <c r="AP38" i="6"/>
  <c r="AP40" i="6"/>
  <c r="AP42" i="6"/>
  <c r="AP93" i="6"/>
  <c r="AP15" i="6"/>
  <c r="AP17" i="6"/>
  <c r="AP19" i="6"/>
  <c r="AP21" i="6"/>
  <c r="AP23" i="6"/>
  <c r="AP25" i="6"/>
  <c r="AP27" i="6"/>
  <c r="AP29" i="6"/>
  <c r="AP31" i="6"/>
  <c r="AP33" i="6"/>
  <c r="AP35" i="6"/>
  <c r="AP37" i="6"/>
  <c r="AP39" i="6"/>
  <c r="AP41" i="6"/>
  <c r="AP43" i="6"/>
  <c r="AP45" i="6"/>
  <c r="AP47" i="6"/>
  <c r="AP49" i="6"/>
  <c r="AP51" i="6"/>
  <c r="AP53" i="6"/>
  <c r="AP55" i="6"/>
  <c r="AP57" i="6"/>
  <c r="AP59" i="6"/>
  <c r="AP61" i="6"/>
  <c r="AP63" i="6"/>
  <c r="AP65" i="6"/>
  <c r="AP67" i="6"/>
  <c r="AP69" i="6"/>
  <c r="AP71" i="6"/>
  <c r="AP73" i="6"/>
  <c r="AP75" i="6"/>
  <c r="AP77" i="6"/>
  <c r="AP79" i="6"/>
  <c r="AP80" i="6"/>
  <c r="AP82" i="6"/>
  <c r="AP84" i="6"/>
  <c r="AP86" i="6"/>
  <c r="AP88" i="6"/>
  <c r="AP90" i="6"/>
  <c r="AP92" i="6"/>
  <c r="AP94" i="6"/>
  <c r="AP95" i="6"/>
  <c r="AP97" i="6"/>
  <c r="AP99" i="6"/>
  <c r="AP101" i="6"/>
  <c r="AP103" i="6"/>
  <c r="AP105" i="6"/>
  <c r="AP107" i="6"/>
  <c r="AP109" i="6"/>
  <c r="AP111" i="6"/>
  <c r="AP113" i="6"/>
  <c r="AP115" i="6"/>
  <c r="AP117" i="6"/>
  <c r="AP119" i="6"/>
  <c r="AP121" i="6"/>
  <c r="AP123" i="6"/>
  <c r="AP14" i="6"/>
  <c r="AM124" i="5"/>
  <c r="AN124" i="5"/>
  <c r="AO124" i="5"/>
  <c r="AP124" i="5"/>
  <c r="AP124" i="6" l="1"/>
  <c r="AM110" i="5"/>
  <c r="AM112" i="5"/>
  <c r="AN112" i="5"/>
  <c r="AO112" i="5"/>
  <c r="AM111" i="5"/>
  <c r="AN111" i="5"/>
  <c r="AP111" i="5" s="1"/>
  <c r="AO111" i="5"/>
  <c r="AP112" i="5" l="1"/>
  <c r="AM89" i="5"/>
  <c r="AM83" i="5"/>
  <c r="AN83" i="5"/>
  <c r="AO83" i="5"/>
  <c r="AP83" i="5" l="1"/>
  <c r="T127" i="5"/>
  <c r="O127" i="5"/>
  <c r="AO69" i="5" l="1"/>
  <c r="AN69" i="5"/>
  <c r="AM69" i="5"/>
  <c r="AO68" i="5"/>
  <c r="AN68" i="5"/>
  <c r="AM68" i="5"/>
  <c r="AO67" i="5"/>
  <c r="AN67" i="5"/>
  <c r="AM67" i="5"/>
  <c r="AO66" i="5"/>
  <c r="AN66" i="5"/>
  <c r="AM66" i="5"/>
  <c r="AO65" i="5"/>
  <c r="AN65" i="5"/>
  <c r="AM65" i="5"/>
  <c r="AO64" i="5"/>
  <c r="AN64" i="5"/>
  <c r="AM64" i="5"/>
  <c r="AO63" i="5"/>
  <c r="AN63" i="5"/>
  <c r="AM63" i="5"/>
  <c r="AO62" i="5"/>
  <c r="AN62" i="5"/>
  <c r="AM62" i="5"/>
  <c r="AO61" i="5"/>
  <c r="AN61" i="5"/>
  <c r="AM61" i="5"/>
  <c r="AO60" i="5"/>
  <c r="AN60" i="5"/>
  <c r="AM60" i="5"/>
  <c r="AO59" i="5"/>
  <c r="AN59" i="5"/>
  <c r="AM59" i="5"/>
  <c r="AO58" i="5"/>
  <c r="AN58" i="5"/>
  <c r="AM58" i="5"/>
  <c r="AO57" i="5"/>
  <c r="AN57" i="5"/>
  <c r="AM57" i="5"/>
  <c r="AO56" i="5"/>
  <c r="AN56" i="5"/>
  <c r="AM56" i="5"/>
  <c r="AO55" i="5"/>
  <c r="AN55" i="5"/>
  <c r="AM55" i="5"/>
  <c r="AO54" i="5"/>
  <c r="AN54" i="5"/>
  <c r="AM54" i="5"/>
  <c r="AO53" i="5"/>
  <c r="AN53" i="5"/>
  <c r="AM53" i="5"/>
  <c r="AO52" i="5"/>
  <c r="AN52" i="5"/>
  <c r="AM52" i="5"/>
  <c r="AO51" i="5"/>
  <c r="AN51" i="5"/>
  <c r="AM51" i="5"/>
  <c r="AO50" i="5"/>
  <c r="AN50" i="5"/>
  <c r="AM50" i="5"/>
  <c r="AO49" i="5"/>
  <c r="AN49" i="5"/>
  <c r="AM49" i="5"/>
  <c r="AO48" i="5"/>
  <c r="AN48" i="5"/>
  <c r="AM48" i="5"/>
  <c r="AO47" i="5"/>
  <c r="AN47" i="5"/>
  <c r="AM47" i="5"/>
  <c r="AO46" i="5"/>
  <c r="AN46" i="5"/>
  <c r="AM46" i="5"/>
  <c r="AO45" i="5"/>
  <c r="AN45" i="5"/>
  <c r="AM45" i="5"/>
  <c r="AO44" i="5"/>
  <c r="AN44" i="5"/>
  <c r="AM44" i="5"/>
  <c r="AO43" i="5"/>
  <c r="AN43" i="5"/>
  <c r="AM43" i="5"/>
  <c r="AO42" i="5"/>
  <c r="AN42" i="5"/>
  <c r="AM42" i="5"/>
  <c r="AO41" i="5"/>
  <c r="AN41" i="5"/>
  <c r="AM41" i="5"/>
  <c r="AO40" i="5"/>
  <c r="AN40" i="5"/>
  <c r="AM40" i="5"/>
  <c r="AO39" i="5"/>
  <c r="AN39" i="5"/>
  <c r="AM39" i="5"/>
  <c r="AO38" i="5"/>
  <c r="AN38" i="5"/>
  <c r="AM38" i="5"/>
  <c r="AO37" i="5"/>
  <c r="AN37" i="5"/>
  <c r="AM37" i="5"/>
  <c r="AO36" i="5"/>
  <c r="AN36" i="5"/>
  <c r="AM36" i="5"/>
  <c r="AO35" i="5"/>
  <c r="AN35" i="5"/>
  <c r="AM35" i="5"/>
  <c r="AO34" i="5"/>
  <c r="AN34" i="5"/>
  <c r="AM34" i="5"/>
  <c r="AO33" i="5"/>
  <c r="AN33" i="5"/>
  <c r="AM33" i="5"/>
  <c r="AO32" i="5"/>
  <c r="AN32" i="5"/>
  <c r="AM32" i="5"/>
  <c r="AO31" i="5"/>
  <c r="AN31" i="5"/>
  <c r="AM31" i="5"/>
  <c r="AO30" i="5"/>
  <c r="AN30" i="5"/>
  <c r="AM30" i="5"/>
  <c r="AO29" i="5"/>
  <c r="AN29" i="5"/>
  <c r="AM29" i="5"/>
  <c r="AO28" i="5"/>
  <c r="AN28" i="5"/>
  <c r="AM28" i="5"/>
  <c r="AO27" i="5"/>
  <c r="AN27" i="5"/>
  <c r="AM27" i="5"/>
  <c r="AO26" i="5"/>
  <c r="AN26" i="5"/>
  <c r="AM26" i="5"/>
  <c r="AO25" i="5"/>
  <c r="AN25" i="5"/>
  <c r="AM25" i="5"/>
  <c r="AO24" i="5"/>
  <c r="AN24" i="5"/>
  <c r="AM24" i="5"/>
  <c r="AO23" i="5"/>
  <c r="AN23" i="5"/>
  <c r="AM23" i="5"/>
  <c r="AO22" i="5"/>
  <c r="AN22" i="5"/>
  <c r="AM22" i="5"/>
  <c r="AO21" i="5"/>
  <c r="AN21" i="5"/>
  <c r="AM21" i="5"/>
  <c r="AO20" i="5"/>
  <c r="AN20" i="5"/>
  <c r="AM20" i="5"/>
  <c r="AO19" i="5"/>
  <c r="AN19" i="5"/>
  <c r="AM19" i="5"/>
  <c r="AO18" i="5"/>
  <c r="AN18" i="5"/>
  <c r="AM18" i="5"/>
  <c r="AO17" i="5"/>
  <c r="AN17" i="5"/>
  <c r="AM17" i="5"/>
  <c r="AO16" i="5"/>
  <c r="AN16" i="5"/>
  <c r="AM16" i="5"/>
  <c r="AO15" i="5"/>
  <c r="AN15" i="5"/>
  <c r="AM15" i="5"/>
  <c r="AO14" i="5"/>
  <c r="AN14" i="5"/>
  <c r="AM14" i="5"/>
  <c r="AL127" i="5" l="1"/>
  <c r="AL129" i="5" s="1"/>
  <c r="AK127" i="5"/>
  <c r="AK129" i="5" s="1"/>
  <c r="AJ127" i="5"/>
  <c r="AJ129" i="5" s="1"/>
  <c r="AI127" i="5"/>
  <c r="AI129" i="5" s="1"/>
  <c r="AH127" i="5"/>
  <c r="AH129" i="5" s="1"/>
  <c r="AG127" i="5"/>
  <c r="AG129" i="5" s="1"/>
  <c r="AF127" i="5"/>
  <c r="AF129" i="5" s="1"/>
  <c r="AE127" i="5"/>
  <c r="AE129" i="5" s="1"/>
  <c r="AD127" i="5"/>
  <c r="AD129" i="5" s="1"/>
  <c r="AC127" i="5"/>
  <c r="AC129" i="5" s="1"/>
  <c r="AB127" i="5"/>
  <c r="AB129" i="5" s="1"/>
  <c r="AA127" i="5"/>
  <c r="AA129" i="5" s="1"/>
  <c r="Z127" i="5"/>
  <c r="Z129" i="5" s="1"/>
  <c r="Y127" i="5"/>
  <c r="Y129" i="5" s="1"/>
  <c r="X127" i="5"/>
  <c r="X129" i="5" s="1"/>
  <c r="W127" i="5"/>
  <c r="W129" i="5" s="1"/>
  <c r="V127" i="5"/>
  <c r="V129" i="5" s="1"/>
  <c r="U127" i="5"/>
  <c r="U129" i="5" s="1"/>
  <c r="T129" i="5"/>
  <c r="S127" i="5"/>
  <c r="S129" i="5" s="1"/>
  <c r="R127" i="5"/>
  <c r="R129" i="5" s="1"/>
  <c r="Q127" i="5"/>
  <c r="Q129" i="5" s="1"/>
  <c r="P127" i="5"/>
  <c r="P129" i="5" s="1"/>
  <c r="O129" i="5"/>
  <c r="N127" i="5"/>
  <c r="N129" i="5" s="1"/>
  <c r="M127" i="5"/>
  <c r="M129" i="5" s="1"/>
  <c r="L127" i="5"/>
  <c r="L129" i="5" s="1"/>
  <c r="K127" i="5"/>
  <c r="K129" i="5" s="1"/>
  <c r="J127" i="5"/>
  <c r="J129" i="5" s="1"/>
  <c r="I127" i="5"/>
  <c r="I129" i="5" s="1"/>
  <c r="H127" i="5"/>
  <c r="H129" i="5" s="1"/>
  <c r="AO125" i="5"/>
  <c r="AN125" i="5"/>
  <c r="AM125" i="5"/>
  <c r="AO123" i="5"/>
  <c r="AN123" i="5"/>
  <c r="AM123" i="5"/>
  <c r="AO122" i="5"/>
  <c r="AN122" i="5"/>
  <c r="AM122" i="5"/>
  <c r="AO121" i="5"/>
  <c r="AN121" i="5"/>
  <c r="AM121" i="5"/>
  <c r="AO120" i="5"/>
  <c r="AN120" i="5"/>
  <c r="AM120" i="5"/>
  <c r="AO119" i="5"/>
  <c r="AN119" i="5"/>
  <c r="AM119" i="5"/>
  <c r="AO118" i="5"/>
  <c r="AN118" i="5"/>
  <c r="AM118" i="5"/>
  <c r="AO117" i="5"/>
  <c r="AN117" i="5"/>
  <c r="AM117" i="5"/>
  <c r="AO116" i="5"/>
  <c r="AN116" i="5"/>
  <c r="AM116" i="5"/>
  <c r="AO115" i="5"/>
  <c r="AN115" i="5"/>
  <c r="AM115" i="5"/>
  <c r="AO114" i="5"/>
  <c r="AN114" i="5"/>
  <c r="AM114" i="5"/>
  <c r="AO113" i="5"/>
  <c r="AN113" i="5"/>
  <c r="AM113" i="5"/>
  <c r="AO110" i="5"/>
  <c r="AN110" i="5"/>
  <c r="AO109" i="5"/>
  <c r="AN109" i="5"/>
  <c r="AM109" i="5"/>
  <c r="AO108" i="5"/>
  <c r="AN108" i="5"/>
  <c r="AM108" i="5"/>
  <c r="AO107" i="5"/>
  <c r="AN107" i="5"/>
  <c r="AM107" i="5"/>
  <c r="AO106" i="5"/>
  <c r="AN106" i="5"/>
  <c r="AM106" i="5"/>
  <c r="AO105" i="5"/>
  <c r="AN105" i="5"/>
  <c r="AM105" i="5"/>
  <c r="AO104" i="5"/>
  <c r="AN104" i="5"/>
  <c r="AM104" i="5"/>
  <c r="AO103" i="5"/>
  <c r="AN103" i="5"/>
  <c r="AM103" i="5"/>
  <c r="AO102" i="5"/>
  <c r="AN102" i="5"/>
  <c r="AM102" i="5"/>
  <c r="AO101" i="5"/>
  <c r="AN101" i="5"/>
  <c r="AM101" i="5"/>
  <c r="AO100" i="5"/>
  <c r="AN100" i="5"/>
  <c r="AM100" i="5"/>
  <c r="AO99" i="5"/>
  <c r="AN99" i="5"/>
  <c r="AM99" i="5"/>
  <c r="AO98" i="5"/>
  <c r="AN98" i="5"/>
  <c r="AM98" i="5"/>
  <c r="AO97" i="5"/>
  <c r="AN97" i="5"/>
  <c r="AM97" i="5"/>
  <c r="AO96" i="5"/>
  <c r="AN96" i="5"/>
  <c r="AM96" i="5"/>
  <c r="AO95" i="5"/>
  <c r="AN95" i="5"/>
  <c r="AM95" i="5"/>
  <c r="AO94" i="5"/>
  <c r="AN94" i="5"/>
  <c r="AM94" i="5"/>
  <c r="AO93" i="5"/>
  <c r="AN93" i="5"/>
  <c r="AM93" i="5"/>
  <c r="AO92" i="5"/>
  <c r="AN92" i="5"/>
  <c r="AM92" i="5"/>
  <c r="AO91" i="5"/>
  <c r="AN91" i="5"/>
  <c r="AM91" i="5"/>
  <c r="AO90" i="5"/>
  <c r="AN90" i="5"/>
  <c r="AM90" i="5"/>
  <c r="AO89" i="5"/>
  <c r="AN89" i="5"/>
  <c r="AO88" i="5"/>
  <c r="AN88" i="5"/>
  <c r="AM88" i="5"/>
  <c r="AO87" i="5"/>
  <c r="AN87" i="5"/>
  <c r="AM87" i="5"/>
  <c r="AO86" i="5"/>
  <c r="AN86" i="5"/>
  <c r="AM86" i="5"/>
  <c r="AO85" i="5"/>
  <c r="AN85" i="5"/>
  <c r="AM85" i="5"/>
  <c r="AO84" i="5"/>
  <c r="AN84" i="5"/>
  <c r="AM84" i="5"/>
  <c r="AO82" i="5"/>
  <c r="AN82" i="5"/>
  <c r="AM82" i="5"/>
  <c r="AO81" i="5"/>
  <c r="AN81" i="5"/>
  <c r="AM81" i="5"/>
  <c r="AO80" i="5"/>
  <c r="AN80" i="5"/>
  <c r="AM80" i="5"/>
  <c r="AO79" i="5"/>
  <c r="AN79" i="5"/>
  <c r="AM79" i="5"/>
  <c r="AO78" i="5"/>
  <c r="AN78" i="5"/>
  <c r="AM78" i="5"/>
  <c r="AO77" i="5"/>
  <c r="AN77" i="5"/>
  <c r="AM77" i="5"/>
  <c r="AO76" i="5"/>
  <c r="AN76" i="5"/>
  <c r="AM76" i="5"/>
  <c r="AO75" i="5"/>
  <c r="AN75" i="5"/>
  <c r="AM75" i="5"/>
  <c r="AO74" i="5"/>
  <c r="AN74" i="5"/>
  <c r="AM74" i="5"/>
  <c r="AO73" i="5"/>
  <c r="AN73" i="5"/>
  <c r="AM73" i="5"/>
  <c r="AO72" i="5"/>
  <c r="AN72" i="5"/>
  <c r="AM72" i="5"/>
  <c r="AO71" i="5"/>
  <c r="AN71" i="5"/>
  <c r="AM71" i="5"/>
  <c r="AO70" i="5"/>
  <c r="AN70" i="5"/>
  <c r="AM70" i="5"/>
  <c r="AM126" i="5" l="1"/>
  <c r="AP121" i="5"/>
  <c r="AP123" i="5"/>
  <c r="AP82" i="5"/>
  <c r="AP89" i="5"/>
  <c r="AP97" i="5"/>
  <c r="AP106" i="5"/>
  <c r="AP116" i="5"/>
  <c r="AP122" i="5"/>
  <c r="AP125" i="5"/>
  <c r="AP86" i="5"/>
  <c r="AP94" i="5"/>
  <c r="AP120" i="5"/>
  <c r="AP119" i="5"/>
  <c r="AP118" i="5"/>
  <c r="AP117" i="5"/>
  <c r="AP115" i="5"/>
  <c r="AP114" i="5"/>
  <c r="AP113" i="5"/>
  <c r="AP110" i="5"/>
  <c r="AP109" i="5"/>
  <c r="AP108" i="5"/>
  <c r="AP107" i="5"/>
  <c r="AP105" i="5"/>
  <c r="AP104" i="5"/>
  <c r="AP103" i="5"/>
  <c r="AP102" i="5"/>
  <c r="AP101" i="5"/>
  <c r="AP100" i="5"/>
  <c r="AP99" i="5"/>
  <c r="AP98" i="5"/>
  <c r="AP96" i="5"/>
  <c r="AP95" i="5"/>
  <c r="AP93" i="5"/>
  <c r="AP92" i="5"/>
  <c r="AP91" i="5"/>
  <c r="AP90" i="5"/>
  <c r="AP88" i="5"/>
  <c r="AP87" i="5"/>
  <c r="AP85" i="5"/>
  <c r="AP84" i="5"/>
  <c r="AP81" i="5"/>
  <c r="AP80" i="5"/>
  <c r="AP79" i="5"/>
  <c r="AP78" i="5"/>
  <c r="AP77" i="5"/>
  <c r="AP76" i="5"/>
  <c r="AP74" i="5"/>
  <c r="AP73" i="5"/>
  <c r="AP72" i="5"/>
  <c r="AP71" i="5"/>
  <c r="AP70" i="5"/>
  <c r="AP75" i="5"/>
  <c r="AP68" i="5"/>
  <c r="AP29" i="5"/>
  <c r="AP31" i="5"/>
  <c r="AP50" i="5"/>
  <c r="AP63" i="5"/>
  <c r="AP69" i="5"/>
  <c r="AP67" i="5"/>
  <c r="AP66" i="5"/>
  <c r="AP65" i="5"/>
  <c r="AP64" i="5"/>
  <c r="AP62" i="5"/>
  <c r="AP61" i="5"/>
  <c r="AP60" i="5"/>
  <c r="AP59" i="5"/>
  <c r="AP58" i="5"/>
  <c r="AP57" i="5"/>
  <c r="AP56" i="5"/>
  <c r="AP55" i="5"/>
  <c r="AP54" i="5"/>
  <c r="AP53" i="5"/>
  <c r="AP52" i="5"/>
  <c r="AP51" i="5"/>
  <c r="AP49" i="5"/>
  <c r="AP48" i="5"/>
  <c r="AP47" i="5"/>
  <c r="AP46" i="5"/>
  <c r="AP45" i="5"/>
  <c r="AP44" i="5"/>
  <c r="AP43" i="5"/>
  <c r="AP42" i="5"/>
  <c r="AP41" i="5"/>
  <c r="AP40" i="5"/>
  <c r="AP39" i="5"/>
  <c r="AP38" i="5"/>
  <c r="AP37" i="5"/>
  <c r="AP36" i="5"/>
  <c r="AP35" i="5"/>
  <c r="AP34" i="5"/>
  <c r="AP33" i="5"/>
  <c r="AP32" i="5"/>
  <c r="AP30" i="5"/>
  <c r="AP28" i="5"/>
  <c r="AP27" i="5"/>
  <c r="AP26" i="5"/>
  <c r="AP25" i="5"/>
  <c r="AP24" i="5"/>
  <c r="AP23" i="5"/>
  <c r="AP22" i="5"/>
  <c r="AP21" i="5"/>
  <c r="AP20" i="5"/>
  <c r="AP19" i="5"/>
  <c r="AP18" i="5"/>
  <c r="AO126" i="5"/>
  <c r="AP17" i="5"/>
  <c r="AP16" i="5"/>
  <c r="AN126" i="5"/>
  <c r="AP15" i="5"/>
  <c r="AP14" i="5"/>
  <c r="AP126" i="5" l="1"/>
</calcChain>
</file>

<file path=xl/comments1.xml><?xml version="1.0" encoding="utf-8"?>
<comments xmlns="http://schemas.openxmlformats.org/spreadsheetml/2006/main">
  <authors>
    <author>Noor Sahu</author>
  </authors>
  <commentList>
    <comment ref="AJ31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1 OFF ADD
</t>
        </r>
      </text>
    </comment>
    <comment ref="W35" authorId="0">
      <text>
        <r>
          <rPr>
            <b/>
            <sz val="9"/>
            <color indexed="81"/>
            <rFont val="Tahoma"/>
            <charset val="1"/>
          </rPr>
          <t>Noor Sahu:</t>
        </r>
        <r>
          <rPr>
            <sz val="9"/>
            <color indexed="81"/>
            <rFont val="Tahoma"/>
            <charset val="1"/>
          </rPr>
          <t xml:space="preserve">
1 DAY SALARY LESS PAY </t>
        </r>
      </text>
    </comment>
    <comment ref="T68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Q120" authorId="0">
      <text>
        <r>
          <rPr>
            <b/>
            <sz val="9"/>
            <color indexed="81"/>
            <rFont val="Tahoma"/>
            <charset val="1"/>
          </rPr>
          <t>Noor Sahu:</t>
        </r>
        <r>
          <rPr>
            <sz val="9"/>
            <color indexed="81"/>
            <rFont val="Tahoma"/>
            <charset val="1"/>
          </rPr>
          <t xml:space="preserve">
EXTRA PAY SALARY JAN 1 DAY
</t>
        </r>
      </text>
    </comment>
  </commentList>
</comments>
</file>

<file path=xl/comments2.xml><?xml version="1.0" encoding="utf-8"?>
<comments xmlns="http://schemas.openxmlformats.org/spreadsheetml/2006/main">
  <authors>
    <author>Noor Sahu</author>
  </authors>
  <commentList>
    <comment ref="B126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NAME NO UPDATE IN ATT</t>
        </r>
      </text>
    </comment>
  </commentList>
</comments>
</file>

<file path=xl/sharedStrings.xml><?xml version="1.0" encoding="utf-8"?>
<sst xmlns="http://schemas.openxmlformats.org/spreadsheetml/2006/main" count="12161" uniqueCount="289">
  <si>
    <t>FORM XVI</t>
  </si>
  <si>
    <t>MUSTER ROLL</t>
  </si>
  <si>
    <t>[Rule 78(1)(a)(i)]</t>
  </si>
  <si>
    <t>S.No</t>
  </si>
  <si>
    <t>Name of Workman</t>
  </si>
  <si>
    <t>Sex</t>
  </si>
  <si>
    <t>Dates</t>
  </si>
  <si>
    <t>W. Day</t>
  </si>
  <si>
    <t>Total</t>
  </si>
  <si>
    <t>Nature and location of work : Security Services,</t>
  </si>
  <si>
    <t>M</t>
  </si>
  <si>
    <t>W. Off</t>
  </si>
  <si>
    <t xml:space="preserve">For the Month of :       </t>
  </si>
  <si>
    <t>P</t>
  </si>
  <si>
    <t>Father's/Husband's Name</t>
  </si>
  <si>
    <t>ID No.</t>
  </si>
  <si>
    <t>Designation</t>
  </si>
  <si>
    <t>L/A</t>
  </si>
  <si>
    <t>SATYENDER TIWARI</t>
  </si>
  <si>
    <t>RAM ASHISH TIWARI</t>
  </si>
  <si>
    <t>SAURABH KUMAR</t>
  </si>
  <si>
    <t>DINESH KUMAR SAXENA</t>
  </si>
  <si>
    <t>AJAY KUMAR</t>
  </si>
  <si>
    <t>MADAN KUMAR</t>
  </si>
  <si>
    <t>VIMLESH KUMAR</t>
  </si>
  <si>
    <t>SONE LAL BAJPEYI</t>
  </si>
  <si>
    <t>SARVESH KUMAR</t>
  </si>
  <si>
    <t>ROOP RAM</t>
  </si>
  <si>
    <t>PRAVESH KUMAR</t>
  </si>
  <si>
    <t>RAM HETH SINGH</t>
  </si>
  <si>
    <t>SUBHASH</t>
  </si>
  <si>
    <t>KASHI RAM</t>
  </si>
  <si>
    <t>PRAVEEN KUMAR</t>
  </si>
  <si>
    <t>MUNNI LAL</t>
  </si>
  <si>
    <t>SOHAN GIRI</t>
  </si>
  <si>
    <t>DHARAMVIR GIRI</t>
  </si>
  <si>
    <t>PARWATI WALDIA</t>
  </si>
  <si>
    <t>ANAND SINGH WALDIA</t>
  </si>
  <si>
    <t>USHA BAUDH</t>
  </si>
  <si>
    <t>KHUSHAL  SINGH</t>
  </si>
  <si>
    <t>MAMTA SINGH</t>
  </si>
  <si>
    <t>STYENDER PRATAP SINGH</t>
  </si>
  <si>
    <t>LOVE KUMAR BAJAJ</t>
  </si>
  <si>
    <t>ASHOK KUMAR BAJAJ</t>
  </si>
  <si>
    <t>ABDUL RASHID</t>
  </si>
  <si>
    <t>ABDUL AZIZ</t>
  </si>
  <si>
    <t>YOGENDRA SINGH</t>
  </si>
  <si>
    <t>KUMARPAL SINGH</t>
  </si>
  <si>
    <t>DHARMENDER KUMAR</t>
  </si>
  <si>
    <t>RAMESH CHAND</t>
  </si>
  <si>
    <t>MANISH RANJAN</t>
  </si>
  <si>
    <t>VIJENDRA PRASAD SINGH</t>
  </si>
  <si>
    <t>JITENDAR GAUTAM</t>
  </si>
  <si>
    <t>BALRAJ</t>
  </si>
  <si>
    <t>GAJENDER PARSAD</t>
  </si>
  <si>
    <t>RAJENDRA PRASAD</t>
  </si>
  <si>
    <t>SHOBHA KUMARI</t>
  </si>
  <si>
    <t>VIJAY</t>
  </si>
  <si>
    <t>GOPAL JI MISHRA</t>
  </si>
  <si>
    <t>SHIV KUMAR MISHRA</t>
  </si>
  <si>
    <t>SANJAY AWASTHI</t>
  </si>
  <si>
    <t>KUNJ BIHARI</t>
  </si>
  <si>
    <t>LALITA DEVI</t>
  </si>
  <si>
    <t>BHUWAN CHANDRA</t>
  </si>
  <si>
    <t>ABHISHEK GUPTA</t>
  </si>
  <si>
    <t>GYAN PARKASH</t>
  </si>
  <si>
    <t>SIPAHI LAL</t>
  </si>
  <si>
    <t>SHIV DAYAL YADAV</t>
  </si>
  <si>
    <t>VIMAL SINGH CHAUHAN</t>
  </si>
  <si>
    <t>VINOD SINGH</t>
  </si>
  <si>
    <t>PRAKASH SATI</t>
  </si>
  <si>
    <t>BHARAV DUTT SATI</t>
  </si>
  <si>
    <t>SANJAY KUMAR SINGH</t>
  </si>
  <si>
    <t>JOKHAN</t>
  </si>
  <si>
    <t>MOHIT KUMAR</t>
  </si>
  <si>
    <t>HARISHANKAR</t>
  </si>
  <si>
    <t xml:space="preserve">BASANT KUMAR </t>
  </si>
  <si>
    <t>KEVALANAND</t>
  </si>
  <si>
    <t>VIMAL KUMAR</t>
  </si>
  <si>
    <t>RATAN LAL</t>
  </si>
  <si>
    <t>RAM KISHOR</t>
  </si>
  <si>
    <t>LATE LOHURI PRASAD</t>
  </si>
  <si>
    <t>DATA RAM</t>
  </si>
  <si>
    <t>SANJEEV KUMAR</t>
  </si>
  <si>
    <t>BABU RAM</t>
  </si>
  <si>
    <t>MOHD SHAHID</t>
  </si>
  <si>
    <t>MOHD KASIM</t>
  </si>
  <si>
    <t>KRISHNA MOHAN JHA</t>
  </si>
  <si>
    <t>SHYAMSUNDER JHA</t>
  </si>
  <si>
    <t>DEEPAK SHARMA</t>
  </si>
  <si>
    <t>ASHOK SHARMA</t>
  </si>
  <si>
    <t>RAJ BAHADUR</t>
  </si>
  <si>
    <t>RAMNATH</t>
  </si>
  <si>
    <t>NARENDER KUMAR</t>
  </si>
  <si>
    <t>BAIKUNTH PRASAD</t>
  </si>
  <si>
    <t>ASHA</t>
  </si>
  <si>
    <t>NARESH CHAND</t>
  </si>
  <si>
    <t>MEERA</t>
  </si>
  <si>
    <t>YOGESH</t>
  </si>
  <si>
    <t>SG</t>
  </si>
  <si>
    <t>LSG</t>
  </si>
  <si>
    <t>F</t>
  </si>
  <si>
    <t>Name and address of contractor :  SNG Security Services Pvt.Ltd.</t>
  </si>
  <si>
    <t>SNG House,D-36,Building No-605,100 Foot Road,Chattarpur,New Delhi-110074</t>
  </si>
  <si>
    <t>BALAJI MEDICAL AND DIAGNOSTIC RESEARCH CENTRE (MAX SUPER SPECIALITY HOSPITAL)</t>
  </si>
  <si>
    <t xml:space="preserve">Name and address of Principal Employer :  </t>
  </si>
  <si>
    <t>108 A, I.P. EXTENSION PATPARGANJ DELHI -110092</t>
  </si>
  <si>
    <t>PRITHVI SINGH</t>
  </si>
  <si>
    <t>SANT KUMAR SINGH</t>
  </si>
  <si>
    <t>MOHAMMAD SAKIR</t>
  </si>
  <si>
    <t>SEEMA YADAV</t>
  </si>
  <si>
    <t>JITENDER KUMAR SINGH</t>
  </si>
  <si>
    <t>VINOD KUMAR</t>
  </si>
  <si>
    <t>DEVNATH LAL</t>
  </si>
  <si>
    <t>YASHPAL SINGH</t>
  </si>
  <si>
    <t>GOPAL SINGH</t>
  </si>
  <si>
    <t>JANARDAN SINGH</t>
  </si>
  <si>
    <t>JAN MOHAMMAD</t>
  </si>
  <si>
    <t>JITENDRA YADAV</t>
  </si>
  <si>
    <t>MADAN SINGH</t>
  </si>
  <si>
    <t>BANVARI LAL</t>
  </si>
  <si>
    <t>JAGGI RAM</t>
  </si>
  <si>
    <t>KARAM SINGH</t>
  </si>
  <si>
    <t>DEEPAK</t>
  </si>
  <si>
    <t>SHIVANI DEVI</t>
  </si>
  <si>
    <t>VIVEK KUMAR</t>
  </si>
  <si>
    <t>CHANDRA PRAKASH</t>
  </si>
  <si>
    <t>JUGENDRA SINGH</t>
  </si>
  <si>
    <t>OM PRAKASH</t>
  </si>
  <si>
    <t>SANJEET KUMAR SINGH</t>
  </si>
  <si>
    <t>SOMIN ALI</t>
  </si>
  <si>
    <t>YOGESH KUMAR</t>
  </si>
  <si>
    <t>GYANCHAND</t>
  </si>
  <si>
    <t>GANPAL SINGH</t>
  </si>
  <si>
    <t>KESHAR SINGH</t>
  </si>
  <si>
    <t>AAKASH KUMAR</t>
  </si>
  <si>
    <t>RAMBEER</t>
  </si>
  <si>
    <t>SANJIV PANWAR</t>
  </si>
  <si>
    <t>JASBIR SINGH</t>
  </si>
  <si>
    <t>MEHARDEEN ALI</t>
  </si>
  <si>
    <t>NAVEEN KUMAR JHA</t>
  </si>
  <si>
    <t>ARVIND JHA</t>
  </si>
  <si>
    <t>NISHANT</t>
  </si>
  <si>
    <t>INDRAJEET</t>
  </si>
  <si>
    <t>SHER SINGH</t>
  </si>
  <si>
    <t>KISHAN SAHAY</t>
  </si>
  <si>
    <t>RAJENDER SINGH</t>
  </si>
  <si>
    <t>RAJ KUMAR</t>
  </si>
  <si>
    <t>ASHOK KUMAR</t>
  </si>
  <si>
    <t>MONU</t>
  </si>
  <si>
    <t>SUNDER SINGH</t>
  </si>
  <si>
    <t>LOKENDER KASANA</t>
  </si>
  <si>
    <t>SARDAR SINGH</t>
  </si>
  <si>
    <t>DHARAMVIR</t>
  </si>
  <si>
    <t>RAMFAL</t>
  </si>
  <si>
    <t>NIRAJ KUMAR</t>
  </si>
  <si>
    <t>JAY PRAKASH</t>
  </si>
  <si>
    <t>LOKESH</t>
  </si>
  <si>
    <t>NIRANJAN SINGH</t>
  </si>
  <si>
    <t>AYUSH GUJJAR</t>
  </si>
  <si>
    <t>AJAY CHAUHAN</t>
  </si>
  <si>
    <t>SHIV PAL SINGH</t>
  </si>
  <si>
    <t>SANTOSH KUMAR MAHTO</t>
  </si>
  <si>
    <t>GUNESHWAR MAHTO</t>
  </si>
  <si>
    <t>SHAJAD</t>
  </si>
  <si>
    <t>KHALIL MALIK</t>
  </si>
  <si>
    <t>PIYUSH KANT SHARMA</t>
  </si>
  <si>
    <t>PARAS NATH SHARMA</t>
  </si>
  <si>
    <t>PULKIT</t>
  </si>
  <si>
    <t>SUSHIL</t>
  </si>
  <si>
    <t>SATISH KUMAR</t>
  </si>
  <si>
    <t>KIRAN SINGH</t>
  </si>
  <si>
    <t>ABHISHEK KUMAR</t>
  </si>
  <si>
    <t>RAMKISHAN</t>
  </si>
  <si>
    <t>DOJ</t>
  </si>
  <si>
    <t>NANDNI KUMARI</t>
  </si>
  <si>
    <t>SHISHIR KUMAR</t>
  </si>
  <si>
    <t>PUSHPENDER BANSAL</t>
  </si>
  <si>
    <t>GYAN CHAND BANSAL</t>
  </si>
  <si>
    <t>SONIA SAINI</t>
  </si>
  <si>
    <t>JITENDER SAINI</t>
  </si>
  <si>
    <t>19.01-2021</t>
  </si>
  <si>
    <t>SUJEET KUMAR</t>
  </si>
  <si>
    <t>BHAGIRATH PRASAD SINGH</t>
  </si>
  <si>
    <t>RAHUL SINHA</t>
  </si>
  <si>
    <t>RATATAN KUMAR</t>
  </si>
  <si>
    <t>AMARNATH RAM</t>
  </si>
  <si>
    <t>JANAKDEO RAY</t>
  </si>
  <si>
    <t>ATUL KUMAR</t>
  </si>
  <si>
    <t>RATAN SINGH</t>
  </si>
  <si>
    <t>RAJOO</t>
  </si>
  <si>
    <t>RAMBABOO</t>
  </si>
  <si>
    <t>VINOD KUMAR SINGARIYA</t>
  </si>
  <si>
    <t>RAM KALA</t>
  </si>
  <si>
    <t>RAUNAK KUMAR SINGH</t>
  </si>
  <si>
    <t>RAJU KUMAR SINGH</t>
  </si>
  <si>
    <t>VAJID ALI</t>
  </si>
  <si>
    <t>RAMAN KUMAR</t>
  </si>
  <si>
    <t>TAHIR ALI</t>
  </si>
  <si>
    <t>RAJANI PATAWAL</t>
  </si>
  <si>
    <t>PUSHKAR SINGH</t>
  </si>
  <si>
    <t>NEELAM</t>
  </si>
  <si>
    <t>ARUN PANDEY</t>
  </si>
  <si>
    <t>SOM RAJ</t>
  </si>
  <si>
    <t>AMBIKA PANDEY</t>
  </si>
  <si>
    <t>MANGULAL</t>
  </si>
  <si>
    <t>PRESENT</t>
  </si>
  <si>
    <t>MAHBOOB MALIK</t>
  </si>
  <si>
    <t>YASEEN MALIK</t>
  </si>
  <si>
    <t>AS PER DEPLOYMENT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</si>
  <si>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</si>
  <si>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</si>
  <si>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</si>
  <si>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</si>
  <si>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</si>
  <si>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</si>
  <si>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</si>
  <si>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</si>
  <si>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</si>
  <si>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</si>
  <si>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KAPIL</t>
  </si>
  <si>
    <t>RAJPAL SINGH</t>
  </si>
  <si>
    <t>DIFF</t>
  </si>
  <si>
    <t>INDRESH</t>
  </si>
  <si>
    <t>RAM CHANDRA</t>
  </si>
  <si>
    <t>MINTU KUMAR TIWARI</t>
  </si>
  <si>
    <t>OMPRAKASH TIWARI</t>
  </si>
  <si>
    <t>RAHUL SHARMA</t>
  </si>
  <si>
    <t>RAM SHANKAR SHARMA</t>
  </si>
  <si>
    <t>NAVEEN</t>
  </si>
  <si>
    <t>JASVEER SINGH</t>
  </si>
  <si>
    <t>DEEPAK CHANDRA</t>
  </si>
  <si>
    <t>SHIV PRASAD</t>
  </si>
  <si>
    <t>SACHIN TIWARI</t>
  </si>
  <si>
    <t>RAMESH CHANDRA TIWARI</t>
  </si>
  <si>
    <t>MANISH</t>
  </si>
  <si>
    <t>ASHOK</t>
  </si>
  <si>
    <t>TULE RAM</t>
  </si>
  <si>
    <t>ARVIND MISHRA</t>
  </si>
  <si>
    <t>VISHAL RAJ</t>
  </si>
  <si>
    <t>AMIT KUMAR</t>
  </si>
  <si>
    <t>A</t>
  </si>
  <si>
    <t xml:space="preserve"> A</t>
  </si>
  <si>
    <t>PUNYA DEV SINGH</t>
  </si>
  <si>
    <t>CHANDRAHANS SINGH</t>
  </si>
  <si>
    <t>BASANT</t>
  </si>
  <si>
    <t>ATTENDANCE PERIOD : 1 AUG to 31 AUG</t>
  </si>
  <si>
    <t>AUGUST- 2022___________________</t>
  </si>
  <si>
    <t>OFF</t>
  </si>
  <si>
    <t>BASANT KUMAR RAM</t>
  </si>
  <si>
    <t>LATE SURENDER RAM</t>
  </si>
  <si>
    <t>CHANDR BHAN SINGH</t>
  </si>
  <si>
    <t>DEV KUMAR SINGH</t>
  </si>
  <si>
    <t>RAM CHANDRA MISHRA</t>
  </si>
  <si>
    <t>GOVIND</t>
  </si>
  <si>
    <t>ANUJ GIRI</t>
  </si>
  <si>
    <t>AVESH</t>
  </si>
  <si>
    <t>AMARNATH</t>
  </si>
  <si>
    <t>DHARMVIR</t>
  </si>
  <si>
    <t xml:space="preserve">MANGLESHWAR </t>
  </si>
  <si>
    <t>ROSHAN LAL</t>
  </si>
  <si>
    <t>GAUTAM MISHRA</t>
  </si>
  <si>
    <t>K M RAMESH</t>
  </si>
  <si>
    <t>SHYAMLE SINGH</t>
  </si>
  <si>
    <t>ASHISH PANWAR</t>
  </si>
  <si>
    <t>RAJVEER SINGH</t>
  </si>
  <si>
    <t>MATHURA PRASAD</t>
  </si>
  <si>
    <t>JAGDISH MISHRA</t>
  </si>
  <si>
    <t xml:space="preserve"> </t>
  </si>
  <si>
    <t>SHUBHAM</t>
  </si>
  <si>
    <t>SURENDER GIRI</t>
  </si>
  <si>
    <t>BABU LAL</t>
  </si>
  <si>
    <t>AJAB SINGH</t>
  </si>
  <si>
    <t>DINESH KUMAR</t>
  </si>
  <si>
    <t>ANKIT BHADAURIYA</t>
  </si>
  <si>
    <t>BRAJESH SINGH</t>
  </si>
  <si>
    <t>SHOBHIT KUMAR TIWARI</t>
  </si>
  <si>
    <t>RAJKISHOR</t>
  </si>
  <si>
    <t>DHARMVEER</t>
  </si>
  <si>
    <t>AMIT</t>
  </si>
  <si>
    <t>SANDEEP</t>
  </si>
  <si>
    <t>ABHISHEK</t>
  </si>
  <si>
    <t>ATTENDANCE PERIOD : 1 JAN to 31 JAN 2023</t>
  </si>
  <si>
    <t>JAN-2023___________________</t>
  </si>
  <si>
    <t>UMESH KUMAR</t>
  </si>
  <si>
    <t>GANPAL</t>
  </si>
  <si>
    <t>GOURAV GIRI</t>
  </si>
  <si>
    <t>SANJAY</t>
  </si>
  <si>
    <t>AS PER MUSTER ROLL OFF + 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</si>
</sst>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;###0"/>
    <numFmt numFmtId="165" formatCode="[$-409]d/mmm/yyyy;@"/>
    <numFmt numFmtId="166" formatCode="dd\/mm\/yyyy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4"/>
      <color rgb="FF000000"/>
      <name val="Times New Roman"/>
      <family val="1"/>
    </font>
    <font>
      <sz val="14"/>
      <color rgb="FF000000"/>
      <name val="Cambria"/>
      <family val="2"/>
    </font>
    <font>
      <sz val="14"/>
      <name val="Cambria"/>
      <family val="1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name val="Cambria"/>
      <family val="2"/>
    </font>
    <font>
      <sz val="14"/>
      <name val="Times New Roman"/>
      <family val="1"/>
    </font>
    <font>
      <b/>
      <sz val="11"/>
      <name val="Arial"/>
      <family val="2"/>
    </font>
    <font>
      <sz val="14"/>
      <name val="Calibri"/>
      <family val="2"/>
      <scheme val="minor"/>
    </font>
    <font>
      <sz val="12"/>
      <name val="Cambria"/>
      <family val="1"/>
      <scheme val="maj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mbria"/>
      <family val="1"/>
      <scheme val="major"/>
    </font>
    <font>
      <b/>
      <sz val="14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5" fillId="0" borderId="18" xfId="0" applyFont="1" applyFill="1" applyBorder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5" fillId="0" borderId="13" xfId="0" applyFont="1" applyFill="1" applyBorder="1" applyAlignment="1"/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0" xfId="0" applyFill="1" applyBorder="1"/>
    <xf numFmtId="0" fontId="5" fillId="0" borderId="13" xfId="0" applyFont="1" applyFill="1" applyBorder="1"/>
    <xf numFmtId="0" fontId="7" fillId="0" borderId="14" xfId="0" applyFont="1" applyFill="1" applyBorder="1"/>
    <xf numFmtId="0" fontId="8" fillId="0" borderId="14" xfId="0" applyFont="1" applyFill="1" applyBorder="1"/>
    <xf numFmtId="0" fontId="9" fillId="0" borderId="15" xfId="0" applyFont="1" applyFill="1" applyBorder="1"/>
    <xf numFmtId="0" fontId="5" fillId="0" borderId="16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0" fontId="0" fillId="0" borderId="17" xfId="0" applyFill="1" applyBorder="1"/>
    <xf numFmtId="0" fontId="10" fillId="0" borderId="16" xfId="0" applyFont="1" applyFill="1" applyBorder="1" applyAlignment="1"/>
    <xf numFmtId="0" fontId="10" fillId="0" borderId="0" xfId="0" applyFont="1" applyFill="1" applyBorder="1" applyAlignment="1"/>
    <xf numFmtId="0" fontId="9" fillId="0" borderId="0" xfId="0" applyFont="1" applyFill="1" applyBorder="1"/>
    <xf numFmtId="0" fontId="9" fillId="0" borderId="17" xfId="0" applyFont="1" applyFill="1" applyBorder="1"/>
    <xf numFmtId="0" fontId="5" fillId="0" borderId="0" xfId="0" applyFont="1" applyFill="1" applyBorder="1" applyAlignment="1"/>
    <xf numFmtId="0" fontId="8" fillId="0" borderId="0" xfId="0" applyFont="1" applyFill="1" applyBorder="1"/>
    <xf numFmtId="0" fontId="5" fillId="0" borderId="16" xfId="0" applyFont="1" applyFill="1" applyBorder="1"/>
    <xf numFmtId="0" fontId="0" fillId="0" borderId="16" xfId="0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19" xfId="0" applyFill="1" applyBorder="1" applyAlignment="1">
      <alignment horizontal="left"/>
    </xf>
    <xf numFmtId="0" fontId="0" fillId="0" borderId="19" xfId="0" applyFill="1" applyBorder="1" applyAlignment="1">
      <alignment horizontal="center"/>
    </xf>
    <xf numFmtId="0" fontId="4" fillId="0" borderId="19" xfId="0" applyFont="1" applyFill="1" applyBorder="1"/>
    <xf numFmtId="0" fontId="3" fillId="0" borderId="19" xfId="0" applyFont="1" applyFill="1" applyBorder="1"/>
    <xf numFmtId="0" fontId="0" fillId="0" borderId="19" xfId="0" applyFill="1" applyBorder="1"/>
    <xf numFmtId="0" fontId="0" fillId="0" borderId="20" xfId="0" applyFill="1" applyBorder="1"/>
    <xf numFmtId="0" fontId="5" fillId="0" borderId="19" xfId="0" applyFont="1" applyFill="1" applyBorder="1" applyAlignment="1">
      <alignment vertical="center"/>
    </xf>
    <xf numFmtId="0" fontId="8" fillId="0" borderId="19" xfId="0" applyFont="1" applyFill="1" applyBorder="1"/>
    <xf numFmtId="0" fontId="9" fillId="0" borderId="20" xfId="0" applyFont="1" applyFill="1" applyBorder="1"/>
    <xf numFmtId="0" fontId="1" fillId="0" borderId="0" xfId="0" applyFont="1" applyFill="1"/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16" fillId="0" borderId="0" xfId="0" applyFont="1" applyFill="1" applyAlignment="1"/>
    <xf numFmtId="0" fontId="2" fillId="2" borderId="0" xfId="0" applyFont="1" applyFill="1"/>
    <xf numFmtId="164" fontId="13" fillId="3" borderId="25" xfId="0" applyNumberFormat="1" applyFont="1" applyFill="1" applyBorder="1" applyAlignment="1">
      <alignment horizontal="center" wrapText="1"/>
    </xf>
    <xf numFmtId="0" fontId="12" fillId="3" borderId="25" xfId="0" applyFont="1" applyFill="1" applyBorder="1" applyAlignment="1">
      <alignment horizontal="left" wrapText="1"/>
    </xf>
    <xf numFmtId="164" fontId="13" fillId="3" borderId="25" xfId="0" applyNumberFormat="1" applyFont="1" applyFill="1" applyBorder="1" applyAlignment="1">
      <alignment horizontal="left" wrapText="1"/>
    </xf>
    <xf numFmtId="0" fontId="14" fillId="3" borderId="25" xfId="0" applyFont="1" applyFill="1" applyBorder="1" applyAlignment="1">
      <alignment horizontal="center" wrapText="1"/>
    </xf>
    <xf numFmtId="165" fontId="12" fillId="3" borderId="25" xfId="0" applyNumberFormat="1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0" fillId="3" borderId="0" xfId="0" applyFill="1"/>
    <xf numFmtId="164" fontId="13" fillId="3" borderId="23" xfId="0" applyNumberFormat="1" applyFont="1" applyFill="1" applyBorder="1" applyAlignment="1">
      <alignment horizontal="center" wrapText="1"/>
    </xf>
    <xf numFmtId="0" fontId="12" fillId="3" borderId="23" xfId="0" applyFont="1" applyFill="1" applyBorder="1" applyAlignment="1">
      <alignment horizontal="left" wrapText="1"/>
    </xf>
    <xf numFmtId="164" fontId="13" fillId="3" borderId="23" xfId="0" applyNumberFormat="1" applyFont="1" applyFill="1" applyBorder="1" applyAlignment="1">
      <alignment horizontal="left" wrapText="1"/>
    </xf>
    <xf numFmtId="0" fontId="14" fillId="3" borderId="23" xfId="0" applyFont="1" applyFill="1" applyBorder="1" applyAlignment="1">
      <alignment horizontal="center" wrapText="1"/>
    </xf>
    <xf numFmtId="165" fontId="12" fillId="3" borderId="23" xfId="0" applyNumberFormat="1" applyFont="1" applyFill="1" applyBorder="1" applyAlignment="1">
      <alignment horizontal="left" wrapText="1"/>
    </xf>
    <xf numFmtId="164" fontId="13" fillId="3" borderId="24" xfId="0" applyNumberFormat="1" applyFont="1" applyFill="1" applyBorder="1" applyAlignment="1">
      <alignment horizontal="left" wrapText="1"/>
    </xf>
    <xf numFmtId="0" fontId="9" fillId="3" borderId="0" xfId="0" applyFont="1" applyFill="1"/>
    <xf numFmtId="164" fontId="13" fillId="2" borderId="23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1" xfId="0" applyFont="1" applyBorder="1"/>
    <xf numFmtId="166" fontId="3" fillId="0" borderId="1" xfId="0" applyNumberFormat="1" applyFont="1" applyBorder="1"/>
    <xf numFmtId="0" fontId="1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 wrapText="1"/>
    </xf>
    <xf numFmtId="0" fontId="10" fillId="3" borderId="3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0" xfId="0" applyFill="1"/>
    <xf numFmtId="0" fontId="11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164" fontId="19" fillId="0" borderId="25" xfId="0" applyNumberFormat="1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left" wrapText="1"/>
    </xf>
    <xf numFmtId="164" fontId="19" fillId="0" borderId="23" xfId="0" applyNumberFormat="1" applyFont="1" applyFill="1" applyBorder="1" applyAlignment="1">
      <alignment horizontal="left" wrapText="1"/>
    </xf>
    <xf numFmtId="165" fontId="20" fillId="0" borderId="23" xfId="0" applyNumberFormat="1" applyFont="1" applyFill="1" applyBorder="1" applyAlignment="1">
      <alignment horizontal="left" wrapText="1"/>
    </xf>
    <xf numFmtId="164" fontId="19" fillId="0" borderId="24" xfId="0" applyNumberFormat="1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wrapText="1"/>
    </xf>
    <xf numFmtId="0" fontId="24" fillId="0" borderId="1" xfId="0" applyFont="1" applyFill="1" applyBorder="1"/>
    <xf numFmtId="0" fontId="24" fillId="0" borderId="1" xfId="0" applyFont="1" applyFill="1" applyBorder="1" applyAlignment="1">
      <alignment horizontal="left"/>
    </xf>
    <xf numFmtId="166" fontId="24" fillId="0" borderId="1" xfId="0" applyNumberFormat="1" applyFont="1" applyFill="1" applyBorder="1"/>
    <xf numFmtId="0" fontId="20" fillId="0" borderId="1" xfId="0" applyFont="1" applyFill="1" applyBorder="1" applyAlignment="1">
      <alignment horizontal="left" wrapText="1"/>
    </xf>
    <xf numFmtId="0" fontId="20" fillId="0" borderId="24" xfId="0" applyFont="1" applyFill="1" applyBorder="1" applyAlignment="1">
      <alignment horizontal="left" wrapText="1"/>
    </xf>
    <xf numFmtId="165" fontId="20" fillId="0" borderId="24" xfId="0" applyNumberFormat="1" applyFont="1" applyFill="1" applyBorder="1" applyAlignment="1">
      <alignment horizontal="left" wrapText="1"/>
    </xf>
    <xf numFmtId="0" fontId="21" fillId="0" borderId="27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left" wrapText="1"/>
    </xf>
    <xf numFmtId="165" fontId="20" fillId="0" borderId="1" xfId="0" applyNumberFormat="1" applyFont="1" applyFill="1" applyBorder="1" applyAlignment="1">
      <alignment horizontal="left" wrapText="1"/>
    </xf>
    <xf numFmtId="0" fontId="25" fillId="0" borderId="28" xfId="0" applyFont="1" applyFill="1" applyBorder="1" applyAlignment="1">
      <alignment horizontal="left" wrapText="1"/>
    </xf>
    <xf numFmtId="0" fontId="20" fillId="0" borderId="28" xfId="0" applyFont="1" applyFill="1" applyBorder="1" applyAlignment="1">
      <alignment horizontal="left" wrapText="1"/>
    </xf>
    <xf numFmtId="165" fontId="20" fillId="0" borderId="28" xfId="0" applyNumberFormat="1" applyFont="1" applyFill="1" applyBorder="1" applyAlignment="1">
      <alignment horizontal="left" wrapText="1"/>
    </xf>
    <xf numFmtId="0" fontId="21" fillId="0" borderId="30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left" wrapText="1"/>
    </xf>
    <xf numFmtId="164" fontId="19" fillId="0" borderId="25" xfId="0" applyNumberFormat="1" applyFont="1" applyFill="1" applyBorder="1" applyAlignment="1">
      <alignment horizontal="left" wrapText="1"/>
    </xf>
    <xf numFmtId="0" fontId="14" fillId="0" borderId="25" xfId="0" applyFont="1" applyFill="1" applyBorder="1" applyAlignment="1">
      <alignment horizontal="center" wrapText="1"/>
    </xf>
    <xf numFmtId="165" fontId="20" fillId="0" borderId="25" xfId="0" applyNumberFormat="1" applyFont="1" applyFill="1" applyBorder="1" applyAlignment="1">
      <alignment horizontal="left" wrapText="1"/>
    </xf>
    <xf numFmtId="0" fontId="11" fillId="0" borderId="26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164" fontId="19" fillId="0" borderId="33" xfId="0" applyNumberFormat="1" applyFont="1" applyFill="1" applyBorder="1" applyAlignment="1">
      <alignment horizontal="center" wrapText="1"/>
    </xf>
    <xf numFmtId="0" fontId="25" fillId="0" borderId="1" xfId="0" applyFont="1" applyFill="1" applyBorder="1" applyAlignment="1"/>
    <xf numFmtId="0" fontId="25" fillId="0" borderId="1" xfId="0" applyFont="1" applyFill="1" applyBorder="1" applyAlignment="1">
      <alignment horizontal="left"/>
    </xf>
    <xf numFmtId="0" fontId="25" fillId="0" borderId="1" xfId="0" applyFont="1" applyFill="1" applyBorder="1"/>
    <xf numFmtId="0" fontId="27" fillId="0" borderId="1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left" wrapText="1"/>
    </xf>
    <xf numFmtId="0" fontId="20" fillId="2" borderId="23" xfId="0" applyFont="1" applyFill="1" applyBorder="1" applyAlignment="1">
      <alignment horizontal="left" wrapText="1"/>
    </xf>
    <xf numFmtId="164" fontId="19" fillId="2" borderId="23" xfId="0" applyNumberFormat="1" applyFont="1" applyFill="1" applyBorder="1" applyAlignment="1">
      <alignment horizontal="left" wrapText="1"/>
    </xf>
    <xf numFmtId="164" fontId="19" fillId="2" borderId="25" xfId="0" applyNumberFormat="1" applyFont="1" applyFill="1" applyBorder="1" applyAlignment="1">
      <alignment horizontal="center" wrapText="1"/>
    </xf>
    <xf numFmtId="0" fontId="14" fillId="2" borderId="23" xfId="0" applyFont="1" applyFill="1" applyBorder="1" applyAlignment="1">
      <alignment horizontal="center" wrapText="1"/>
    </xf>
    <xf numFmtId="165" fontId="20" fillId="2" borderId="23" xfId="0" applyNumberFormat="1" applyFont="1" applyFill="1" applyBorder="1" applyAlignment="1">
      <alignment horizontal="left" wrapText="1"/>
    </xf>
    <xf numFmtId="0" fontId="21" fillId="2" borderId="9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4" fontId="19" fillId="2" borderId="24" xfId="0" applyNumberFormat="1" applyFont="1" applyFill="1" applyBorder="1" applyAlignment="1">
      <alignment horizontal="left" wrapText="1"/>
    </xf>
    <xf numFmtId="0" fontId="28" fillId="2" borderId="1" xfId="0" applyFont="1" applyFill="1" applyBorder="1" applyAlignment="1">
      <alignment horizontal="center"/>
    </xf>
    <xf numFmtId="0" fontId="9" fillId="2" borderId="0" xfId="0" applyFont="1" applyFill="1"/>
    <xf numFmtId="0" fontId="18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left" wrapText="1"/>
    </xf>
    <xf numFmtId="0" fontId="24" fillId="2" borderId="1" xfId="0" applyFont="1" applyFill="1" applyBorder="1"/>
    <xf numFmtId="0" fontId="24" fillId="2" borderId="1" xfId="0" applyFont="1" applyFill="1" applyBorder="1" applyAlignment="1">
      <alignment horizontal="left"/>
    </xf>
    <xf numFmtId="166" fontId="24" fillId="2" borderId="1" xfId="0" applyNumberFormat="1" applyFont="1" applyFill="1" applyBorder="1"/>
    <xf numFmtId="0" fontId="20" fillId="2" borderId="1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left" wrapText="1"/>
    </xf>
    <xf numFmtId="0" fontId="20" fillId="2" borderId="24" xfId="0" applyFont="1" applyFill="1" applyBorder="1" applyAlignment="1">
      <alignment horizontal="left" wrapText="1"/>
    </xf>
    <xf numFmtId="165" fontId="20" fillId="2" borderId="1" xfId="0" applyNumberFormat="1" applyFont="1" applyFill="1" applyBorder="1" applyAlignment="1">
      <alignment horizontal="left" wrapText="1"/>
    </xf>
    <xf numFmtId="0" fontId="21" fillId="2" borderId="2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5" fillId="2" borderId="28" xfId="0" applyFont="1" applyFill="1" applyBorder="1" applyAlignment="1">
      <alignment horizontal="left" wrapText="1"/>
    </xf>
    <xf numFmtId="0" fontId="20" fillId="2" borderId="28" xfId="0" applyFont="1" applyFill="1" applyBorder="1" applyAlignment="1">
      <alignment horizontal="left" wrapText="1"/>
    </xf>
    <xf numFmtId="165" fontId="20" fillId="2" borderId="28" xfId="0" applyNumberFormat="1" applyFont="1" applyFill="1" applyBorder="1" applyAlignment="1">
      <alignment horizontal="left" wrapText="1"/>
    </xf>
    <xf numFmtId="0" fontId="18" fillId="2" borderId="28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left" wrapText="1"/>
    </xf>
    <xf numFmtId="0" fontId="22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RAG/MAX%20PATPARGANJ/ATTENDANCE%20SHEET/Muster%20Roll-%20Ma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RAG/PF%20&amp;%20ESI%20Master%20Data-Salary%20sheet/PF%20&amp;%20ESI%20Details%202022-23/5.%20August%202022/PF%20ESI%20MASTER%20DATA%20AUGUST%202022/SNG%20PVT%20LTD/MAX%20SALARY%20SHEET%20JUL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 Sheet NOV 22"/>
      <sheetName val="Sheet1"/>
      <sheetName val="Attendance Sheet DEC 22 (2)"/>
      <sheetName val="Attendance Sheet JAN 23"/>
    </sheetNames>
    <sheetDataSet>
      <sheetData sheetId="0"/>
      <sheetData sheetId="1"/>
      <sheetData sheetId="2"/>
      <sheetData sheetId="3">
        <row r="14">
          <cell r="C14">
            <v>5353</v>
          </cell>
          <cell r="D14" t="str">
            <v>ABHISHEK GUPTA</v>
          </cell>
          <cell r="E14" t="str">
            <v>SG</v>
          </cell>
          <cell r="F14" t="str">
            <v/>
          </cell>
          <cell r="G14" t="str">
            <v>E</v>
          </cell>
          <cell r="H14" t="str">
            <v>A</v>
          </cell>
          <cell r="I14" t="str">
            <v>A</v>
          </cell>
          <cell r="J14" t="str">
            <v>A</v>
          </cell>
          <cell r="K14" t="str">
            <v>A</v>
          </cell>
          <cell r="L14" t="str">
            <v>E</v>
          </cell>
          <cell r="M14" t="str">
            <v>E</v>
          </cell>
          <cell r="N14" t="str">
            <v>A</v>
          </cell>
          <cell r="O14" t="str">
            <v>A</v>
          </cell>
          <cell r="P14" t="str">
            <v>A</v>
          </cell>
          <cell r="Q14" t="str">
            <v>A</v>
          </cell>
          <cell r="R14" t="str">
            <v>E</v>
          </cell>
          <cell r="S14" t="str">
            <v>E</v>
          </cell>
          <cell r="T14" t="str">
            <v>E</v>
          </cell>
          <cell r="U14" t="str">
            <v>E</v>
          </cell>
          <cell r="V14" t="str">
            <v>A</v>
          </cell>
          <cell r="W14" t="str">
            <v>E</v>
          </cell>
          <cell r="X14" t="str">
            <v>E</v>
          </cell>
          <cell r="Y14" t="str">
            <v>W/O</v>
          </cell>
          <cell r="Z14" t="str">
            <v>E</v>
          </cell>
          <cell r="AA14" t="str">
            <v>E</v>
          </cell>
          <cell r="AB14" t="str">
            <v>A</v>
          </cell>
          <cell r="AC14" t="str">
            <v>A</v>
          </cell>
          <cell r="AD14" t="str">
            <v>A</v>
          </cell>
          <cell r="AE14" t="str">
            <v>A</v>
          </cell>
          <cell r="AF14" t="str">
            <v>A</v>
          </cell>
          <cell r="AG14" t="str">
            <v>N</v>
          </cell>
          <cell r="AH14" t="str">
            <v>N</v>
          </cell>
          <cell r="AI14" t="str">
            <v>N</v>
          </cell>
          <cell r="AJ14" t="str">
            <v>W/O</v>
          </cell>
          <cell r="AK14" t="str">
            <v>N</v>
          </cell>
          <cell r="AW14">
            <v>0</v>
          </cell>
          <cell r="AX14">
            <v>11</v>
          </cell>
          <cell r="AY14">
            <v>4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M14">
            <v>2</v>
          </cell>
          <cell r="BN14">
            <v>14</v>
          </cell>
          <cell r="BO14">
            <v>15</v>
          </cell>
        </row>
        <row r="15">
          <cell r="C15">
            <v>5848</v>
          </cell>
          <cell r="D15" t="str">
            <v>ABHISHEK KUMAR</v>
          </cell>
          <cell r="E15" t="str">
            <v>SG</v>
          </cell>
          <cell r="F15" t="str">
            <v/>
          </cell>
          <cell r="G15" t="str">
            <v>N</v>
          </cell>
          <cell r="H15" t="str">
            <v>N</v>
          </cell>
          <cell r="I15" t="str">
            <v>N</v>
          </cell>
          <cell r="J15" t="str">
            <v>W/O</v>
          </cell>
          <cell r="K15" t="str">
            <v>N</v>
          </cell>
          <cell r="L15" t="str">
            <v>A</v>
          </cell>
          <cell r="M15" t="str">
            <v>E</v>
          </cell>
          <cell r="N15" t="str">
            <v>E</v>
          </cell>
          <cell r="O15" t="str">
            <v>E</v>
          </cell>
          <cell r="P15" t="str">
            <v>E</v>
          </cell>
          <cell r="Q15" t="str">
            <v>W/O</v>
          </cell>
          <cell r="R15" t="str">
            <v>E</v>
          </cell>
          <cell r="S15" t="str">
            <v>E</v>
          </cell>
          <cell r="T15" t="str">
            <v>A</v>
          </cell>
          <cell r="U15" t="str">
            <v>A</v>
          </cell>
          <cell r="V15" t="str">
            <v>A</v>
          </cell>
          <cell r="W15" t="str">
            <v>A</v>
          </cell>
          <cell r="X15" t="str">
            <v>A</v>
          </cell>
          <cell r="Y15" t="str">
            <v>A</v>
          </cell>
          <cell r="Z15" t="str">
            <v>A</v>
          </cell>
          <cell r="AA15" t="str">
            <v>A</v>
          </cell>
          <cell r="AB15" t="str">
            <v>M</v>
          </cell>
          <cell r="AC15" t="str">
            <v>N</v>
          </cell>
          <cell r="AD15" t="str">
            <v>A</v>
          </cell>
          <cell r="AE15" t="str">
            <v>W/O</v>
          </cell>
          <cell r="AF15" t="str">
            <v>N</v>
          </cell>
          <cell r="AG15" t="str">
            <v>N</v>
          </cell>
          <cell r="AH15" t="str">
            <v>N</v>
          </cell>
          <cell r="AI15" t="str">
            <v>N</v>
          </cell>
          <cell r="AJ15" t="str">
            <v>N</v>
          </cell>
          <cell r="AK15" t="str">
            <v>N</v>
          </cell>
          <cell r="AW15">
            <v>1</v>
          </cell>
          <cell r="AX15">
            <v>6</v>
          </cell>
          <cell r="AY15">
            <v>11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M15">
            <v>3</v>
          </cell>
          <cell r="BN15">
            <v>10</v>
          </cell>
          <cell r="BO15">
            <v>18</v>
          </cell>
        </row>
        <row r="16">
          <cell r="C16">
            <v>5511</v>
          </cell>
          <cell r="D16" t="str">
            <v>AAKASH KUMAR</v>
          </cell>
          <cell r="E16" t="str">
            <v>SG</v>
          </cell>
          <cell r="F16" t="str">
            <v/>
          </cell>
          <cell r="G16" t="str">
            <v>A</v>
          </cell>
          <cell r="H16" t="str">
            <v>A</v>
          </cell>
          <cell r="I16" t="str">
            <v>N</v>
          </cell>
          <cell r="J16" t="str">
            <v>W/O</v>
          </cell>
          <cell r="K16" t="str">
            <v>N</v>
          </cell>
          <cell r="L16" t="str">
            <v>E</v>
          </cell>
          <cell r="M16" t="str">
            <v>E</v>
          </cell>
          <cell r="N16" t="str">
            <v>A</v>
          </cell>
          <cell r="O16" t="str">
            <v>A</v>
          </cell>
          <cell r="P16" t="str">
            <v>E</v>
          </cell>
          <cell r="Q16" t="str">
            <v>A</v>
          </cell>
          <cell r="R16" t="str">
            <v>W/O</v>
          </cell>
          <cell r="S16" t="str">
            <v>E</v>
          </cell>
          <cell r="T16" t="str">
            <v>A</v>
          </cell>
          <cell r="U16" t="str">
            <v>A</v>
          </cell>
          <cell r="V16" t="str">
            <v>M</v>
          </cell>
          <cell r="W16" t="str">
            <v>M</v>
          </cell>
          <cell r="X16" t="str">
            <v>M</v>
          </cell>
          <cell r="Y16" t="str">
            <v>M</v>
          </cell>
          <cell r="Z16" t="str">
            <v>M</v>
          </cell>
          <cell r="AA16" t="str">
            <v>M</v>
          </cell>
          <cell r="AB16" t="str">
            <v>W/O</v>
          </cell>
          <cell r="AC16" t="str">
            <v>M</v>
          </cell>
          <cell r="AD16" t="str">
            <v>M</v>
          </cell>
          <cell r="AE16" t="str">
            <v>M</v>
          </cell>
          <cell r="AF16" t="str">
            <v>M</v>
          </cell>
          <cell r="AG16" t="str">
            <v>M</v>
          </cell>
          <cell r="AH16" t="str">
            <v>A</v>
          </cell>
          <cell r="AI16" t="str">
            <v>A</v>
          </cell>
          <cell r="AJ16" t="str">
            <v>M</v>
          </cell>
          <cell r="AK16" t="str">
            <v>M</v>
          </cell>
          <cell r="AW16">
            <v>13</v>
          </cell>
          <cell r="AX16">
            <v>4</v>
          </cell>
          <cell r="AY16">
            <v>2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M16">
            <v>3</v>
          </cell>
          <cell r="BN16">
            <v>9</v>
          </cell>
          <cell r="BO16">
            <v>19</v>
          </cell>
        </row>
        <row r="17">
          <cell r="C17">
            <v>5430</v>
          </cell>
          <cell r="D17" t="str">
            <v>ASHA</v>
          </cell>
          <cell r="E17" t="str">
            <v>LSG</v>
          </cell>
          <cell r="F17" t="str">
            <v/>
          </cell>
          <cell r="G17" t="str">
            <v>N</v>
          </cell>
          <cell r="H17" t="str">
            <v>N</v>
          </cell>
          <cell r="I17" t="str">
            <v>N</v>
          </cell>
          <cell r="J17" t="str">
            <v>N</v>
          </cell>
          <cell r="K17" t="str">
            <v>N</v>
          </cell>
          <cell r="L17" t="str">
            <v>W/O</v>
          </cell>
          <cell r="M17" t="str">
            <v>M</v>
          </cell>
          <cell r="N17" t="str">
            <v>M</v>
          </cell>
          <cell r="O17" t="str">
            <v>A</v>
          </cell>
          <cell r="P17" t="str">
            <v>M</v>
          </cell>
          <cell r="Q17" t="str">
            <v>M</v>
          </cell>
          <cell r="R17" t="str">
            <v>M</v>
          </cell>
          <cell r="S17" t="str">
            <v>W/O</v>
          </cell>
          <cell r="T17" t="str">
            <v>M</v>
          </cell>
          <cell r="U17" t="str">
            <v>M</v>
          </cell>
          <cell r="V17" t="str">
            <v>M</v>
          </cell>
          <cell r="W17" t="str">
            <v>M</v>
          </cell>
          <cell r="X17" t="str">
            <v>M</v>
          </cell>
          <cell r="Y17" t="str">
            <v>M</v>
          </cell>
          <cell r="Z17" t="str">
            <v>W/O</v>
          </cell>
          <cell r="AA17" t="str">
            <v>M</v>
          </cell>
          <cell r="AB17" t="str">
            <v>M</v>
          </cell>
          <cell r="AC17" t="str">
            <v>M</v>
          </cell>
          <cell r="AD17" t="str">
            <v>M</v>
          </cell>
          <cell r="AE17" t="str">
            <v>M</v>
          </cell>
          <cell r="AF17" t="str">
            <v>M</v>
          </cell>
          <cell r="AG17" t="str">
            <v>W/O</v>
          </cell>
          <cell r="AH17" t="str">
            <v>M</v>
          </cell>
          <cell r="AI17" t="str">
            <v>M</v>
          </cell>
          <cell r="AJ17" t="str">
            <v>A</v>
          </cell>
          <cell r="AK17" t="str">
            <v>A</v>
          </cell>
          <cell r="AW17">
            <v>19</v>
          </cell>
          <cell r="AX17">
            <v>0</v>
          </cell>
          <cell r="AY17">
            <v>5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M17">
            <v>4</v>
          </cell>
          <cell r="BN17">
            <v>3</v>
          </cell>
          <cell r="BO17">
            <v>24</v>
          </cell>
        </row>
        <row r="18">
          <cell r="C18">
            <v>5310</v>
          </cell>
          <cell r="D18" t="str">
            <v>VIMLESH KUMAR</v>
          </cell>
          <cell r="E18" t="str">
            <v>SG</v>
          </cell>
          <cell r="F18" t="str">
            <v/>
          </cell>
          <cell r="G18" t="str">
            <v>M</v>
          </cell>
          <cell r="H18" t="str">
            <v>A</v>
          </cell>
          <cell r="I18" t="str">
            <v>W/O</v>
          </cell>
          <cell r="J18" t="str">
            <v>M</v>
          </cell>
          <cell r="K18" t="str">
            <v>M</v>
          </cell>
          <cell r="L18" t="str">
            <v>M</v>
          </cell>
          <cell r="M18" t="str">
            <v>M</v>
          </cell>
          <cell r="N18" t="str">
            <v>M</v>
          </cell>
          <cell r="O18" t="str">
            <v>M</v>
          </cell>
          <cell r="P18" t="str">
            <v>A</v>
          </cell>
          <cell r="Q18" t="str">
            <v>A</v>
          </cell>
          <cell r="R18" t="str">
            <v>A</v>
          </cell>
          <cell r="S18" t="str">
            <v>A</v>
          </cell>
          <cell r="T18" t="str">
            <v>A</v>
          </cell>
          <cell r="U18" t="str">
            <v>A</v>
          </cell>
          <cell r="V18" t="str">
            <v>A</v>
          </cell>
          <cell r="W18" t="str">
            <v>A</v>
          </cell>
          <cell r="X18" t="str">
            <v>A</v>
          </cell>
          <cell r="Y18" t="str">
            <v>A</v>
          </cell>
          <cell r="Z18" t="str">
            <v>A</v>
          </cell>
          <cell r="AA18" t="str">
            <v>A</v>
          </cell>
          <cell r="AB18" t="str">
            <v>A</v>
          </cell>
          <cell r="AC18" t="str">
            <v>M</v>
          </cell>
          <cell r="AD18" t="str">
            <v>A</v>
          </cell>
          <cell r="AE18" t="str">
            <v>M</v>
          </cell>
          <cell r="AF18" t="str">
            <v>M</v>
          </cell>
          <cell r="AG18" t="str">
            <v>M</v>
          </cell>
          <cell r="AH18" t="str">
            <v>A</v>
          </cell>
          <cell r="AI18" t="str">
            <v>M</v>
          </cell>
          <cell r="AJ18" t="str">
            <v>M</v>
          </cell>
          <cell r="AK18" t="str">
            <v>W/O</v>
          </cell>
          <cell r="AW18">
            <v>13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M18">
            <v>2</v>
          </cell>
          <cell r="BN18">
            <v>16</v>
          </cell>
          <cell r="BO18">
            <v>13</v>
          </cell>
        </row>
        <row r="19">
          <cell r="C19">
            <v>5335</v>
          </cell>
          <cell r="D19" t="str">
            <v xml:space="preserve">BASANT KUMAR </v>
          </cell>
          <cell r="E19" t="str">
            <v>SG</v>
          </cell>
          <cell r="F19" t="str">
            <v/>
          </cell>
          <cell r="G19" t="str">
            <v>A</v>
          </cell>
          <cell r="H19" t="str">
            <v>E</v>
          </cell>
          <cell r="I19" t="str">
            <v>E</v>
          </cell>
          <cell r="J19" t="str">
            <v>E</v>
          </cell>
          <cell r="K19" t="str">
            <v>E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W/O</v>
          </cell>
          <cell r="P19" t="str">
            <v>M</v>
          </cell>
          <cell r="Q19" t="str">
            <v>M</v>
          </cell>
          <cell r="R19" t="str">
            <v>A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W/O</v>
          </cell>
          <cell r="W19" t="str">
            <v>M</v>
          </cell>
          <cell r="X19" t="str">
            <v>M</v>
          </cell>
          <cell r="Y19" t="str">
            <v>M</v>
          </cell>
          <cell r="Z19" t="str">
            <v>M</v>
          </cell>
          <cell r="AA19" t="str">
            <v>M</v>
          </cell>
          <cell r="AB19" t="str">
            <v>M</v>
          </cell>
          <cell r="AC19" t="str">
            <v>W/O</v>
          </cell>
          <cell r="AD19" t="str">
            <v>M</v>
          </cell>
          <cell r="AE19" t="str">
            <v>M</v>
          </cell>
          <cell r="AF19" t="str">
            <v>M</v>
          </cell>
          <cell r="AG19" t="str">
            <v>M</v>
          </cell>
          <cell r="AH19" t="str">
            <v>W/O</v>
          </cell>
          <cell r="AI19" t="str">
            <v>M</v>
          </cell>
          <cell r="AJ19" t="str">
            <v>A</v>
          </cell>
          <cell r="AK19" t="str">
            <v>M</v>
          </cell>
          <cell r="AW19">
            <v>20</v>
          </cell>
          <cell r="AX19">
            <v>4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M19">
            <v>4</v>
          </cell>
          <cell r="BN19">
            <v>3</v>
          </cell>
          <cell r="BO19">
            <v>24</v>
          </cell>
        </row>
        <row r="20">
          <cell r="C20">
            <v>5337</v>
          </cell>
          <cell r="D20" t="str">
            <v>INDRAJEET</v>
          </cell>
          <cell r="E20" t="str">
            <v>SG</v>
          </cell>
          <cell r="F20" t="str">
            <v/>
          </cell>
          <cell r="G20" t="str">
            <v>N</v>
          </cell>
          <cell r="H20" t="str">
            <v>N</v>
          </cell>
          <cell r="I20" t="str">
            <v>W/O</v>
          </cell>
          <cell r="J20" t="str">
            <v>N</v>
          </cell>
          <cell r="K20" t="str">
            <v>N</v>
          </cell>
          <cell r="L20" t="str">
            <v>E</v>
          </cell>
          <cell r="M20" t="str">
            <v>E</v>
          </cell>
          <cell r="N20" t="str">
            <v>E</v>
          </cell>
          <cell r="O20" t="str">
            <v>E</v>
          </cell>
          <cell r="P20" t="str">
            <v>W/O</v>
          </cell>
          <cell r="Q20" t="str">
            <v>E</v>
          </cell>
          <cell r="R20" t="str">
            <v>E</v>
          </cell>
          <cell r="S20" t="str">
            <v>E</v>
          </cell>
          <cell r="T20" t="str">
            <v>E</v>
          </cell>
          <cell r="U20" t="str">
            <v>E</v>
          </cell>
          <cell r="V20" t="str">
            <v>M</v>
          </cell>
          <cell r="W20" t="str">
            <v>W/O</v>
          </cell>
          <cell r="X20" t="str">
            <v>M</v>
          </cell>
          <cell r="Y20" t="str">
            <v>M</v>
          </cell>
          <cell r="Z20" t="str">
            <v>M</v>
          </cell>
          <cell r="AA20" t="str">
            <v>M</v>
          </cell>
          <cell r="AB20" t="str">
            <v>M</v>
          </cell>
          <cell r="AC20" t="str">
            <v>M</v>
          </cell>
          <cell r="AD20" t="str">
            <v>W/O</v>
          </cell>
          <cell r="AE20" t="str">
            <v>M</v>
          </cell>
          <cell r="AF20" t="str">
            <v>E</v>
          </cell>
          <cell r="AG20" t="str">
            <v>E</v>
          </cell>
          <cell r="AH20" t="str">
            <v>E</v>
          </cell>
          <cell r="AI20" t="str">
            <v>E</v>
          </cell>
          <cell r="AJ20" t="str">
            <v>E</v>
          </cell>
          <cell r="AK20" t="str">
            <v>A</v>
          </cell>
          <cell r="AW20">
            <v>8</v>
          </cell>
          <cell r="AX20">
            <v>14</v>
          </cell>
          <cell r="AY20">
            <v>4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M20">
            <v>4</v>
          </cell>
          <cell r="BN20">
            <v>1</v>
          </cell>
          <cell r="BO20">
            <v>26</v>
          </cell>
        </row>
        <row r="21">
          <cell r="C21">
            <v>5326</v>
          </cell>
          <cell r="D21" t="str">
            <v>DHARMENDER KUMAR</v>
          </cell>
          <cell r="E21" t="str">
            <v>SG</v>
          </cell>
          <cell r="F21" t="str">
            <v/>
          </cell>
          <cell r="G21" t="str">
            <v>M</v>
          </cell>
          <cell r="H21" t="str">
            <v>M</v>
          </cell>
          <cell r="I21" t="str">
            <v>W/O</v>
          </cell>
          <cell r="J21" t="str">
            <v>M</v>
          </cell>
          <cell r="K21" t="str">
            <v>M</v>
          </cell>
          <cell r="L21" t="str">
            <v>N</v>
          </cell>
          <cell r="M21" t="str">
            <v>N</v>
          </cell>
          <cell r="N21" t="str">
            <v>N</v>
          </cell>
          <cell r="O21" t="str">
            <v>N</v>
          </cell>
          <cell r="P21" t="str">
            <v>N</v>
          </cell>
          <cell r="Q21" t="str">
            <v>W/O</v>
          </cell>
          <cell r="R21" t="str">
            <v>N</v>
          </cell>
          <cell r="S21" t="str">
            <v>A</v>
          </cell>
          <cell r="T21" t="str">
            <v>N</v>
          </cell>
          <cell r="U21" t="str">
            <v>W/O</v>
          </cell>
          <cell r="V21" t="str">
            <v>E</v>
          </cell>
          <cell r="W21" t="str">
            <v>E</v>
          </cell>
          <cell r="X21" t="str">
            <v>E</v>
          </cell>
          <cell r="Y21" t="str">
            <v>E</v>
          </cell>
          <cell r="Z21" t="str">
            <v>E</v>
          </cell>
          <cell r="AA21" t="str">
            <v>E</v>
          </cell>
          <cell r="AB21" t="str">
            <v>E</v>
          </cell>
          <cell r="AC21" t="str">
            <v>E</v>
          </cell>
          <cell r="AD21" t="str">
            <v>E</v>
          </cell>
          <cell r="AE21" t="str">
            <v>W/O</v>
          </cell>
          <cell r="AF21" t="str">
            <v>M</v>
          </cell>
          <cell r="AG21" t="str">
            <v>M</v>
          </cell>
          <cell r="AH21" t="str">
            <v>M</v>
          </cell>
          <cell r="AI21" t="str">
            <v>M</v>
          </cell>
          <cell r="AJ21" t="str">
            <v>A</v>
          </cell>
          <cell r="AK21" t="str">
            <v>M</v>
          </cell>
          <cell r="AW21">
            <v>9</v>
          </cell>
          <cell r="AX21">
            <v>9</v>
          </cell>
          <cell r="AY21">
            <v>7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M21">
            <v>4</v>
          </cell>
          <cell r="BN21">
            <v>2</v>
          </cell>
          <cell r="BO21">
            <v>25</v>
          </cell>
        </row>
        <row r="22">
          <cell r="C22">
            <v>5406</v>
          </cell>
          <cell r="D22" t="str">
            <v>DEEPAK SHARMA</v>
          </cell>
          <cell r="E22" t="str">
            <v>SG</v>
          </cell>
          <cell r="F22" t="str">
            <v/>
          </cell>
          <cell r="G22" t="str">
            <v>E</v>
          </cell>
          <cell r="H22" t="str">
            <v>E</v>
          </cell>
          <cell r="I22" t="str">
            <v>E</v>
          </cell>
          <cell r="J22" t="str">
            <v>E</v>
          </cell>
          <cell r="K22" t="str">
            <v>W/O</v>
          </cell>
          <cell r="L22" t="str">
            <v>N</v>
          </cell>
          <cell r="M22" t="str">
            <v>N</v>
          </cell>
          <cell r="N22" t="str">
            <v>N</v>
          </cell>
          <cell r="O22" t="str">
            <v>N</v>
          </cell>
          <cell r="P22" t="str">
            <v>N</v>
          </cell>
          <cell r="Q22" t="str">
            <v>N</v>
          </cell>
          <cell r="R22" t="str">
            <v>W/O</v>
          </cell>
          <cell r="S22" t="str">
            <v>A</v>
          </cell>
          <cell r="T22" t="str">
            <v>N</v>
          </cell>
          <cell r="U22" t="str">
            <v>A</v>
          </cell>
          <cell r="V22" t="str">
            <v>E</v>
          </cell>
          <cell r="W22" t="str">
            <v>E</v>
          </cell>
          <cell r="X22" t="str">
            <v>E</v>
          </cell>
          <cell r="Y22" t="str">
            <v>E</v>
          </cell>
          <cell r="Z22" t="str">
            <v>W/O</v>
          </cell>
          <cell r="AA22" t="str">
            <v>E</v>
          </cell>
          <cell r="AB22" t="str">
            <v>E</v>
          </cell>
          <cell r="AC22" t="str">
            <v>E</v>
          </cell>
          <cell r="AD22" t="str">
            <v>E</v>
          </cell>
          <cell r="AE22" t="str">
            <v>E</v>
          </cell>
          <cell r="AF22" t="str">
            <v>M</v>
          </cell>
          <cell r="AG22" t="str">
            <v>W/O</v>
          </cell>
          <cell r="AH22" t="str">
            <v>M</v>
          </cell>
          <cell r="AI22" t="str">
            <v>M</v>
          </cell>
          <cell r="AJ22" t="str">
            <v>A</v>
          </cell>
          <cell r="AK22" t="str">
            <v>M</v>
          </cell>
          <cell r="AW22">
            <v>4</v>
          </cell>
          <cell r="AX22">
            <v>13</v>
          </cell>
          <cell r="AY22">
            <v>7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M22">
            <v>4</v>
          </cell>
          <cell r="BN22">
            <v>3</v>
          </cell>
          <cell r="BO22">
            <v>24</v>
          </cell>
        </row>
        <row r="23">
          <cell r="C23">
            <v>5463</v>
          </cell>
          <cell r="D23" t="str">
            <v>DEVNATH LAL</v>
          </cell>
          <cell r="E23" t="str">
            <v>SG</v>
          </cell>
          <cell r="F23" t="str">
            <v/>
          </cell>
          <cell r="G23" t="str">
            <v>A</v>
          </cell>
          <cell r="H23" t="str">
            <v>N</v>
          </cell>
          <cell r="I23" t="str">
            <v>N</v>
          </cell>
          <cell r="J23" t="str">
            <v>N</v>
          </cell>
          <cell r="K23" t="str">
            <v>N</v>
          </cell>
          <cell r="L23" t="str">
            <v>N</v>
          </cell>
          <cell r="M23" t="str">
            <v>W/O</v>
          </cell>
          <cell r="N23" t="str">
            <v>N</v>
          </cell>
          <cell r="O23" t="str">
            <v>N</v>
          </cell>
          <cell r="P23" t="str">
            <v>N</v>
          </cell>
          <cell r="Q23" t="str">
            <v>N</v>
          </cell>
          <cell r="R23" t="str">
            <v>N</v>
          </cell>
          <cell r="S23" t="str">
            <v>N</v>
          </cell>
          <cell r="T23" t="str">
            <v>W/O</v>
          </cell>
          <cell r="U23" t="str">
            <v>N</v>
          </cell>
          <cell r="V23" t="str">
            <v>N</v>
          </cell>
          <cell r="W23" t="str">
            <v>N</v>
          </cell>
          <cell r="X23" t="str">
            <v>N</v>
          </cell>
          <cell r="Y23" t="str">
            <v>N</v>
          </cell>
          <cell r="Z23" t="str">
            <v>N</v>
          </cell>
          <cell r="AA23" t="str">
            <v>W/O</v>
          </cell>
          <cell r="AB23" t="str">
            <v>N</v>
          </cell>
          <cell r="AC23" t="str">
            <v>N</v>
          </cell>
          <cell r="AD23" t="str">
            <v>N</v>
          </cell>
          <cell r="AE23" t="str">
            <v>N</v>
          </cell>
          <cell r="AF23" t="str">
            <v>N</v>
          </cell>
          <cell r="AG23" t="str">
            <v>N</v>
          </cell>
          <cell r="AH23" t="str">
            <v>W/O</v>
          </cell>
          <cell r="AI23" t="str">
            <v>N</v>
          </cell>
          <cell r="AJ23" t="str">
            <v>N</v>
          </cell>
          <cell r="AK23" t="str">
            <v>N</v>
          </cell>
          <cell r="AW23">
            <v>0</v>
          </cell>
          <cell r="AX23">
            <v>0</v>
          </cell>
          <cell r="AY23">
            <v>26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M23">
            <v>4</v>
          </cell>
          <cell r="BN23">
            <v>1</v>
          </cell>
          <cell r="BO23">
            <v>26</v>
          </cell>
        </row>
        <row r="24">
          <cell r="C24">
            <v>5460</v>
          </cell>
          <cell r="D24" t="str">
            <v>GOPAL SINGH</v>
          </cell>
          <cell r="E24" t="str">
            <v>SG</v>
          </cell>
          <cell r="F24" t="str">
            <v/>
          </cell>
          <cell r="G24" t="str">
            <v>N</v>
          </cell>
          <cell r="H24" t="str">
            <v>N</v>
          </cell>
          <cell r="I24" t="str">
            <v>N</v>
          </cell>
          <cell r="J24" t="str">
            <v>W/O</v>
          </cell>
          <cell r="K24" t="str">
            <v>N</v>
          </cell>
          <cell r="L24" t="str">
            <v>N</v>
          </cell>
          <cell r="M24" t="str">
            <v>N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W/O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N</v>
          </cell>
          <cell r="W24" t="str">
            <v>N</v>
          </cell>
          <cell r="X24" t="str">
            <v>W/O</v>
          </cell>
          <cell r="Y24" t="str">
            <v>N</v>
          </cell>
          <cell r="Z24" t="str">
            <v>N</v>
          </cell>
          <cell r="AA24" t="str">
            <v>N</v>
          </cell>
          <cell r="AB24" t="str">
            <v>N</v>
          </cell>
          <cell r="AC24" t="str">
            <v>N</v>
          </cell>
          <cell r="AD24" t="str">
            <v>N</v>
          </cell>
          <cell r="AE24" t="str">
            <v>W/O</v>
          </cell>
          <cell r="AF24" t="str">
            <v>N</v>
          </cell>
          <cell r="AG24" t="str">
            <v>N</v>
          </cell>
          <cell r="AH24" t="str">
            <v>N</v>
          </cell>
          <cell r="AI24" t="str">
            <v>N</v>
          </cell>
          <cell r="AJ24" t="str">
            <v>N</v>
          </cell>
          <cell r="AK24" t="str">
            <v>E</v>
          </cell>
          <cell r="AW24">
            <v>0</v>
          </cell>
          <cell r="AX24">
            <v>1</v>
          </cell>
          <cell r="AY24">
            <v>26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M24">
            <v>4</v>
          </cell>
          <cell r="BN24">
            <v>0</v>
          </cell>
          <cell r="BO24">
            <v>27</v>
          </cell>
        </row>
        <row r="25">
          <cell r="C25">
            <v>5331</v>
          </cell>
          <cell r="D25" t="str">
            <v>GOPAL JI MISHRA</v>
          </cell>
          <cell r="E25" t="str">
            <v>SG</v>
          </cell>
          <cell r="F25" t="str">
            <v/>
          </cell>
          <cell r="G25" t="str">
            <v>M</v>
          </cell>
          <cell r="H25" t="str">
            <v>M</v>
          </cell>
          <cell r="I25" t="str">
            <v>M</v>
          </cell>
          <cell r="J25" t="str">
            <v>W/O</v>
          </cell>
          <cell r="K25" t="str">
            <v>M</v>
          </cell>
          <cell r="L25" t="str">
            <v>M</v>
          </cell>
          <cell r="M25" t="str">
            <v>A</v>
          </cell>
          <cell r="N25" t="str">
            <v>A</v>
          </cell>
          <cell r="O25" t="str">
            <v>M</v>
          </cell>
          <cell r="P25" t="str">
            <v>M</v>
          </cell>
          <cell r="Q25" t="str">
            <v>W/O</v>
          </cell>
          <cell r="R25" t="str">
            <v>M</v>
          </cell>
          <cell r="S25" t="str">
            <v>M</v>
          </cell>
          <cell r="T25" t="str">
            <v>M</v>
          </cell>
          <cell r="U25" t="str">
            <v>M</v>
          </cell>
          <cell r="V25" t="str">
            <v>N</v>
          </cell>
          <cell r="W25" t="str">
            <v>N</v>
          </cell>
          <cell r="X25" t="str">
            <v>W/O</v>
          </cell>
          <cell r="Y25" t="str">
            <v>N</v>
          </cell>
          <cell r="Z25" t="str">
            <v>N</v>
          </cell>
          <cell r="AA25" t="str">
            <v>N</v>
          </cell>
          <cell r="AB25" t="str">
            <v>N</v>
          </cell>
          <cell r="AC25" t="str">
            <v>N</v>
          </cell>
          <cell r="AD25" t="str">
            <v>N</v>
          </cell>
          <cell r="AE25" t="str">
            <v>W/O</v>
          </cell>
          <cell r="AF25" t="str">
            <v>M</v>
          </cell>
          <cell r="AG25" t="str">
            <v>M</v>
          </cell>
          <cell r="AH25" t="str">
            <v>M</v>
          </cell>
          <cell r="AI25" t="str">
            <v>M</v>
          </cell>
          <cell r="AJ25" t="str">
            <v>A</v>
          </cell>
          <cell r="AK25" t="str">
            <v>N</v>
          </cell>
          <cell r="AW25">
            <v>15</v>
          </cell>
          <cell r="AX25">
            <v>0</v>
          </cell>
          <cell r="AY25">
            <v>9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M25">
            <v>4</v>
          </cell>
          <cell r="BN25">
            <v>3</v>
          </cell>
          <cell r="BO25">
            <v>24</v>
          </cell>
        </row>
        <row r="26">
          <cell r="C26">
            <v>5300</v>
          </cell>
          <cell r="D26" t="str">
            <v>JITENDAR GAUTAM</v>
          </cell>
          <cell r="E26" t="str">
            <v>SG</v>
          </cell>
          <cell r="F26" t="str">
            <v/>
          </cell>
          <cell r="G26" t="str">
            <v>W/O</v>
          </cell>
          <cell r="H26" t="str">
            <v>M</v>
          </cell>
          <cell r="I26" t="str">
            <v>M</v>
          </cell>
          <cell r="J26" t="str">
            <v>M</v>
          </cell>
          <cell r="K26" t="str">
            <v>M</v>
          </cell>
          <cell r="L26" t="str">
            <v>E</v>
          </cell>
          <cell r="M26" t="str">
            <v>E</v>
          </cell>
          <cell r="N26" t="str">
            <v>W/O</v>
          </cell>
          <cell r="O26" t="str">
            <v>E</v>
          </cell>
          <cell r="P26" t="str">
            <v>E</v>
          </cell>
          <cell r="Q26" t="str">
            <v>E</v>
          </cell>
          <cell r="R26" t="str">
            <v>E</v>
          </cell>
          <cell r="S26" t="str">
            <v>E</v>
          </cell>
          <cell r="T26" t="str">
            <v>E</v>
          </cell>
          <cell r="U26" t="str">
            <v>W/O</v>
          </cell>
          <cell r="V26" t="str">
            <v>M</v>
          </cell>
          <cell r="W26" t="str">
            <v>M</v>
          </cell>
          <cell r="X26" t="str">
            <v>M</v>
          </cell>
          <cell r="Y26" t="str">
            <v>M</v>
          </cell>
          <cell r="Z26" t="str">
            <v>M</v>
          </cell>
          <cell r="AA26" t="str">
            <v>M</v>
          </cell>
          <cell r="AB26" t="str">
            <v>W/O</v>
          </cell>
          <cell r="AC26" t="str">
            <v>M</v>
          </cell>
          <cell r="AD26" t="str">
            <v>M</v>
          </cell>
          <cell r="AE26" t="str">
            <v>M</v>
          </cell>
          <cell r="AF26" t="str">
            <v>E</v>
          </cell>
          <cell r="AG26" t="str">
            <v>E</v>
          </cell>
          <cell r="AH26" t="str">
            <v>E</v>
          </cell>
          <cell r="AI26" t="str">
            <v>A</v>
          </cell>
          <cell r="AJ26" t="str">
            <v>A</v>
          </cell>
          <cell r="AK26" t="str">
            <v>E</v>
          </cell>
          <cell r="AW26">
            <v>13</v>
          </cell>
          <cell r="AX26">
            <v>12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M26">
            <v>4</v>
          </cell>
          <cell r="BN26">
            <v>2</v>
          </cell>
          <cell r="BO26">
            <v>25</v>
          </cell>
        </row>
        <row r="27">
          <cell r="C27">
            <v>5459</v>
          </cell>
          <cell r="D27" t="str">
            <v>JITENDER KUMAR SINGH</v>
          </cell>
          <cell r="E27" t="str">
            <v>SG</v>
          </cell>
          <cell r="F27" t="str">
            <v/>
          </cell>
          <cell r="G27" t="str">
            <v>A</v>
          </cell>
          <cell r="H27" t="str">
            <v>E</v>
          </cell>
          <cell r="I27" t="str">
            <v>E</v>
          </cell>
          <cell r="J27" t="str">
            <v>E</v>
          </cell>
          <cell r="K27" t="str">
            <v>E</v>
          </cell>
          <cell r="L27" t="str">
            <v>W/O</v>
          </cell>
          <cell r="M27" t="str">
            <v>E</v>
          </cell>
          <cell r="N27" t="str">
            <v>E</v>
          </cell>
          <cell r="O27" t="str">
            <v>E</v>
          </cell>
          <cell r="P27" t="str">
            <v>E</v>
          </cell>
          <cell r="Q27" t="str">
            <v>E</v>
          </cell>
          <cell r="R27" t="str">
            <v>E</v>
          </cell>
          <cell r="S27" t="str">
            <v>W/O</v>
          </cell>
          <cell r="T27" t="str">
            <v>E</v>
          </cell>
          <cell r="U27" t="str">
            <v>E</v>
          </cell>
          <cell r="V27" t="str">
            <v>E</v>
          </cell>
          <cell r="W27" t="str">
            <v>E</v>
          </cell>
          <cell r="X27" t="str">
            <v>E</v>
          </cell>
          <cell r="Y27" t="str">
            <v>E</v>
          </cell>
          <cell r="Z27" t="str">
            <v>W/O</v>
          </cell>
          <cell r="AA27" t="str">
            <v>E</v>
          </cell>
          <cell r="AB27" t="str">
            <v>E</v>
          </cell>
          <cell r="AC27" t="str">
            <v>A</v>
          </cell>
          <cell r="AD27" t="str">
            <v>E</v>
          </cell>
          <cell r="AE27" t="str">
            <v>E</v>
          </cell>
          <cell r="AF27" t="str">
            <v>E</v>
          </cell>
          <cell r="AG27" t="str">
            <v>W/O</v>
          </cell>
          <cell r="AH27" t="str">
            <v>E</v>
          </cell>
          <cell r="AI27" t="str">
            <v>A</v>
          </cell>
          <cell r="AJ27" t="str">
            <v>E</v>
          </cell>
          <cell r="AK27" t="str">
            <v>E</v>
          </cell>
          <cell r="AW27">
            <v>0</v>
          </cell>
          <cell r="AX27">
            <v>24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M27">
            <v>4</v>
          </cell>
          <cell r="BN27">
            <v>3</v>
          </cell>
          <cell r="BO27">
            <v>24</v>
          </cell>
        </row>
        <row r="28">
          <cell r="C28">
            <v>5409</v>
          </cell>
          <cell r="D28" t="str">
            <v>KRISHNA MOHAN JHA</v>
          </cell>
          <cell r="E28" t="str">
            <v>SG</v>
          </cell>
          <cell r="F28" t="str">
            <v/>
          </cell>
          <cell r="G28" t="str">
            <v>A</v>
          </cell>
          <cell r="H28" t="str">
            <v>A</v>
          </cell>
          <cell r="I28" t="str">
            <v>A</v>
          </cell>
          <cell r="J28" t="str">
            <v>A</v>
          </cell>
          <cell r="K28" t="str">
            <v>A</v>
          </cell>
          <cell r="L28" t="str">
            <v>A</v>
          </cell>
          <cell r="M28" t="str">
            <v>A</v>
          </cell>
          <cell r="N28" t="str">
            <v>A</v>
          </cell>
          <cell r="O28" t="str">
            <v>A</v>
          </cell>
          <cell r="P28" t="str">
            <v>A</v>
          </cell>
          <cell r="Q28" t="str">
            <v>A</v>
          </cell>
          <cell r="R28" t="str">
            <v>A</v>
          </cell>
          <cell r="S28" t="str">
            <v>A</v>
          </cell>
          <cell r="T28" t="str">
            <v>A</v>
          </cell>
          <cell r="U28" t="str">
            <v>A</v>
          </cell>
          <cell r="V28" t="str">
            <v>E</v>
          </cell>
          <cell r="W28" t="str">
            <v>E</v>
          </cell>
          <cell r="X28" t="str">
            <v>E</v>
          </cell>
          <cell r="Y28" t="str">
            <v>E</v>
          </cell>
          <cell r="Z28" t="str">
            <v>E</v>
          </cell>
          <cell r="AA28" t="str">
            <v>E</v>
          </cell>
          <cell r="AB28" t="str">
            <v>E</v>
          </cell>
          <cell r="AC28" t="str">
            <v>W/O</v>
          </cell>
          <cell r="AD28" t="str">
            <v>E</v>
          </cell>
          <cell r="AE28" t="str">
            <v>E</v>
          </cell>
          <cell r="AF28" t="str">
            <v>A</v>
          </cell>
          <cell r="AG28" t="str">
            <v>E</v>
          </cell>
          <cell r="AH28" t="str">
            <v>W/O</v>
          </cell>
          <cell r="AI28" t="str">
            <v>E</v>
          </cell>
          <cell r="AJ28" t="str">
            <v>E</v>
          </cell>
          <cell r="AK28" t="str">
            <v>E</v>
          </cell>
          <cell r="AW28">
            <v>0</v>
          </cell>
          <cell r="AX28">
            <v>13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M28">
            <v>2</v>
          </cell>
          <cell r="BN28">
            <v>16</v>
          </cell>
          <cell r="BO28">
            <v>13</v>
          </cell>
        </row>
        <row r="29">
          <cell r="C29">
            <v>5364</v>
          </cell>
          <cell r="D29" t="str">
            <v>LOVE KUMAR BAJAJ</v>
          </cell>
          <cell r="E29" t="str">
            <v>SG</v>
          </cell>
          <cell r="F29" t="str">
            <v/>
          </cell>
          <cell r="G29" t="str">
            <v>W/O</v>
          </cell>
          <cell r="H29" t="str">
            <v>M</v>
          </cell>
          <cell r="I29" t="str">
            <v>M</v>
          </cell>
          <cell r="J29" t="str">
            <v>M</v>
          </cell>
          <cell r="K29" t="str">
            <v>M</v>
          </cell>
          <cell r="L29" t="str">
            <v>M</v>
          </cell>
          <cell r="M29" t="str">
            <v>W/O</v>
          </cell>
          <cell r="N29" t="str">
            <v>M</v>
          </cell>
          <cell r="O29" t="str">
            <v>M</v>
          </cell>
          <cell r="P29" t="str">
            <v>M</v>
          </cell>
          <cell r="Q29" t="str">
            <v>M</v>
          </cell>
          <cell r="R29" t="str">
            <v>M</v>
          </cell>
          <cell r="S29" t="str">
            <v>M</v>
          </cell>
          <cell r="T29" t="str">
            <v>M</v>
          </cell>
          <cell r="U29" t="str">
            <v>W/O</v>
          </cell>
          <cell r="V29" t="str">
            <v>M</v>
          </cell>
          <cell r="W29" t="str">
            <v>M</v>
          </cell>
          <cell r="X29" t="str">
            <v>M</v>
          </cell>
          <cell r="Y29" t="str">
            <v>M</v>
          </cell>
          <cell r="Z29" t="str">
            <v>M</v>
          </cell>
          <cell r="AA29" t="str">
            <v>W/O</v>
          </cell>
          <cell r="AB29" t="str">
            <v>M</v>
          </cell>
          <cell r="AC29" t="str">
            <v>A</v>
          </cell>
          <cell r="AD29" t="str">
            <v>M</v>
          </cell>
          <cell r="AE29" t="str">
            <v>M</v>
          </cell>
          <cell r="AF29" t="str">
            <v>M</v>
          </cell>
          <cell r="AG29" t="str">
            <v>M</v>
          </cell>
          <cell r="AH29" t="str">
            <v>W/O</v>
          </cell>
          <cell r="AI29" t="str">
            <v>M</v>
          </cell>
          <cell r="AJ29" t="str">
            <v>M</v>
          </cell>
          <cell r="AK29" t="str">
            <v>M</v>
          </cell>
          <cell r="AW29">
            <v>25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M29">
            <v>5</v>
          </cell>
          <cell r="BN29">
            <v>1</v>
          </cell>
          <cell r="BO29">
            <v>25</v>
          </cell>
        </row>
        <row r="30">
          <cell r="C30">
            <v>5303</v>
          </cell>
          <cell r="D30" t="str">
            <v>LALITA DEVI</v>
          </cell>
          <cell r="E30" t="str">
            <v>LSG</v>
          </cell>
          <cell r="F30" t="str">
            <v/>
          </cell>
          <cell r="G30" t="str">
            <v>E</v>
          </cell>
          <cell r="H30" t="str">
            <v>E</v>
          </cell>
          <cell r="I30" t="str">
            <v>E</v>
          </cell>
          <cell r="J30" t="str">
            <v>W/O</v>
          </cell>
          <cell r="K30" t="str">
            <v>E</v>
          </cell>
          <cell r="L30" t="str">
            <v>M</v>
          </cell>
          <cell r="M30" t="str">
            <v>M</v>
          </cell>
          <cell r="N30" t="str">
            <v>M</v>
          </cell>
          <cell r="O30" t="str">
            <v>M</v>
          </cell>
          <cell r="P30" t="str">
            <v>M</v>
          </cell>
          <cell r="Q30" t="str">
            <v>W/O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 t="str">
            <v>M</v>
          </cell>
          <cell r="W30" t="str">
            <v>E</v>
          </cell>
          <cell r="X30" t="str">
            <v>W/O</v>
          </cell>
          <cell r="Y30" t="str">
            <v>E</v>
          </cell>
          <cell r="Z30" t="str">
            <v>E</v>
          </cell>
          <cell r="AA30" t="str">
            <v>E</v>
          </cell>
          <cell r="AB30" t="str">
            <v>E</v>
          </cell>
          <cell r="AC30" t="str">
            <v>E</v>
          </cell>
          <cell r="AD30" t="str">
            <v>E</v>
          </cell>
          <cell r="AE30" t="str">
            <v>W/O</v>
          </cell>
          <cell r="AF30" t="str">
            <v>M</v>
          </cell>
          <cell r="AG30" t="str">
            <v>M</v>
          </cell>
          <cell r="AH30" t="str">
            <v>M</v>
          </cell>
          <cell r="AI30" t="str">
            <v>M</v>
          </cell>
          <cell r="AJ30" t="str">
            <v>M</v>
          </cell>
          <cell r="AK30" t="str">
            <v>M</v>
          </cell>
          <cell r="AW30">
            <v>16</v>
          </cell>
          <cell r="AX30">
            <v>11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M30">
            <v>4</v>
          </cell>
          <cell r="BN30">
            <v>0</v>
          </cell>
          <cell r="BO30">
            <v>27</v>
          </cell>
        </row>
        <row r="31">
          <cell r="C31">
            <v>5355</v>
          </cell>
          <cell r="D31" t="str">
            <v>MOHIT KUMAR</v>
          </cell>
          <cell r="E31" t="str">
            <v>SG</v>
          </cell>
          <cell r="F31" t="str">
            <v/>
          </cell>
          <cell r="G31" t="str">
            <v>N</v>
          </cell>
          <cell r="H31" t="str">
            <v>W/O</v>
          </cell>
          <cell r="I31" t="str">
            <v>N</v>
          </cell>
          <cell r="J31" t="str">
            <v>N</v>
          </cell>
          <cell r="K31" t="str">
            <v>N</v>
          </cell>
          <cell r="L31" t="str">
            <v>E</v>
          </cell>
          <cell r="M31" t="str">
            <v>E</v>
          </cell>
          <cell r="N31" t="str">
            <v>W/O</v>
          </cell>
          <cell r="O31" t="str">
            <v>E</v>
          </cell>
          <cell r="P31" t="str">
            <v>E</v>
          </cell>
          <cell r="Q31" t="str">
            <v>E</v>
          </cell>
          <cell r="R31" t="str">
            <v>E</v>
          </cell>
          <cell r="S31" t="str">
            <v>E</v>
          </cell>
          <cell r="T31" t="str">
            <v>E</v>
          </cell>
          <cell r="U31" t="str">
            <v>W/O</v>
          </cell>
          <cell r="V31" t="str">
            <v>M</v>
          </cell>
          <cell r="W31" t="str">
            <v>M</v>
          </cell>
          <cell r="X31" t="str">
            <v>M</v>
          </cell>
          <cell r="Y31" t="str">
            <v>M</v>
          </cell>
          <cell r="Z31" t="str">
            <v>M</v>
          </cell>
          <cell r="AA31" t="str">
            <v>M</v>
          </cell>
          <cell r="AB31" t="str">
            <v>W/O</v>
          </cell>
          <cell r="AC31" t="str">
            <v>M</v>
          </cell>
          <cell r="AD31" t="str">
            <v>M</v>
          </cell>
          <cell r="AE31" t="str">
            <v>M</v>
          </cell>
          <cell r="AF31" t="str">
            <v>M</v>
          </cell>
          <cell r="AG31" t="str">
            <v>N</v>
          </cell>
          <cell r="AH31" t="str">
            <v>N</v>
          </cell>
          <cell r="AI31" t="str">
            <v>W/O</v>
          </cell>
          <cell r="AJ31" t="str">
            <v>N</v>
          </cell>
          <cell r="AK31" t="str">
            <v>N</v>
          </cell>
          <cell r="AW31">
            <v>10</v>
          </cell>
          <cell r="AX31">
            <v>8</v>
          </cell>
          <cell r="AY31">
            <v>8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M31">
            <v>5</v>
          </cell>
          <cell r="BN31">
            <v>0</v>
          </cell>
          <cell r="BO31">
            <v>26</v>
          </cell>
        </row>
        <row r="32">
          <cell r="C32">
            <v>5434</v>
          </cell>
          <cell r="D32" t="str">
            <v>MEERA</v>
          </cell>
          <cell r="E32" t="str">
            <v>LSG</v>
          </cell>
          <cell r="F32" t="str">
            <v/>
          </cell>
          <cell r="G32" t="str">
            <v>N</v>
          </cell>
          <cell r="H32" t="str">
            <v>A</v>
          </cell>
          <cell r="I32" t="str">
            <v>E</v>
          </cell>
          <cell r="J32" t="str">
            <v>E</v>
          </cell>
          <cell r="K32" t="str">
            <v>E</v>
          </cell>
          <cell r="L32" t="str">
            <v>W/O</v>
          </cell>
          <cell r="M32" t="str">
            <v>M</v>
          </cell>
          <cell r="N32" t="str">
            <v>M</v>
          </cell>
          <cell r="O32" t="str">
            <v>M</v>
          </cell>
          <cell r="P32" t="str">
            <v>M</v>
          </cell>
          <cell r="Q32" t="str">
            <v>M</v>
          </cell>
          <cell r="R32" t="str">
            <v>M</v>
          </cell>
          <cell r="S32" t="str">
            <v>W/O</v>
          </cell>
          <cell r="T32" t="str">
            <v>M</v>
          </cell>
          <cell r="U32" t="str">
            <v>M</v>
          </cell>
          <cell r="V32" t="str">
            <v>N</v>
          </cell>
          <cell r="W32" t="str">
            <v>N</v>
          </cell>
          <cell r="X32" t="str">
            <v>N</v>
          </cell>
          <cell r="Y32" t="str">
            <v>N</v>
          </cell>
          <cell r="Z32" t="str">
            <v>W/O</v>
          </cell>
          <cell r="AA32" t="str">
            <v>N</v>
          </cell>
          <cell r="AB32" t="str">
            <v>N</v>
          </cell>
          <cell r="AC32" t="str">
            <v>N</v>
          </cell>
          <cell r="AD32" t="str">
            <v>N</v>
          </cell>
          <cell r="AE32" t="str">
            <v>N</v>
          </cell>
          <cell r="AF32" t="str">
            <v>E</v>
          </cell>
          <cell r="AG32" t="str">
            <v>E</v>
          </cell>
          <cell r="AH32" t="str">
            <v>E</v>
          </cell>
          <cell r="AI32" t="str">
            <v>W/O</v>
          </cell>
          <cell r="AJ32" t="str">
            <v>E</v>
          </cell>
          <cell r="AK32" t="str">
            <v>E</v>
          </cell>
          <cell r="AW32">
            <v>8</v>
          </cell>
          <cell r="AX32">
            <v>8</v>
          </cell>
          <cell r="AY32">
            <v>10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M32">
            <v>4</v>
          </cell>
          <cell r="BN32">
            <v>1</v>
          </cell>
          <cell r="BO32">
            <v>26</v>
          </cell>
        </row>
        <row r="33">
          <cell r="C33">
            <v>5295</v>
          </cell>
          <cell r="D33" t="str">
            <v>MAMTA SINGH</v>
          </cell>
          <cell r="E33" t="str">
            <v>LSG</v>
          </cell>
          <cell r="F33" t="str">
            <v/>
          </cell>
          <cell r="G33" t="str">
            <v>W/O</v>
          </cell>
          <cell r="H33" t="str">
            <v>M</v>
          </cell>
          <cell r="I33" t="str">
            <v>M</v>
          </cell>
          <cell r="J33" t="str">
            <v>M</v>
          </cell>
          <cell r="K33" t="str">
            <v>M</v>
          </cell>
          <cell r="L33" t="str">
            <v>M</v>
          </cell>
          <cell r="M33" t="str">
            <v>M</v>
          </cell>
          <cell r="N33" t="str">
            <v>W/O</v>
          </cell>
          <cell r="O33" t="str">
            <v>M</v>
          </cell>
          <cell r="P33" t="str">
            <v>M</v>
          </cell>
          <cell r="Q33" t="str">
            <v>M</v>
          </cell>
          <cell r="R33" t="str">
            <v>M</v>
          </cell>
          <cell r="S33" t="str">
            <v>M</v>
          </cell>
          <cell r="T33" t="str">
            <v>M</v>
          </cell>
          <cell r="U33" t="str">
            <v>W/O</v>
          </cell>
          <cell r="V33" t="str">
            <v>M</v>
          </cell>
          <cell r="W33" t="str">
            <v>M</v>
          </cell>
          <cell r="X33" t="str">
            <v>M</v>
          </cell>
          <cell r="Y33" t="str">
            <v>M</v>
          </cell>
          <cell r="Z33" t="str">
            <v>M</v>
          </cell>
          <cell r="AA33" t="str">
            <v>M</v>
          </cell>
          <cell r="AB33" t="str">
            <v>W/O</v>
          </cell>
          <cell r="AC33" t="str">
            <v>M</v>
          </cell>
          <cell r="AD33" t="str">
            <v>M</v>
          </cell>
          <cell r="AE33" t="str">
            <v>A</v>
          </cell>
          <cell r="AF33" t="str">
            <v>A</v>
          </cell>
          <cell r="AG33" t="str">
            <v>A</v>
          </cell>
          <cell r="AH33" t="str">
            <v>M</v>
          </cell>
          <cell r="AI33" t="str">
            <v>A</v>
          </cell>
          <cell r="AJ33" t="str">
            <v>M</v>
          </cell>
          <cell r="AK33" t="str">
            <v>M</v>
          </cell>
          <cell r="AW33">
            <v>23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M33">
            <v>4</v>
          </cell>
          <cell r="BN33">
            <v>4</v>
          </cell>
          <cell r="BO33">
            <v>23</v>
          </cell>
        </row>
        <row r="34">
          <cell r="C34">
            <v>5320</v>
          </cell>
          <cell r="D34" t="str">
            <v>MANISH RANJAN</v>
          </cell>
          <cell r="E34" t="str">
            <v>SG</v>
          </cell>
          <cell r="F34" t="str">
            <v/>
          </cell>
          <cell r="G34" t="str">
            <v>E</v>
          </cell>
          <cell r="H34" t="str">
            <v>E</v>
          </cell>
          <cell r="I34" t="str">
            <v>E</v>
          </cell>
          <cell r="J34" t="str">
            <v>W/O</v>
          </cell>
          <cell r="K34" t="str">
            <v>E</v>
          </cell>
          <cell r="L34" t="str">
            <v>E</v>
          </cell>
          <cell r="M34" t="str">
            <v>E</v>
          </cell>
          <cell r="N34" t="str">
            <v>E</v>
          </cell>
          <cell r="O34" t="str">
            <v>N</v>
          </cell>
          <cell r="P34" t="str">
            <v>E</v>
          </cell>
          <cell r="Q34" t="str">
            <v>E</v>
          </cell>
          <cell r="R34" t="str">
            <v>W/O</v>
          </cell>
          <cell r="S34" t="str">
            <v>E</v>
          </cell>
          <cell r="T34" t="str">
            <v>E</v>
          </cell>
          <cell r="U34" t="str">
            <v>E</v>
          </cell>
          <cell r="V34" t="str">
            <v>E</v>
          </cell>
          <cell r="W34" t="str">
            <v>W/O</v>
          </cell>
          <cell r="X34" t="str">
            <v>N</v>
          </cell>
          <cell r="Y34" t="str">
            <v>N</v>
          </cell>
          <cell r="Z34" t="str">
            <v>N</v>
          </cell>
          <cell r="AA34" t="str">
            <v>N</v>
          </cell>
          <cell r="AB34" t="str">
            <v>N</v>
          </cell>
          <cell r="AC34" t="str">
            <v>A</v>
          </cell>
          <cell r="AD34" t="str">
            <v>A</v>
          </cell>
          <cell r="AE34" t="str">
            <v>A</v>
          </cell>
          <cell r="AF34" t="str">
            <v>N</v>
          </cell>
          <cell r="AG34" t="str">
            <v>W/O</v>
          </cell>
          <cell r="AH34" t="str">
            <v>N</v>
          </cell>
          <cell r="AI34" t="str">
            <v>N</v>
          </cell>
          <cell r="AJ34" t="str">
            <v>N</v>
          </cell>
          <cell r="AK34" t="str">
            <v>A</v>
          </cell>
          <cell r="AW34">
            <v>0</v>
          </cell>
          <cell r="AX34">
            <v>13</v>
          </cell>
          <cell r="AY34">
            <v>10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M34">
            <v>4</v>
          </cell>
          <cell r="BN34">
            <v>4</v>
          </cell>
          <cell r="BO34">
            <v>23</v>
          </cell>
        </row>
        <row r="35">
          <cell r="C35">
            <v>5445</v>
          </cell>
          <cell r="D35" t="str">
            <v>MOHAMMAD SAKIR</v>
          </cell>
          <cell r="E35" t="str">
            <v>SG</v>
          </cell>
          <cell r="F35" t="str">
            <v/>
          </cell>
          <cell r="G35" t="str">
            <v>N</v>
          </cell>
          <cell r="H35" t="str">
            <v>N</v>
          </cell>
          <cell r="I35" t="str">
            <v>N</v>
          </cell>
          <cell r="J35" t="str">
            <v>N</v>
          </cell>
          <cell r="K35" t="str">
            <v>W/O</v>
          </cell>
          <cell r="L35" t="str">
            <v>E</v>
          </cell>
          <cell r="M35" t="str">
            <v>E</v>
          </cell>
          <cell r="N35" t="str">
            <v>E</v>
          </cell>
          <cell r="O35" t="str">
            <v>E</v>
          </cell>
          <cell r="P35" t="str">
            <v>E</v>
          </cell>
          <cell r="Q35" t="str">
            <v>E</v>
          </cell>
          <cell r="R35" t="str">
            <v>E</v>
          </cell>
          <cell r="S35" t="str">
            <v>W/O</v>
          </cell>
          <cell r="T35" t="str">
            <v>E</v>
          </cell>
          <cell r="U35" t="str">
            <v>E</v>
          </cell>
          <cell r="V35" t="str">
            <v>E</v>
          </cell>
          <cell r="W35" t="str">
            <v>A</v>
          </cell>
          <cell r="X35" t="str">
            <v>A</v>
          </cell>
          <cell r="Y35" t="str">
            <v>A</v>
          </cell>
          <cell r="Z35" t="str">
            <v>E</v>
          </cell>
          <cell r="AA35" t="str">
            <v>W/O</v>
          </cell>
          <cell r="AB35" t="str">
            <v>E</v>
          </cell>
          <cell r="AC35" t="str">
            <v>E</v>
          </cell>
          <cell r="AD35" t="str">
            <v>N</v>
          </cell>
          <cell r="AE35" t="str">
            <v>E</v>
          </cell>
          <cell r="AF35" t="str">
            <v>W/O</v>
          </cell>
          <cell r="AG35" t="str">
            <v>E</v>
          </cell>
          <cell r="AH35" t="str">
            <v>E</v>
          </cell>
          <cell r="AI35" t="str">
            <v>E</v>
          </cell>
          <cell r="AJ35" t="str">
            <v>E</v>
          </cell>
          <cell r="AK35" t="str">
            <v>E</v>
          </cell>
          <cell r="AW35">
            <v>0</v>
          </cell>
          <cell r="AX35">
            <v>19</v>
          </cell>
          <cell r="AY35">
            <v>5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M35">
            <v>4</v>
          </cell>
          <cell r="BN35">
            <v>3</v>
          </cell>
          <cell r="BO35">
            <v>24</v>
          </cell>
        </row>
        <row r="36">
          <cell r="C36">
            <v>5407</v>
          </cell>
          <cell r="D36" t="str">
            <v>NARENDER KUMAR</v>
          </cell>
          <cell r="E36" t="str">
            <v>SG</v>
          </cell>
          <cell r="F36" t="str">
            <v/>
          </cell>
          <cell r="G36" t="str">
            <v>N</v>
          </cell>
          <cell r="H36" t="str">
            <v>N</v>
          </cell>
          <cell r="I36" t="str">
            <v>W/O</v>
          </cell>
          <cell r="J36" t="str">
            <v>N</v>
          </cell>
          <cell r="K36" t="str">
            <v>N</v>
          </cell>
          <cell r="L36" t="str">
            <v>N</v>
          </cell>
          <cell r="M36" t="str">
            <v>N</v>
          </cell>
          <cell r="N36" t="str">
            <v>N</v>
          </cell>
          <cell r="O36" t="str">
            <v>W/O</v>
          </cell>
          <cell r="P36" t="str">
            <v>N</v>
          </cell>
          <cell r="Q36" t="str">
            <v>N</v>
          </cell>
          <cell r="R36" t="str">
            <v>N</v>
          </cell>
          <cell r="S36" t="str">
            <v>N</v>
          </cell>
          <cell r="T36" t="str">
            <v>N</v>
          </cell>
          <cell r="U36" t="str">
            <v>N</v>
          </cell>
          <cell r="V36" t="str">
            <v>N</v>
          </cell>
          <cell r="W36" t="str">
            <v>W/O</v>
          </cell>
          <cell r="X36" t="str">
            <v>N</v>
          </cell>
          <cell r="Y36" t="str">
            <v>N</v>
          </cell>
          <cell r="Z36" t="str">
            <v>N</v>
          </cell>
          <cell r="AA36" t="str">
            <v>N</v>
          </cell>
          <cell r="AB36" t="str">
            <v>N</v>
          </cell>
          <cell r="AC36" t="str">
            <v>W/O</v>
          </cell>
          <cell r="AD36" t="str">
            <v>N</v>
          </cell>
          <cell r="AE36" t="str">
            <v>N</v>
          </cell>
          <cell r="AF36" t="str">
            <v>A</v>
          </cell>
          <cell r="AG36" t="str">
            <v>N</v>
          </cell>
          <cell r="AH36" t="str">
            <v>A</v>
          </cell>
          <cell r="AI36" t="str">
            <v>N</v>
          </cell>
          <cell r="AJ36" t="str">
            <v>N</v>
          </cell>
          <cell r="AK36" t="str">
            <v>A</v>
          </cell>
          <cell r="AW36">
            <v>0</v>
          </cell>
          <cell r="AX36">
            <v>0</v>
          </cell>
          <cell r="AY36">
            <v>24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M36">
            <v>4</v>
          </cell>
          <cell r="BN36">
            <v>3</v>
          </cell>
          <cell r="BO36">
            <v>24</v>
          </cell>
        </row>
        <row r="37">
          <cell r="C37">
            <v>5311</v>
          </cell>
          <cell r="D37" t="str">
            <v>PRAVEEN KUMAR</v>
          </cell>
          <cell r="E37" t="str">
            <v>SG</v>
          </cell>
          <cell r="F37" t="str">
            <v/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M</v>
          </cell>
          <cell r="K37" t="str">
            <v>W/O</v>
          </cell>
          <cell r="L37" t="str">
            <v>E</v>
          </cell>
          <cell r="M37" t="str">
            <v>E</v>
          </cell>
          <cell r="N37" t="str">
            <v>E</v>
          </cell>
          <cell r="O37" t="str">
            <v>W/O</v>
          </cell>
          <cell r="P37" t="str">
            <v>E</v>
          </cell>
          <cell r="Q37" t="str">
            <v>E</v>
          </cell>
          <cell r="R37" t="str">
            <v>E</v>
          </cell>
          <cell r="S37" t="str">
            <v>E</v>
          </cell>
          <cell r="T37" t="str">
            <v>E</v>
          </cell>
          <cell r="U37" t="str">
            <v>E</v>
          </cell>
          <cell r="V37" t="str">
            <v>M</v>
          </cell>
          <cell r="W37" t="str">
            <v>M</v>
          </cell>
          <cell r="X37" t="str">
            <v>W/O</v>
          </cell>
          <cell r="Y37" t="str">
            <v>M</v>
          </cell>
          <cell r="Z37" t="str">
            <v>M</v>
          </cell>
          <cell r="AA37" t="str">
            <v>M</v>
          </cell>
          <cell r="AB37" t="str">
            <v>M</v>
          </cell>
          <cell r="AC37" t="str">
            <v>M</v>
          </cell>
          <cell r="AD37" t="str">
            <v>M</v>
          </cell>
          <cell r="AE37" t="str">
            <v>W/O</v>
          </cell>
          <cell r="AF37" t="str">
            <v>E</v>
          </cell>
          <cell r="AG37" t="str">
            <v>E</v>
          </cell>
          <cell r="AH37" t="str">
            <v>E</v>
          </cell>
          <cell r="AI37" t="str">
            <v>N</v>
          </cell>
          <cell r="AJ37" t="str">
            <v>E</v>
          </cell>
          <cell r="AK37" t="str">
            <v>E</v>
          </cell>
          <cell r="AW37">
            <v>12</v>
          </cell>
          <cell r="AX37">
            <v>14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M37">
            <v>4</v>
          </cell>
          <cell r="BN37">
            <v>0</v>
          </cell>
          <cell r="BO37">
            <v>27</v>
          </cell>
        </row>
        <row r="38">
          <cell r="C38">
            <v>5273</v>
          </cell>
          <cell r="D38" t="str">
            <v>PRAVESH KUMAR</v>
          </cell>
          <cell r="E38" t="str">
            <v>SG</v>
          </cell>
          <cell r="F38" t="str">
            <v/>
          </cell>
          <cell r="G38" t="str">
            <v>A</v>
          </cell>
          <cell r="H38" t="str">
            <v>N</v>
          </cell>
          <cell r="I38" t="str">
            <v>N</v>
          </cell>
          <cell r="J38" t="str">
            <v>N</v>
          </cell>
          <cell r="K38" t="str">
            <v>N</v>
          </cell>
          <cell r="L38" t="str">
            <v>W/O</v>
          </cell>
          <cell r="M38" t="str">
            <v>M</v>
          </cell>
          <cell r="N38" t="str">
            <v>M</v>
          </cell>
          <cell r="O38" t="str">
            <v>M</v>
          </cell>
          <cell r="P38" t="str">
            <v>M</v>
          </cell>
          <cell r="Q38" t="str">
            <v>M</v>
          </cell>
          <cell r="R38" t="str">
            <v>M</v>
          </cell>
          <cell r="S38" t="str">
            <v>W/O</v>
          </cell>
          <cell r="T38" t="str">
            <v>M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 t="str">
            <v>M</v>
          </cell>
          <cell r="Z38" t="str">
            <v>W/O</v>
          </cell>
          <cell r="AA38" t="str">
            <v>M</v>
          </cell>
          <cell r="AB38" t="str">
            <v>M</v>
          </cell>
          <cell r="AC38" t="str">
            <v>M</v>
          </cell>
          <cell r="AD38" t="str">
            <v>M</v>
          </cell>
          <cell r="AE38" t="str">
            <v>M</v>
          </cell>
          <cell r="AF38" t="str">
            <v>M</v>
          </cell>
          <cell r="AG38" t="str">
            <v>W/O</v>
          </cell>
          <cell r="AH38" t="str">
            <v>A</v>
          </cell>
          <cell r="AI38" t="str">
            <v>N</v>
          </cell>
          <cell r="AJ38" t="str">
            <v>N</v>
          </cell>
          <cell r="AK38" t="str">
            <v>N</v>
          </cell>
          <cell r="AW38">
            <v>18</v>
          </cell>
          <cell r="AX38">
            <v>0</v>
          </cell>
          <cell r="AY38">
            <v>7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M38">
            <v>4</v>
          </cell>
          <cell r="BN38">
            <v>2</v>
          </cell>
          <cell r="BO38">
            <v>25</v>
          </cell>
        </row>
        <row r="39">
          <cell r="C39">
            <v>5304</v>
          </cell>
          <cell r="D39" t="str">
            <v>PARWATI WALDIA</v>
          </cell>
          <cell r="E39" t="str">
            <v>LSG</v>
          </cell>
          <cell r="F39" t="str">
            <v/>
          </cell>
          <cell r="G39" t="str">
            <v>M</v>
          </cell>
          <cell r="H39" t="str">
            <v>W/O</v>
          </cell>
          <cell r="I39" t="str">
            <v>M</v>
          </cell>
          <cell r="J39" t="str">
            <v>M</v>
          </cell>
          <cell r="K39" t="str">
            <v>M</v>
          </cell>
          <cell r="L39" t="str">
            <v>N</v>
          </cell>
          <cell r="M39" t="str">
            <v>N</v>
          </cell>
          <cell r="N39" t="str">
            <v>N</v>
          </cell>
          <cell r="O39" t="str">
            <v>N</v>
          </cell>
          <cell r="P39" t="str">
            <v>W/O</v>
          </cell>
          <cell r="Q39" t="str">
            <v>N</v>
          </cell>
          <cell r="R39" t="str">
            <v>N</v>
          </cell>
          <cell r="S39" t="str">
            <v>N</v>
          </cell>
          <cell r="T39" t="str">
            <v>N</v>
          </cell>
          <cell r="U39" t="str">
            <v>N</v>
          </cell>
          <cell r="V39" t="str">
            <v>E</v>
          </cell>
          <cell r="W39" t="str">
            <v>W/O</v>
          </cell>
          <cell r="X39" t="str">
            <v>E</v>
          </cell>
          <cell r="Y39" t="str">
            <v>E</v>
          </cell>
          <cell r="Z39" t="str">
            <v>E</v>
          </cell>
          <cell r="AA39" t="str">
            <v>E</v>
          </cell>
          <cell r="AB39" t="str">
            <v>E</v>
          </cell>
          <cell r="AC39" t="str">
            <v>E</v>
          </cell>
          <cell r="AD39" t="str">
            <v>W/O</v>
          </cell>
          <cell r="AE39" t="str">
            <v>M</v>
          </cell>
          <cell r="AF39" t="str">
            <v>M</v>
          </cell>
          <cell r="AG39" t="str">
            <v>M</v>
          </cell>
          <cell r="AH39" t="str">
            <v>M</v>
          </cell>
          <cell r="AI39" t="str">
            <v>M</v>
          </cell>
          <cell r="AJ39" t="str">
            <v>M</v>
          </cell>
          <cell r="AK39" t="str">
            <v>A</v>
          </cell>
          <cell r="AW39">
            <v>10</v>
          </cell>
          <cell r="AX39">
            <v>7</v>
          </cell>
          <cell r="AY39">
            <v>9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M39">
            <v>4</v>
          </cell>
          <cell r="BN39">
            <v>1</v>
          </cell>
          <cell r="BO39">
            <v>26</v>
          </cell>
        </row>
        <row r="40">
          <cell r="C40">
            <v>5346</v>
          </cell>
          <cell r="D40" t="str">
            <v>PRAKASH SATI</v>
          </cell>
          <cell r="E40" t="str">
            <v>SG</v>
          </cell>
          <cell r="F40" t="str">
            <v/>
          </cell>
          <cell r="G40" t="str">
            <v>N</v>
          </cell>
          <cell r="H40" t="str">
            <v>N</v>
          </cell>
          <cell r="I40" t="str">
            <v>W/O</v>
          </cell>
          <cell r="J40" t="str">
            <v>N</v>
          </cell>
          <cell r="K40" t="str">
            <v>N</v>
          </cell>
          <cell r="L40" t="str">
            <v>E</v>
          </cell>
          <cell r="M40" t="str">
            <v>E</v>
          </cell>
          <cell r="N40" t="str">
            <v>E</v>
          </cell>
          <cell r="O40" t="str">
            <v>E</v>
          </cell>
          <cell r="P40" t="str">
            <v>W/O</v>
          </cell>
          <cell r="Q40" t="str">
            <v>E</v>
          </cell>
          <cell r="R40" t="str">
            <v>E</v>
          </cell>
          <cell r="S40" t="str">
            <v>E</v>
          </cell>
          <cell r="T40" t="str">
            <v>E</v>
          </cell>
          <cell r="U40" t="str">
            <v>E</v>
          </cell>
          <cell r="V40" t="str">
            <v>M</v>
          </cell>
          <cell r="W40" t="str">
            <v>W/O</v>
          </cell>
          <cell r="X40" t="str">
            <v>M</v>
          </cell>
          <cell r="Y40" t="str">
            <v>M</v>
          </cell>
          <cell r="Z40" t="str">
            <v>M</v>
          </cell>
          <cell r="AA40" t="str">
            <v>M</v>
          </cell>
          <cell r="AB40" t="str">
            <v>M</v>
          </cell>
          <cell r="AC40" t="str">
            <v>M</v>
          </cell>
          <cell r="AD40" t="str">
            <v>W/O</v>
          </cell>
          <cell r="AE40" t="str">
            <v>M</v>
          </cell>
          <cell r="AF40" t="str">
            <v>E</v>
          </cell>
          <cell r="AG40" t="str">
            <v>E</v>
          </cell>
          <cell r="AH40" t="str">
            <v>E</v>
          </cell>
          <cell r="AI40" t="str">
            <v>E</v>
          </cell>
          <cell r="AJ40" t="str">
            <v>E</v>
          </cell>
          <cell r="AK40" t="str">
            <v>A</v>
          </cell>
          <cell r="AW40">
            <v>8</v>
          </cell>
          <cell r="AX40">
            <v>14</v>
          </cell>
          <cell r="AY40">
            <v>4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M40">
            <v>4</v>
          </cell>
          <cell r="BN40">
            <v>1</v>
          </cell>
          <cell r="BO40">
            <v>26</v>
          </cell>
        </row>
        <row r="41">
          <cell r="C41">
            <v>5444</v>
          </cell>
          <cell r="D41" t="str">
            <v>PRITHVI SINGH</v>
          </cell>
          <cell r="E41" t="str">
            <v>SG</v>
          </cell>
          <cell r="F41" t="str">
            <v/>
          </cell>
          <cell r="G41" t="str">
            <v>M</v>
          </cell>
          <cell r="H41" t="str">
            <v>M</v>
          </cell>
          <cell r="I41" t="str">
            <v>M</v>
          </cell>
          <cell r="J41" t="str">
            <v>M</v>
          </cell>
          <cell r="K41" t="str">
            <v>M</v>
          </cell>
          <cell r="L41" t="str">
            <v>W/O</v>
          </cell>
          <cell r="M41" t="str">
            <v>N</v>
          </cell>
          <cell r="N41" t="str">
            <v>N</v>
          </cell>
          <cell r="O41" t="str">
            <v>N</v>
          </cell>
          <cell r="P41" t="str">
            <v>N</v>
          </cell>
          <cell r="Q41" t="str">
            <v>N</v>
          </cell>
          <cell r="R41" t="str">
            <v>W/O</v>
          </cell>
          <cell r="S41" t="str">
            <v>N</v>
          </cell>
          <cell r="T41" t="str">
            <v>N</v>
          </cell>
          <cell r="U41" t="str">
            <v>N</v>
          </cell>
          <cell r="V41" t="str">
            <v>W/O</v>
          </cell>
          <cell r="W41" t="str">
            <v>E</v>
          </cell>
          <cell r="X41" t="str">
            <v>E</v>
          </cell>
          <cell r="Y41" t="str">
            <v>E</v>
          </cell>
          <cell r="Z41" t="str">
            <v>M</v>
          </cell>
          <cell r="AA41" t="str">
            <v>E</v>
          </cell>
          <cell r="AB41" t="str">
            <v>E</v>
          </cell>
          <cell r="AC41" t="str">
            <v>W/O</v>
          </cell>
          <cell r="AD41" t="str">
            <v>M</v>
          </cell>
          <cell r="AE41" t="str">
            <v>E</v>
          </cell>
          <cell r="AF41" t="str">
            <v>M</v>
          </cell>
          <cell r="AG41" t="str">
            <v>M</v>
          </cell>
          <cell r="AH41" t="str">
            <v>M</v>
          </cell>
          <cell r="AI41" t="str">
            <v>M</v>
          </cell>
          <cell r="AJ41" t="str">
            <v>M</v>
          </cell>
          <cell r="AK41" t="str">
            <v>M</v>
          </cell>
          <cell r="AW41">
            <v>13</v>
          </cell>
          <cell r="AX41">
            <v>6</v>
          </cell>
          <cell r="AY41">
            <v>8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M41">
            <v>4</v>
          </cell>
          <cell r="BN41">
            <v>0</v>
          </cell>
          <cell r="BO41">
            <v>27</v>
          </cell>
        </row>
        <row r="42">
          <cell r="C42">
            <v>5343</v>
          </cell>
          <cell r="D42" t="str">
            <v>RAM KISHOR</v>
          </cell>
          <cell r="E42" t="str">
            <v>SG</v>
          </cell>
          <cell r="F42" t="str">
            <v/>
          </cell>
          <cell r="G42" t="str">
            <v>E</v>
          </cell>
          <cell r="H42" t="str">
            <v>N</v>
          </cell>
          <cell r="I42" t="str">
            <v>N</v>
          </cell>
          <cell r="J42" t="str">
            <v>N</v>
          </cell>
          <cell r="K42" t="str">
            <v>W/O</v>
          </cell>
          <cell r="L42" t="str">
            <v>E</v>
          </cell>
          <cell r="M42" t="str">
            <v>E</v>
          </cell>
          <cell r="N42" t="str">
            <v>E</v>
          </cell>
          <cell r="O42" t="str">
            <v>E</v>
          </cell>
          <cell r="P42" t="str">
            <v>E</v>
          </cell>
          <cell r="Q42" t="str">
            <v>E</v>
          </cell>
          <cell r="R42" t="str">
            <v>W/O</v>
          </cell>
          <cell r="S42" t="str">
            <v>E</v>
          </cell>
          <cell r="T42" t="str">
            <v>E</v>
          </cell>
          <cell r="U42" t="str">
            <v>E</v>
          </cell>
          <cell r="V42" t="str">
            <v>M</v>
          </cell>
          <cell r="W42" t="str">
            <v>E</v>
          </cell>
          <cell r="X42" t="str">
            <v>E</v>
          </cell>
          <cell r="Y42" t="str">
            <v>W/O</v>
          </cell>
          <cell r="Z42" t="str">
            <v>E</v>
          </cell>
          <cell r="AA42" t="str">
            <v>E</v>
          </cell>
          <cell r="AB42" t="str">
            <v>E</v>
          </cell>
          <cell r="AC42" t="str">
            <v>E</v>
          </cell>
          <cell r="AD42" t="str">
            <v>E</v>
          </cell>
          <cell r="AE42" t="str">
            <v>E</v>
          </cell>
          <cell r="AF42" t="str">
            <v>W/O</v>
          </cell>
          <cell r="AG42" t="str">
            <v>E</v>
          </cell>
          <cell r="AH42" t="str">
            <v>E</v>
          </cell>
          <cell r="AI42" t="str">
            <v>E</v>
          </cell>
          <cell r="AJ42" t="str">
            <v>E</v>
          </cell>
          <cell r="AK42" t="str">
            <v>A</v>
          </cell>
          <cell r="AW42">
            <v>1</v>
          </cell>
          <cell r="AX42">
            <v>22</v>
          </cell>
          <cell r="AY42">
            <v>3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M42">
            <v>4</v>
          </cell>
          <cell r="BN42">
            <v>1</v>
          </cell>
          <cell r="BO42">
            <v>26</v>
          </cell>
        </row>
        <row r="43">
          <cell r="C43">
            <v>5410</v>
          </cell>
          <cell r="D43" t="str">
            <v>RAJ BAHADUR</v>
          </cell>
          <cell r="E43" t="str">
            <v>SG</v>
          </cell>
          <cell r="F43" t="str">
            <v/>
          </cell>
          <cell r="G43" t="str">
            <v>W/O</v>
          </cell>
          <cell r="H43" t="str">
            <v>N</v>
          </cell>
          <cell r="I43" t="str">
            <v>N</v>
          </cell>
          <cell r="J43" t="str">
            <v>N</v>
          </cell>
          <cell r="K43" t="str">
            <v>N</v>
          </cell>
          <cell r="L43" t="str">
            <v>N</v>
          </cell>
          <cell r="M43" t="str">
            <v>N</v>
          </cell>
          <cell r="N43" t="str">
            <v>N</v>
          </cell>
          <cell r="O43" t="str">
            <v>W/O</v>
          </cell>
          <cell r="P43" t="str">
            <v>N</v>
          </cell>
          <cell r="Q43" t="str">
            <v>N</v>
          </cell>
          <cell r="R43" t="str">
            <v>N</v>
          </cell>
          <cell r="S43" t="str">
            <v>N</v>
          </cell>
          <cell r="T43" t="str">
            <v>N</v>
          </cell>
          <cell r="U43" t="str">
            <v>N</v>
          </cell>
          <cell r="V43" t="str">
            <v>W/O</v>
          </cell>
          <cell r="W43" t="str">
            <v>N</v>
          </cell>
          <cell r="X43" t="str">
            <v>N</v>
          </cell>
          <cell r="Y43" t="str">
            <v>N</v>
          </cell>
          <cell r="Z43" t="str">
            <v>N</v>
          </cell>
          <cell r="AA43" t="str">
            <v>N</v>
          </cell>
          <cell r="AB43" t="str">
            <v>N</v>
          </cell>
          <cell r="AC43" t="str">
            <v>W/O</v>
          </cell>
          <cell r="AD43" t="str">
            <v>N</v>
          </cell>
          <cell r="AE43" t="str">
            <v>N</v>
          </cell>
          <cell r="AF43" t="str">
            <v>N</v>
          </cell>
          <cell r="AG43" t="str">
            <v>N</v>
          </cell>
          <cell r="AH43" t="str">
            <v>N</v>
          </cell>
          <cell r="AI43" t="str">
            <v>N</v>
          </cell>
          <cell r="AJ43" t="str">
            <v>W/O</v>
          </cell>
          <cell r="AK43" t="str">
            <v>N</v>
          </cell>
          <cell r="AW43">
            <v>0</v>
          </cell>
          <cell r="AX43">
            <v>0</v>
          </cell>
          <cell r="AY43">
            <v>26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M43">
            <v>5</v>
          </cell>
          <cell r="BN43">
            <v>0</v>
          </cell>
          <cell r="BO43">
            <v>26</v>
          </cell>
        </row>
        <row r="44">
          <cell r="C44">
            <v>5308</v>
          </cell>
          <cell r="D44" t="str">
            <v>SAURABH KUMAR</v>
          </cell>
          <cell r="E44" t="str">
            <v>SG</v>
          </cell>
          <cell r="F44" t="str">
            <v/>
          </cell>
          <cell r="G44" t="str">
            <v>M</v>
          </cell>
          <cell r="H44" t="str">
            <v>M</v>
          </cell>
          <cell r="I44" t="str">
            <v>M</v>
          </cell>
          <cell r="J44" t="str">
            <v>M</v>
          </cell>
          <cell r="K44" t="str">
            <v>M</v>
          </cell>
          <cell r="L44" t="str">
            <v>W/O</v>
          </cell>
          <cell r="M44" t="str">
            <v>A</v>
          </cell>
          <cell r="N44" t="str">
            <v>A</v>
          </cell>
          <cell r="O44" t="str">
            <v>A</v>
          </cell>
          <cell r="P44" t="str">
            <v>A</v>
          </cell>
          <cell r="Q44" t="str">
            <v>A</v>
          </cell>
          <cell r="R44" t="str">
            <v>N</v>
          </cell>
          <cell r="S44" t="str">
            <v>N</v>
          </cell>
          <cell r="T44" t="str">
            <v>A</v>
          </cell>
          <cell r="U44" t="str">
            <v>N</v>
          </cell>
          <cell r="V44" t="str">
            <v>E</v>
          </cell>
          <cell r="W44" t="str">
            <v>E</v>
          </cell>
          <cell r="X44" t="str">
            <v>E</v>
          </cell>
          <cell r="Y44" t="str">
            <v>E</v>
          </cell>
          <cell r="Z44" t="str">
            <v>M</v>
          </cell>
          <cell r="AA44" t="str">
            <v>W/O</v>
          </cell>
          <cell r="AB44" t="str">
            <v>E</v>
          </cell>
          <cell r="AC44" t="str">
            <v>E</v>
          </cell>
          <cell r="AD44" t="str">
            <v>E</v>
          </cell>
          <cell r="AE44" t="str">
            <v>E</v>
          </cell>
          <cell r="AF44" t="str">
            <v>M</v>
          </cell>
          <cell r="AG44" t="str">
            <v>M</v>
          </cell>
          <cell r="AH44" t="str">
            <v>W/O</v>
          </cell>
          <cell r="AI44" t="str">
            <v>M</v>
          </cell>
          <cell r="AJ44" t="str">
            <v>M</v>
          </cell>
          <cell r="AK44" t="str">
            <v>M</v>
          </cell>
          <cell r="AW44">
            <v>11</v>
          </cell>
          <cell r="AX44">
            <v>8</v>
          </cell>
          <cell r="AY44">
            <v>3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M44">
            <v>3</v>
          </cell>
          <cell r="BN44">
            <v>6</v>
          </cell>
          <cell r="BO44">
            <v>22</v>
          </cell>
        </row>
        <row r="45">
          <cell r="C45">
            <v>5342</v>
          </cell>
          <cell r="D45" t="str">
            <v>SARVESH KUMAR</v>
          </cell>
          <cell r="E45" t="str">
            <v>SG</v>
          </cell>
          <cell r="F45" t="str">
            <v/>
          </cell>
          <cell r="G45" t="str">
            <v>E</v>
          </cell>
          <cell r="H45" t="str">
            <v>W/O</v>
          </cell>
          <cell r="I45" t="str">
            <v>E</v>
          </cell>
          <cell r="J45" t="str">
            <v>E</v>
          </cell>
          <cell r="K45" t="str">
            <v>E</v>
          </cell>
          <cell r="L45" t="str">
            <v>M</v>
          </cell>
          <cell r="M45" t="str">
            <v>M</v>
          </cell>
          <cell r="N45" t="str">
            <v>M</v>
          </cell>
          <cell r="O45" t="str">
            <v>M</v>
          </cell>
          <cell r="P45" t="str">
            <v>W/O</v>
          </cell>
          <cell r="Q45" t="str">
            <v>M</v>
          </cell>
          <cell r="R45" t="str">
            <v>E</v>
          </cell>
          <cell r="S45" t="str">
            <v>M</v>
          </cell>
          <cell r="T45" t="str">
            <v>M</v>
          </cell>
          <cell r="U45" t="str">
            <v>M</v>
          </cell>
          <cell r="V45" t="str">
            <v>N</v>
          </cell>
          <cell r="W45" t="str">
            <v>N</v>
          </cell>
          <cell r="X45" t="str">
            <v>N</v>
          </cell>
          <cell r="Y45" t="str">
            <v>W/O</v>
          </cell>
          <cell r="Z45" t="str">
            <v>N</v>
          </cell>
          <cell r="AA45" t="str">
            <v>N</v>
          </cell>
          <cell r="AB45" t="str">
            <v>A</v>
          </cell>
          <cell r="AC45" t="str">
            <v>N</v>
          </cell>
          <cell r="AD45" t="str">
            <v>N</v>
          </cell>
          <cell r="AE45" t="str">
            <v>N</v>
          </cell>
          <cell r="AF45" t="str">
            <v>E</v>
          </cell>
          <cell r="AG45" t="str">
            <v>W/O</v>
          </cell>
          <cell r="AH45" t="str">
            <v>E</v>
          </cell>
          <cell r="AI45" t="str">
            <v>E</v>
          </cell>
          <cell r="AJ45" t="str">
            <v>E</v>
          </cell>
          <cell r="AK45" t="str">
            <v>E</v>
          </cell>
          <cell r="AW45">
            <v>8</v>
          </cell>
          <cell r="AX45">
            <v>10</v>
          </cell>
          <cell r="AY45">
            <v>8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M45">
            <v>4</v>
          </cell>
          <cell r="BN45">
            <v>1</v>
          </cell>
          <cell r="BO45">
            <v>26</v>
          </cell>
        </row>
        <row r="46">
          <cell r="C46">
            <v>5334</v>
          </cell>
          <cell r="D46" t="str">
            <v>SUBHASH</v>
          </cell>
          <cell r="E46" t="str">
            <v>SG</v>
          </cell>
          <cell r="F46" t="str">
            <v/>
          </cell>
          <cell r="G46" t="str">
            <v>N</v>
          </cell>
          <cell r="H46" t="str">
            <v>N</v>
          </cell>
          <cell r="I46" t="str">
            <v>N</v>
          </cell>
          <cell r="J46" t="str">
            <v>N</v>
          </cell>
          <cell r="K46" t="str">
            <v>W/O</v>
          </cell>
          <cell r="L46" t="str">
            <v>M</v>
          </cell>
          <cell r="M46" t="str">
            <v>M</v>
          </cell>
          <cell r="N46" t="str">
            <v>M</v>
          </cell>
          <cell r="O46" t="str">
            <v>M</v>
          </cell>
          <cell r="P46" t="str">
            <v>M</v>
          </cell>
          <cell r="Q46" t="str">
            <v>M</v>
          </cell>
          <cell r="R46" t="str">
            <v>W/O</v>
          </cell>
          <cell r="S46" t="str">
            <v>M</v>
          </cell>
          <cell r="T46" t="str">
            <v>M</v>
          </cell>
          <cell r="U46" t="str">
            <v>M</v>
          </cell>
          <cell r="V46" t="str">
            <v>M</v>
          </cell>
          <cell r="W46" t="str">
            <v>M</v>
          </cell>
          <cell r="X46" t="str">
            <v>M</v>
          </cell>
          <cell r="Y46" t="str">
            <v>W/O</v>
          </cell>
          <cell r="Z46" t="str">
            <v>M</v>
          </cell>
          <cell r="AA46" t="str">
            <v>M</v>
          </cell>
          <cell r="AB46" t="str">
            <v>A</v>
          </cell>
          <cell r="AC46" t="str">
            <v>M</v>
          </cell>
          <cell r="AD46" t="str">
            <v>M</v>
          </cell>
          <cell r="AE46" t="str">
            <v>M</v>
          </cell>
          <cell r="AF46" t="str">
            <v>W/O</v>
          </cell>
          <cell r="AG46" t="str">
            <v>N</v>
          </cell>
          <cell r="AH46" t="str">
            <v>N</v>
          </cell>
          <cell r="AI46" t="str">
            <v>N</v>
          </cell>
          <cell r="AJ46" t="str">
            <v>N</v>
          </cell>
          <cell r="AK46" t="str">
            <v>N</v>
          </cell>
          <cell r="AW46">
            <v>17</v>
          </cell>
          <cell r="AX46">
            <v>0</v>
          </cell>
          <cell r="AY46">
            <v>9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M46">
            <v>4</v>
          </cell>
          <cell r="BN46">
            <v>1</v>
          </cell>
          <cell r="BO46">
            <v>26</v>
          </cell>
        </row>
        <row r="47">
          <cell r="C47">
            <v>5296</v>
          </cell>
          <cell r="D47" t="str">
            <v>SOHAN GIRI</v>
          </cell>
          <cell r="E47" t="str">
            <v>SG</v>
          </cell>
          <cell r="F47" t="str">
            <v/>
          </cell>
          <cell r="G47" t="str">
            <v>M</v>
          </cell>
          <cell r="H47" t="str">
            <v>M</v>
          </cell>
          <cell r="I47" t="str">
            <v>A</v>
          </cell>
          <cell r="J47" t="str">
            <v>A</v>
          </cell>
          <cell r="K47" t="str">
            <v>A</v>
          </cell>
          <cell r="L47" t="str">
            <v>A</v>
          </cell>
          <cell r="M47" t="str">
            <v>A</v>
          </cell>
          <cell r="O47" t="str">
            <v>M</v>
          </cell>
          <cell r="P47" t="str">
            <v>A</v>
          </cell>
          <cell r="Q47" t="str">
            <v>A</v>
          </cell>
          <cell r="R47" t="str">
            <v>M</v>
          </cell>
          <cell r="S47" t="str">
            <v>A</v>
          </cell>
          <cell r="T47" t="str">
            <v>W/O</v>
          </cell>
          <cell r="U47" t="str">
            <v>A</v>
          </cell>
          <cell r="V47" t="str">
            <v>A</v>
          </cell>
          <cell r="W47" t="str">
            <v>A</v>
          </cell>
          <cell r="X47" t="str">
            <v>A</v>
          </cell>
          <cell r="Y47" t="str">
            <v>N</v>
          </cell>
          <cell r="Z47" t="str">
            <v>A</v>
          </cell>
          <cell r="AA47" t="str">
            <v>N</v>
          </cell>
          <cell r="AB47" t="str">
            <v>A</v>
          </cell>
          <cell r="AC47" t="str">
            <v>N</v>
          </cell>
          <cell r="AD47" t="str">
            <v>N</v>
          </cell>
          <cell r="AE47" t="str">
            <v>E</v>
          </cell>
          <cell r="AF47" t="str">
            <v>M</v>
          </cell>
          <cell r="AG47" t="str">
            <v>W/O</v>
          </cell>
          <cell r="AH47" t="str">
            <v>M</v>
          </cell>
          <cell r="AI47" t="str">
            <v>M</v>
          </cell>
          <cell r="AJ47" t="str">
            <v>A</v>
          </cell>
          <cell r="AK47" t="str">
            <v>A</v>
          </cell>
          <cell r="AW47">
            <v>7</v>
          </cell>
          <cell r="AX47">
            <v>1</v>
          </cell>
          <cell r="AY47">
            <v>4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M47">
            <v>2</v>
          </cell>
          <cell r="BN47">
            <v>16</v>
          </cell>
          <cell r="BO47">
            <v>12</v>
          </cell>
        </row>
        <row r="48">
          <cell r="C48">
            <v>5379</v>
          </cell>
          <cell r="D48" t="str">
            <v>SATYENDER TIWARI</v>
          </cell>
          <cell r="E48" t="str">
            <v>SG</v>
          </cell>
          <cell r="F48" t="str">
            <v/>
          </cell>
          <cell r="G48" t="str">
            <v>M</v>
          </cell>
          <cell r="H48" t="str">
            <v>M</v>
          </cell>
          <cell r="I48" t="str">
            <v>M</v>
          </cell>
          <cell r="J48" t="str">
            <v>M</v>
          </cell>
          <cell r="K48" t="str">
            <v>M</v>
          </cell>
          <cell r="L48" t="str">
            <v>W/O</v>
          </cell>
          <cell r="M48" t="str">
            <v>M</v>
          </cell>
          <cell r="N48" t="str">
            <v>M</v>
          </cell>
          <cell r="O48" t="str">
            <v>M</v>
          </cell>
          <cell r="P48" t="str">
            <v>M</v>
          </cell>
          <cell r="Q48" t="str">
            <v>M</v>
          </cell>
          <cell r="R48" t="str">
            <v>W/O</v>
          </cell>
          <cell r="S48" t="str">
            <v>A</v>
          </cell>
          <cell r="T48" t="str">
            <v>A</v>
          </cell>
          <cell r="U48" t="str">
            <v>M</v>
          </cell>
          <cell r="V48" t="str">
            <v>M</v>
          </cell>
          <cell r="W48" t="str">
            <v>M</v>
          </cell>
          <cell r="X48" t="str">
            <v>M</v>
          </cell>
          <cell r="Y48" t="str">
            <v>M</v>
          </cell>
          <cell r="Z48" t="str">
            <v>W/O</v>
          </cell>
          <cell r="AA48" t="str">
            <v>M</v>
          </cell>
          <cell r="AB48" t="str">
            <v>M</v>
          </cell>
          <cell r="AC48" t="str">
            <v>M</v>
          </cell>
          <cell r="AD48" t="str">
            <v>A</v>
          </cell>
          <cell r="AE48" t="str">
            <v>M</v>
          </cell>
          <cell r="AF48" t="str">
            <v>W/O</v>
          </cell>
          <cell r="AG48" t="str">
            <v>M</v>
          </cell>
          <cell r="AH48" t="str">
            <v>M</v>
          </cell>
          <cell r="AI48" t="str">
            <v>A</v>
          </cell>
          <cell r="AJ48" t="str">
            <v>A</v>
          </cell>
          <cell r="AK48" t="str">
            <v>A</v>
          </cell>
          <cell r="AW48">
            <v>21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M48">
            <v>4</v>
          </cell>
          <cell r="BN48">
            <v>6</v>
          </cell>
          <cell r="BO48">
            <v>21</v>
          </cell>
        </row>
        <row r="49">
          <cell r="C49">
            <v>5363</v>
          </cell>
          <cell r="D49" t="str">
            <v>SIPAHI LAL</v>
          </cell>
          <cell r="E49" t="str">
            <v>SG</v>
          </cell>
          <cell r="F49" t="str">
            <v/>
          </cell>
          <cell r="G49" t="str">
            <v>N</v>
          </cell>
          <cell r="H49" t="str">
            <v>W/O</v>
          </cell>
          <cell r="I49" t="str">
            <v>N</v>
          </cell>
          <cell r="J49" t="str">
            <v>N</v>
          </cell>
          <cell r="K49" t="str">
            <v>N</v>
          </cell>
          <cell r="L49" t="str">
            <v>N</v>
          </cell>
          <cell r="M49" t="str">
            <v>N</v>
          </cell>
          <cell r="N49" t="str">
            <v>N</v>
          </cell>
          <cell r="O49" t="str">
            <v>W/O</v>
          </cell>
          <cell r="P49" t="str">
            <v>N</v>
          </cell>
          <cell r="Q49" t="str">
            <v>N</v>
          </cell>
          <cell r="R49" t="str">
            <v>N</v>
          </cell>
          <cell r="S49" t="str">
            <v>N</v>
          </cell>
          <cell r="T49" t="str">
            <v>N</v>
          </cell>
          <cell r="U49" t="str">
            <v>N</v>
          </cell>
          <cell r="V49" t="str">
            <v>W/O</v>
          </cell>
          <cell r="W49" t="str">
            <v>N</v>
          </cell>
          <cell r="X49" t="str">
            <v>N</v>
          </cell>
          <cell r="Y49" t="str">
            <v>N</v>
          </cell>
          <cell r="Z49" t="str">
            <v>N</v>
          </cell>
          <cell r="AA49" t="str">
            <v>N</v>
          </cell>
          <cell r="AB49" t="str">
            <v>N</v>
          </cell>
          <cell r="AC49" t="str">
            <v>W/O</v>
          </cell>
          <cell r="AD49" t="str">
            <v>N</v>
          </cell>
          <cell r="AE49" t="str">
            <v>N</v>
          </cell>
          <cell r="AF49" t="str">
            <v>N</v>
          </cell>
          <cell r="AG49" t="str">
            <v>N</v>
          </cell>
          <cell r="AH49" t="str">
            <v>N</v>
          </cell>
          <cell r="AI49" t="str">
            <v>N</v>
          </cell>
          <cell r="AJ49" t="str">
            <v>A</v>
          </cell>
          <cell r="AK49" t="str">
            <v>N</v>
          </cell>
          <cell r="AW49">
            <v>0</v>
          </cell>
          <cell r="AX49">
            <v>0</v>
          </cell>
          <cell r="AY49">
            <v>26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M49">
            <v>4</v>
          </cell>
          <cell r="BN49">
            <v>1</v>
          </cell>
          <cell r="BO49">
            <v>26</v>
          </cell>
        </row>
        <row r="50">
          <cell r="C50">
            <v>5341</v>
          </cell>
          <cell r="D50" t="str">
            <v>SANJAY KUMAR SINGH</v>
          </cell>
          <cell r="E50" t="str">
            <v>SG</v>
          </cell>
          <cell r="F50" t="str">
            <v/>
          </cell>
          <cell r="G50" t="str">
            <v>N</v>
          </cell>
          <cell r="H50" t="str">
            <v>N</v>
          </cell>
          <cell r="I50" t="str">
            <v>N</v>
          </cell>
          <cell r="J50" t="str">
            <v>N</v>
          </cell>
          <cell r="K50" t="str">
            <v>W/O</v>
          </cell>
          <cell r="L50" t="str">
            <v>E</v>
          </cell>
          <cell r="M50" t="str">
            <v>E</v>
          </cell>
          <cell r="N50" t="str">
            <v>E</v>
          </cell>
          <cell r="O50" t="str">
            <v>E</v>
          </cell>
          <cell r="P50" t="str">
            <v>E</v>
          </cell>
          <cell r="Q50" t="str">
            <v>E</v>
          </cell>
          <cell r="R50" t="str">
            <v>W/O</v>
          </cell>
          <cell r="S50" t="str">
            <v>E</v>
          </cell>
          <cell r="T50" t="str">
            <v>E</v>
          </cell>
          <cell r="U50" t="str">
            <v>E</v>
          </cell>
          <cell r="V50" t="str">
            <v>E</v>
          </cell>
          <cell r="W50" t="str">
            <v>E</v>
          </cell>
          <cell r="X50" t="str">
            <v>E</v>
          </cell>
          <cell r="Y50" t="str">
            <v>W/O</v>
          </cell>
          <cell r="Z50" t="str">
            <v>E</v>
          </cell>
          <cell r="AA50" t="str">
            <v>E</v>
          </cell>
          <cell r="AB50" t="str">
            <v>E</v>
          </cell>
          <cell r="AC50" t="str">
            <v>E</v>
          </cell>
          <cell r="AD50" t="str">
            <v>E</v>
          </cell>
          <cell r="AE50" t="str">
            <v>E</v>
          </cell>
          <cell r="AF50" t="str">
            <v>W/O</v>
          </cell>
          <cell r="AG50" t="str">
            <v>E</v>
          </cell>
          <cell r="AH50" t="str">
            <v>E</v>
          </cell>
          <cell r="AI50" t="str">
            <v>E</v>
          </cell>
          <cell r="AJ50" t="str">
            <v>E</v>
          </cell>
          <cell r="AK50" t="str">
            <v>E</v>
          </cell>
          <cell r="AW50">
            <v>0</v>
          </cell>
          <cell r="AX50">
            <v>23</v>
          </cell>
          <cell r="AY50">
            <v>4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M50">
            <v>4</v>
          </cell>
          <cell r="BN50">
            <v>0</v>
          </cell>
          <cell r="BO50">
            <v>27</v>
          </cell>
        </row>
        <row r="51">
          <cell r="C51">
            <v>5387</v>
          </cell>
          <cell r="D51" t="str">
            <v>SANJEEV KUMAR</v>
          </cell>
          <cell r="E51" t="str">
            <v>SG</v>
          </cell>
          <cell r="F51" t="str">
            <v/>
          </cell>
          <cell r="G51" t="str">
            <v>M</v>
          </cell>
          <cell r="H51" t="str">
            <v>W/O</v>
          </cell>
          <cell r="I51" t="str">
            <v>M</v>
          </cell>
          <cell r="J51" t="str">
            <v>M</v>
          </cell>
          <cell r="K51" t="str">
            <v>A</v>
          </cell>
          <cell r="L51" t="str">
            <v>A</v>
          </cell>
          <cell r="M51" t="str">
            <v>A</v>
          </cell>
          <cell r="N51" t="str">
            <v>N</v>
          </cell>
          <cell r="O51" t="str">
            <v>N</v>
          </cell>
          <cell r="P51" t="str">
            <v>N</v>
          </cell>
          <cell r="Q51" t="str">
            <v>W/O</v>
          </cell>
          <cell r="R51" t="str">
            <v>N</v>
          </cell>
          <cell r="S51" t="str">
            <v>A</v>
          </cell>
          <cell r="T51" t="str">
            <v>N</v>
          </cell>
          <cell r="U51" t="str">
            <v>N</v>
          </cell>
          <cell r="V51" t="str">
            <v>W/O</v>
          </cell>
          <cell r="W51" t="str">
            <v>E</v>
          </cell>
          <cell r="X51" t="str">
            <v>E</v>
          </cell>
          <cell r="Y51" t="str">
            <v>E</v>
          </cell>
          <cell r="Z51" t="str">
            <v>A</v>
          </cell>
          <cell r="AA51" t="str">
            <v>A</v>
          </cell>
          <cell r="AB51" t="str">
            <v>W/O</v>
          </cell>
          <cell r="AC51" t="str">
            <v>E</v>
          </cell>
          <cell r="AD51" t="str">
            <v>E</v>
          </cell>
          <cell r="AE51" t="str">
            <v>E</v>
          </cell>
          <cell r="AF51" t="str">
            <v>N</v>
          </cell>
          <cell r="AG51" t="str">
            <v>A</v>
          </cell>
          <cell r="AH51" t="str">
            <v>M</v>
          </cell>
          <cell r="AI51" t="str">
            <v>M</v>
          </cell>
          <cell r="AJ51" t="str">
            <v>M</v>
          </cell>
          <cell r="AK51" t="str">
            <v>M</v>
          </cell>
          <cell r="AW51">
            <v>7</v>
          </cell>
          <cell r="AX51">
            <v>6</v>
          </cell>
          <cell r="AY51">
            <v>7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M51">
            <v>4</v>
          </cell>
          <cell r="BN51">
            <v>7</v>
          </cell>
          <cell r="BO51">
            <v>20</v>
          </cell>
        </row>
        <row r="52">
          <cell r="C52">
            <v>5397</v>
          </cell>
          <cell r="D52" t="str">
            <v>MOHD SHAHID</v>
          </cell>
          <cell r="E52" t="str">
            <v>SG</v>
          </cell>
          <cell r="F52" t="str">
            <v/>
          </cell>
          <cell r="G52" t="str">
            <v>A</v>
          </cell>
          <cell r="H52" t="str">
            <v>M</v>
          </cell>
          <cell r="I52" t="str">
            <v>M</v>
          </cell>
          <cell r="J52" t="str">
            <v>M</v>
          </cell>
          <cell r="K52" t="str">
            <v>M</v>
          </cell>
          <cell r="L52" t="str">
            <v>E</v>
          </cell>
          <cell r="M52" t="str">
            <v>N</v>
          </cell>
          <cell r="N52" t="str">
            <v>W/O</v>
          </cell>
          <cell r="O52" t="str">
            <v>N</v>
          </cell>
          <cell r="P52" t="str">
            <v>N</v>
          </cell>
          <cell r="Q52" t="str">
            <v>N</v>
          </cell>
          <cell r="R52" t="str">
            <v>N</v>
          </cell>
          <cell r="S52" t="str">
            <v>N</v>
          </cell>
          <cell r="T52" t="str">
            <v>N</v>
          </cell>
          <cell r="U52" t="str">
            <v>W/O</v>
          </cell>
          <cell r="V52" t="str">
            <v>E</v>
          </cell>
          <cell r="W52" t="str">
            <v>M</v>
          </cell>
          <cell r="X52" t="str">
            <v>E</v>
          </cell>
          <cell r="Y52" t="str">
            <v>E</v>
          </cell>
          <cell r="Z52" t="str">
            <v>W/O</v>
          </cell>
          <cell r="AA52" t="str">
            <v>E</v>
          </cell>
          <cell r="AB52" t="str">
            <v>E</v>
          </cell>
          <cell r="AC52" t="str">
            <v>E</v>
          </cell>
          <cell r="AD52" t="str">
            <v>E</v>
          </cell>
          <cell r="AE52" t="str">
            <v>M</v>
          </cell>
          <cell r="AF52" t="str">
            <v>M</v>
          </cell>
          <cell r="AG52" t="str">
            <v>W/O</v>
          </cell>
          <cell r="AH52" t="str">
            <v>M</v>
          </cell>
          <cell r="AI52" t="str">
            <v>M</v>
          </cell>
          <cell r="AJ52" t="str">
            <v>M</v>
          </cell>
          <cell r="AK52" t="str">
            <v>M</v>
          </cell>
          <cell r="AW52">
            <v>11</v>
          </cell>
          <cell r="AX52">
            <v>8</v>
          </cell>
          <cell r="AY52">
            <v>7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M52">
            <v>4</v>
          </cell>
          <cell r="BN52">
            <v>1</v>
          </cell>
          <cell r="BO52">
            <v>26</v>
          </cell>
        </row>
        <row r="53">
          <cell r="C53">
            <v>5446</v>
          </cell>
          <cell r="D53" t="str">
            <v>SANT KUMAR SINGH</v>
          </cell>
          <cell r="E53" t="str">
            <v>SG</v>
          </cell>
          <cell r="F53" t="str">
            <v/>
          </cell>
          <cell r="G53" t="str">
            <v>E</v>
          </cell>
          <cell r="H53" t="str">
            <v>E</v>
          </cell>
          <cell r="I53" t="str">
            <v>E</v>
          </cell>
          <cell r="J53" t="str">
            <v>E</v>
          </cell>
          <cell r="K53" t="str">
            <v>E</v>
          </cell>
          <cell r="L53" t="str">
            <v>M</v>
          </cell>
          <cell r="M53" t="str">
            <v>W/O</v>
          </cell>
          <cell r="N53" t="str">
            <v>M</v>
          </cell>
          <cell r="O53" t="str">
            <v>M</v>
          </cell>
          <cell r="P53" t="str">
            <v>M</v>
          </cell>
          <cell r="Q53" t="str">
            <v>M</v>
          </cell>
          <cell r="R53" t="str">
            <v>M</v>
          </cell>
          <cell r="S53" t="str">
            <v>M</v>
          </cell>
          <cell r="T53" t="str">
            <v>W/O</v>
          </cell>
          <cell r="U53" t="str">
            <v>M</v>
          </cell>
          <cell r="V53" t="str">
            <v>N</v>
          </cell>
          <cell r="W53" t="str">
            <v>N</v>
          </cell>
          <cell r="X53" t="str">
            <v>N</v>
          </cell>
          <cell r="Y53" t="str">
            <v>N</v>
          </cell>
          <cell r="Z53" t="str">
            <v>N</v>
          </cell>
          <cell r="AA53" t="str">
            <v>W/O</v>
          </cell>
          <cell r="AB53" t="str">
            <v>A</v>
          </cell>
          <cell r="AC53" t="str">
            <v>A</v>
          </cell>
          <cell r="AD53" t="str">
            <v>A</v>
          </cell>
          <cell r="AE53" t="str">
            <v>A</v>
          </cell>
          <cell r="AF53" t="str">
            <v>E</v>
          </cell>
          <cell r="AG53" t="str">
            <v>E</v>
          </cell>
          <cell r="AH53" t="str">
            <v>W/O</v>
          </cell>
          <cell r="AI53" t="str">
            <v>E</v>
          </cell>
          <cell r="AJ53" t="str">
            <v>E</v>
          </cell>
          <cell r="AK53" t="str">
            <v>E</v>
          </cell>
          <cell r="AW53">
            <v>8</v>
          </cell>
          <cell r="AX53">
            <v>10</v>
          </cell>
          <cell r="AY53">
            <v>5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M53">
            <v>4</v>
          </cell>
          <cell r="BN53">
            <v>4</v>
          </cell>
          <cell r="BO53">
            <v>23</v>
          </cell>
        </row>
        <row r="54">
          <cell r="C54">
            <v>5456</v>
          </cell>
          <cell r="D54" t="str">
            <v>SEEMA YADAV</v>
          </cell>
          <cell r="E54" t="str">
            <v>LSG</v>
          </cell>
          <cell r="F54" t="str">
            <v/>
          </cell>
          <cell r="G54" t="str">
            <v>E</v>
          </cell>
          <cell r="H54" t="str">
            <v>E</v>
          </cell>
          <cell r="I54" t="str">
            <v>E</v>
          </cell>
          <cell r="J54" t="str">
            <v>E</v>
          </cell>
          <cell r="K54" t="str">
            <v>E</v>
          </cell>
          <cell r="L54" t="str">
            <v>E</v>
          </cell>
          <cell r="M54" t="str">
            <v>W/O</v>
          </cell>
          <cell r="N54" t="str">
            <v>E</v>
          </cell>
          <cell r="O54" t="str">
            <v>E</v>
          </cell>
          <cell r="P54" t="str">
            <v>E</v>
          </cell>
          <cell r="Q54" t="str">
            <v>E</v>
          </cell>
          <cell r="R54" t="str">
            <v>E</v>
          </cell>
          <cell r="S54" t="str">
            <v>E</v>
          </cell>
          <cell r="T54" t="str">
            <v>W/O</v>
          </cell>
          <cell r="U54" t="str">
            <v>E</v>
          </cell>
          <cell r="V54" t="str">
            <v>E</v>
          </cell>
          <cell r="W54" t="str">
            <v>E</v>
          </cell>
          <cell r="X54" t="str">
            <v>E</v>
          </cell>
          <cell r="Y54" t="str">
            <v>E</v>
          </cell>
          <cell r="Z54" t="str">
            <v>E</v>
          </cell>
          <cell r="AA54" t="str">
            <v>W/O</v>
          </cell>
          <cell r="AB54" t="str">
            <v>E</v>
          </cell>
          <cell r="AC54" t="str">
            <v>E</v>
          </cell>
          <cell r="AD54" t="str">
            <v>E</v>
          </cell>
          <cell r="AE54" t="str">
            <v>E</v>
          </cell>
          <cell r="AF54" t="str">
            <v>A</v>
          </cell>
          <cell r="AG54" t="str">
            <v>A</v>
          </cell>
          <cell r="AH54" t="str">
            <v>W/O</v>
          </cell>
          <cell r="AI54" t="str">
            <v>E</v>
          </cell>
          <cell r="AJ54" t="str">
            <v>E</v>
          </cell>
          <cell r="AK54" t="str">
            <v>E</v>
          </cell>
          <cell r="AW54">
            <v>0</v>
          </cell>
          <cell r="AX54">
            <v>25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M54">
            <v>4</v>
          </cell>
          <cell r="BN54">
            <v>2</v>
          </cell>
          <cell r="BO54">
            <v>25</v>
          </cell>
        </row>
        <row r="55">
          <cell r="C55">
            <v>5264</v>
          </cell>
          <cell r="D55" t="str">
            <v>USHA BAUDH</v>
          </cell>
          <cell r="E55" t="str">
            <v>LSG</v>
          </cell>
          <cell r="F55" t="str">
            <v/>
          </cell>
          <cell r="G55" t="str">
            <v>M</v>
          </cell>
          <cell r="H55" t="str">
            <v>M</v>
          </cell>
          <cell r="I55" t="str">
            <v>M</v>
          </cell>
          <cell r="J55" t="str">
            <v>M</v>
          </cell>
          <cell r="K55" t="str">
            <v>W/O</v>
          </cell>
          <cell r="L55" t="str">
            <v>M</v>
          </cell>
          <cell r="M55" t="str">
            <v>M</v>
          </cell>
          <cell r="N55" t="str">
            <v>M</v>
          </cell>
          <cell r="O55" t="str">
            <v>M</v>
          </cell>
          <cell r="P55" t="str">
            <v>M</v>
          </cell>
          <cell r="Q55" t="str">
            <v>M</v>
          </cell>
          <cell r="R55" t="str">
            <v>W/O</v>
          </cell>
          <cell r="S55" t="str">
            <v>M</v>
          </cell>
          <cell r="T55" t="str">
            <v>M</v>
          </cell>
          <cell r="U55" t="str">
            <v>M</v>
          </cell>
          <cell r="V55" t="str">
            <v>M</v>
          </cell>
          <cell r="W55" t="str">
            <v>M</v>
          </cell>
          <cell r="X55" t="str">
            <v>M</v>
          </cell>
          <cell r="Y55" t="str">
            <v>W/O</v>
          </cell>
          <cell r="Z55" t="str">
            <v>M</v>
          </cell>
          <cell r="AA55" t="str">
            <v>M</v>
          </cell>
          <cell r="AB55" t="str">
            <v>M</v>
          </cell>
          <cell r="AC55" t="str">
            <v>M</v>
          </cell>
          <cell r="AD55" t="str">
            <v>M</v>
          </cell>
          <cell r="AE55" t="str">
            <v>M</v>
          </cell>
          <cell r="AF55" t="str">
            <v>W/O</v>
          </cell>
          <cell r="AG55" t="str">
            <v>N</v>
          </cell>
          <cell r="AH55" t="str">
            <v>N</v>
          </cell>
          <cell r="AI55" t="str">
            <v>N</v>
          </cell>
          <cell r="AJ55" t="str">
            <v>N</v>
          </cell>
          <cell r="AK55" t="str">
            <v>N</v>
          </cell>
          <cell r="AW55">
            <v>22</v>
          </cell>
          <cell r="AX55">
            <v>0</v>
          </cell>
          <cell r="AY55">
            <v>5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M55">
            <v>4</v>
          </cell>
          <cell r="BN55">
            <v>0</v>
          </cell>
          <cell r="BO55">
            <v>27</v>
          </cell>
        </row>
        <row r="56">
          <cell r="C56">
            <v>5345</v>
          </cell>
          <cell r="D56" t="str">
            <v>VIMAL SINGH CHAUHAN</v>
          </cell>
          <cell r="E56" t="str">
            <v>SG</v>
          </cell>
          <cell r="F56" t="str">
            <v/>
          </cell>
          <cell r="G56" t="str">
            <v>E</v>
          </cell>
          <cell r="H56" t="str">
            <v>E</v>
          </cell>
          <cell r="I56" t="str">
            <v>E</v>
          </cell>
          <cell r="J56" t="str">
            <v>W/O</v>
          </cell>
          <cell r="K56" t="str">
            <v>E</v>
          </cell>
          <cell r="L56" t="str">
            <v>N</v>
          </cell>
          <cell r="M56" t="str">
            <v>N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N</v>
          </cell>
          <cell r="R56" t="str">
            <v>W/O</v>
          </cell>
          <cell r="S56" t="str">
            <v>N</v>
          </cell>
          <cell r="T56" t="str">
            <v>N</v>
          </cell>
          <cell r="U56" t="str">
            <v>N</v>
          </cell>
          <cell r="V56" t="str">
            <v>E</v>
          </cell>
          <cell r="W56" t="str">
            <v>E</v>
          </cell>
          <cell r="X56" t="str">
            <v>W/O</v>
          </cell>
          <cell r="Y56" t="str">
            <v>E</v>
          </cell>
          <cell r="Z56" t="str">
            <v>E</v>
          </cell>
          <cell r="AA56" t="str">
            <v>E</v>
          </cell>
          <cell r="AB56" t="str">
            <v>E</v>
          </cell>
          <cell r="AC56" t="str">
            <v>E</v>
          </cell>
          <cell r="AD56" t="str">
            <v>E</v>
          </cell>
          <cell r="AE56" t="str">
            <v>W/O</v>
          </cell>
          <cell r="AF56" t="str">
            <v>M</v>
          </cell>
          <cell r="AG56" t="str">
            <v>M</v>
          </cell>
          <cell r="AH56" t="str">
            <v>M</v>
          </cell>
          <cell r="AI56" t="str">
            <v>M</v>
          </cell>
          <cell r="AJ56" t="str">
            <v>M</v>
          </cell>
          <cell r="AK56" t="str">
            <v>M</v>
          </cell>
          <cell r="AW56">
            <v>6</v>
          </cell>
          <cell r="AX56">
            <v>12</v>
          </cell>
          <cell r="AY56">
            <v>9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M56">
            <v>4</v>
          </cell>
          <cell r="BN56">
            <v>0</v>
          </cell>
          <cell r="BO56">
            <v>27</v>
          </cell>
        </row>
        <row r="57">
          <cell r="C57">
            <v>5376</v>
          </cell>
          <cell r="D57" t="str">
            <v>VIMAL KUMAR</v>
          </cell>
          <cell r="E57" t="str">
            <v>SG</v>
          </cell>
          <cell r="F57" t="str">
            <v/>
          </cell>
          <cell r="G57" t="str">
            <v>N</v>
          </cell>
          <cell r="H57" t="str">
            <v>N</v>
          </cell>
          <cell r="I57" t="str">
            <v>N</v>
          </cell>
          <cell r="J57" t="str">
            <v>N</v>
          </cell>
          <cell r="K57" t="str">
            <v>N</v>
          </cell>
          <cell r="L57" t="str">
            <v>W/O</v>
          </cell>
          <cell r="M57" t="str">
            <v>M</v>
          </cell>
          <cell r="N57" t="str">
            <v>A</v>
          </cell>
          <cell r="O57" t="str">
            <v>E</v>
          </cell>
          <cell r="P57" t="str">
            <v>E</v>
          </cell>
          <cell r="Q57" t="str">
            <v>E</v>
          </cell>
          <cell r="R57" t="str">
            <v>A</v>
          </cell>
          <cell r="S57" t="str">
            <v>A</v>
          </cell>
          <cell r="T57" t="str">
            <v>A</v>
          </cell>
          <cell r="U57" t="str">
            <v>A</v>
          </cell>
          <cell r="V57" t="str">
            <v>A</v>
          </cell>
          <cell r="W57" t="str">
            <v>A</v>
          </cell>
          <cell r="X57" t="str">
            <v>A</v>
          </cell>
          <cell r="Y57" t="str">
            <v>M</v>
          </cell>
          <cell r="Z57" t="str">
            <v>W/O</v>
          </cell>
          <cell r="AA57" t="str">
            <v>M</v>
          </cell>
          <cell r="AB57" t="str">
            <v>M</v>
          </cell>
          <cell r="AC57" t="str">
            <v>M</v>
          </cell>
          <cell r="AD57" t="str">
            <v>M</v>
          </cell>
          <cell r="AE57" t="str">
            <v>M</v>
          </cell>
          <cell r="AF57" t="str">
            <v>N</v>
          </cell>
          <cell r="AG57" t="str">
            <v>W/O</v>
          </cell>
          <cell r="AH57" t="str">
            <v>N</v>
          </cell>
          <cell r="AI57" t="str">
            <v>N</v>
          </cell>
          <cell r="AJ57" t="str">
            <v>N</v>
          </cell>
          <cell r="AK57" t="str">
            <v>N</v>
          </cell>
          <cell r="AW57">
            <v>7</v>
          </cell>
          <cell r="AX57">
            <v>3</v>
          </cell>
          <cell r="AY57">
            <v>10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M57">
            <v>3</v>
          </cell>
          <cell r="BN57">
            <v>8</v>
          </cell>
          <cell r="BO57">
            <v>20</v>
          </cell>
        </row>
        <row r="58">
          <cell r="C58">
            <v>5462</v>
          </cell>
          <cell r="D58" t="str">
            <v>YASHPAL SINGH</v>
          </cell>
          <cell r="E58" t="str">
            <v>SG</v>
          </cell>
          <cell r="F58" t="str">
            <v/>
          </cell>
          <cell r="G58" t="str">
            <v>M</v>
          </cell>
          <cell r="H58" t="str">
            <v>W/O</v>
          </cell>
          <cell r="I58" t="str">
            <v>M</v>
          </cell>
          <cell r="J58" t="str">
            <v>M</v>
          </cell>
          <cell r="K58" t="str">
            <v>M</v>
          </cell>
          <cell r="L58" t="str">
            <v>M</v>
          </cell>
          <cell r="M58" t="str">
            <v>M</v>
          </cell>
          <cell r="N58" t="str">
            <v>M</v>
          </cell>
          <cell r="O58" t="str">
            <v>W/O</v>
          </cell>
          <cell r="P58" t="str">
            <v>M</v>
          </cell>
          <cell r="Q58" t="str">
            <v>M</v>
          </cell>
          <cell r="R58" t="str">
            <v>M</v>
          </cell>
          <cell r="S58" t="str">
            <v>M</v>
          </cell>
          <cell r="T58" t="str">
            <v>M</v>
          </cell>
          <cell r="U58" t="str">
            <v>M</v>
          </cell>
          <cell r="V58" t="str">
            <v>W/O</v>
          </cell>
          <cell r="W58" t="str">
            <v>N</v>
          </cell>
          <cell r="X58" t="str">
            <v>N</v>
          </cell>
          <cell r="Y58" t="str">
            <v>N</v>
          </cell>
          <cell r="Z58" t="str">
            <v>N</v>
          </cell>
          <cell r="AA58" t="str">
            <v>N</v>
          </cell>
          <cell r="AB58" t="str">
            <v>N</v>
          </cell>
          <cell r="AC58" t="str">
            <v>W/O</v>
          </cell>
          <cell r="AD58" t="str">
            <v>N</v>
          </cell>
          <cell r="AE58" t="str">
            <v>N</v>
          </cell>
          <cell r="AF58" t="str">
            <v>N</v>
          </cell>
          <cell r="AG58" t="str">
            <v>A</v>
          </cell>
          <cell r="AH58" t="str">
            <v>M</v>
          </cell>
          <cell r="AI58" t="str">
            <v>M</v>
          </cell>
          <cell r="AJ58" t="str">
            <v>A</v>
          </cell>
          <cell r="AK58" t="str">
            <v>M</v>
          </cell>
          <cell r="AW58">
            <v>16</v>
          </cell>
          <cell r="AX58">
            <v>0</v>
          </cell>
          <cell r="AY58">
            <v>9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M58">
            <v>4</v>
          </cell>
          <cell r="BN58">
            <v>2</v>
          </cell>
          <cell r="BO58">
            <v>25</v>
          </cell>
        </row>
        <row r="59">
          <cell r="C59">
            <v>5470</v>
          </cell>
          <cell r="D59" t="str">
            <v>SHIVANI DEVI</v>
          </cell>
          <cell r="E59" t="str">
            <v>LSG</v>
          </cell>
          <cell r="F59" t="str">
            <v/>
          </cell>
          <cell r="G59" t="str">
            <v>M</v>
          </cell>
          <cell r="H59" t="str">
            <v>M</v>
          </cell>
          <cell r="I59" t="str">
            <v>M</v>
          </cell>
          <cell r="J59" t="str">
            <v>W/O</v>
          </cell>
          <cell r="K59" t="str">
            <v>M</v>
          </cell>
          <cell r="L59" t="str">
            <v>E</v>
          </cell>
          <cell r="M59" t="str">
            <v>E</v>
          </cell>
          <cell r="N59" t="str">
            <v>E</v>
          </cell>
          <cell r="O59" t="str">
            <v>E</v>
          </cell>
          <cell r="P59" t="str">
            <v>M</v>
          </cell>
          <cell r="Q59" t="str">
            <v>W/O</v>
          </cell>
          <cell r="R59" t="str">
            <v>A</v>
          </cell>
          <cell r="S59" t="str">
            <v>E</v>
          </cell>
          <cell r="T59" t="str">
            <v>E</v>
          </cell>
          <cell r="U59" t="str">
            <v>E</v>
          </cell>
          <cell r="V59" t="str">
            <v>N</v>
          </cell>
          <cell r="W59" t="str">
            <v>N</v>
          </cell>
          <cell r="X59" t="str">
            <v>W/O</v>
          </cell>
          <cell r="Y59" t="str">
            <v>N</v>
          </cell>
          <cell r="Z59" t="str">
            <v>N</v>
          </cell>
          <cell r="AA59" t="str">
            <v>N</v>
          </cell>
          <cell r="AB59" t="str">
            <v>N</v>
          </cell>
          <cell r="AC59" t="str">
            <v>N</v>
          </cell>
          <cell r="AD59" t="str">
            <v>N</v>
          </cell>
          <cell r="AE59" t="str">
            <v>W/O</v>
          </cell>
          <cell r="AF59" t="str">
            <v>E</v>
          </cell>
          <cell r="AG59" t="str">
            <v>E</v>
          </cell>
          <cell r="AH59" t="str">
            <v>E</v>
          </cell>
          <cell r="AI59" t="str">
            <v>M</v>
          </cell>
          <cell r="AJ59" t="str">
            <v>E</v>
          </cell>
          <cell r="AK59" t="str">
            <v>E</v>
          </cell>
          <cell r="AW59">
            <v>6</v>
          </cell>
          <cell r="AX59">
            <v>12</v>
          </cell>
          <cell r="AY59">
            <v>8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M59">
            <v>4</v>
          </cell>
          <cell r="BN59">
            <v>1</v>
          </cell>
          <cell r="BO59">
            <v>26</v>
          </cell>
        </row>
        <row r="60">
          <cell r="C60">
            <v>5472</v>
          </cell>
          <cell r="D60" t="str">
            <v>DEEPAK</v>
          </cell>
          <cell r="E60" t="str">
            <v>SG</v>
          </cell>
          <cell r="F60" t="str">
            <v/>
          </cell>
          <cell r="G60" t="str">
            <v>M</v>
          </cell>
          <cell r="H60" t="str">
            <v>W/O</v>
          </cell>
          <cell r="I60" t="str">
            <v>M</v>
          </cell>
          <cell r="J60" t="str">
            <v>M</v>
          </cell>
          <cell r="K60" t="str">
            <v>M</v>
          </cell>
          <cell r="L60" t="str">
            <v>M</v>
          </cell>
          <cell r="M60" t="str">
            <v>M</v>
          </cell>
          <cell r="N60" t="str">
            <v>W/O</v>
          </cell>
          <cell r="O60" t="str">
            <v>M</v>
          </cell>
          <cell r="P60" t="str">
            <v>M</v>
          </cell>
          <cell r="Q60" t="str">
            <v>M</v>
          </cell>
          <cell r="R60" t="str">
            <v>M</v>
          </cell>
          <cell r="S60" t="str">
            <v>M</v>
          </cell>
          <cell r="T60" t="str">
            <v>W/O</v>
          </cell>
          <cell r="U60" t="str">
            <v>M</v>
          </cell>
          <cell r="V60" t="str">
            <v>A</v>
          </cell>
          <cell r="W60" t="str">
            <v>M</v>
          </cell>
          <cell r="X60" t="str">
            <v>M</v>
          </cell>
          <cell r="Y60" t="str">
            <v>M</v>
          </cell>
          <cell r="Z60" t="str">
            <v>M</v>
          </cell>
          <cell r="AA60" t="str">
            <v>M</v>
          </cell>
          <cell r="AB60" t="str">
            <v>M</v>
          </cell>
          <cell r="AC60" t="str">
            <v>M</v>
          </cell>
          <cell r="AD60" t="str">
            <v>W/O</v>
          </cell>
          <cell r="AE60" t="str">
            <v>M</v>
          </cell>
          <cell r="AF60" t="str">
            <v>M</v>
          </cell>
          <cell r="AG60" t="str">
            <v>M</v>
          </cell>
          <cell r="AH60" t="str">
            <v>M</v>
          </cell>
          <cell r="AI60" t="str">
            <v>M</v>
          </cell>
          <cell r="AJ60" t="str">
            <v>M</v>
          </cell>
          <cell r="AK60" t="str">
            <v>M</v>
          </cell>
          <cell r="AW60">
            <v>26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M60">
            <v>4</v>
          </cell>
          <cell r="BN60">
            <v>1</v>
          </cell>
          <cell r="BO60">
            <v>26</v>
          </cell>
        </row>
        <row r="61">
          <cell r="C61">
            <v>5478</v>
          </cell>
          <cell r="D61" t="str">
            <v>JUGENDRA SINGH</v>
          </cell>
          <cell r="E61" t="str">
            <v>SG</v>
          </cell>
          <cell r="F61" t="str">
            <v/>
          </cell>
          <cell r="G61" t="str">
            <v>E</v>
          </cell>
          <cell r="H61" t="str">
            <v>E</v>
          </cell>
          <cell r="I61" t="str">
            <v>W/O</v>
          </cell>
          <cell r="J61" t="str">
            <v>E</v>
          </cell>
          <cell r="K61" t="str">
            <v>E</v>
          </cell>
          <cell r="L61" t="str">
            <v>M</v>
          </cell>
          <cell r="M61" t="str">
            <v>M</v>
          </cell>
          <cell r="N61" t="str">
            <v>M</v>
          </cell>
          <cell r="O61" t="str">
            <v>M</v>
          </cell>
          <cell r="P61" t="str">
            <v>M</v>
          </cell>
          <cell r="Q61" t="str">
            <v>W/O</v>
          </cell>
          <cell r="R61" t="str">
            <v>M</v>
          </cell>
          <cell r="S61" t="str">
            <v>M</v>
          </cell>
          <cell r="T61" t="str">
            <v>M</v>
          </cell>
          <cell r="U61" t="str">
            <v>W/O</v>
          </cell>
          <cell r="V61" t="str">
            <v>E</v>
          </cell>
          <cell r="W61" t="str">
            <v>E</v>
          </cell>
          <cell r="X61" t="str">
            <v>E</v>
          </cell>
          <cell r="Y61" t="str">
            <v>E</v>
          </cell>
          <cell r="Z61" t="str">
            <v>E</v>
          </cell>
          <cell r="AA61" t="str">
            <v>E</v>
          </cell>
          <cell r="AB61" t="str">
            <v>A</v>
          </cell>
          <cell r="AC61" t="str">
            <v>E</v>
          </cell>
          <cell r="AD61" t="str">
            <v>E</v>
          </cell>
          <cell r="AE61" t="str">
            <v>E</v>
          </cell>
          <cell r="AF61" t="str">
            <v>M</v>
          </cell>
          <cell r="AG61" t="str">
            <v>M</v>
          </cell>
          <cell r="AH61" t="str">
            <v>M</v>
          </cell>
          <cell r="AI61" t="str">
            <v>W/O</v>
          </cell>
          <cell r="AJ61" t="str">
            <v>M</v>
          </cell>
          <cell r="AK61" t="str">
            <v>M</v>
          </cell>
          <cell r="AW61">
            <v>13</v>
          </cell>
          <cell r="AX61">
            <v>13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M61">
            <v>4</v>
          </cell>
          <cell r="BN61">
            <v>1</v>
          </cell>
          <cell r="BO61">
            <v>26</v>
          </cell>
        </row>
        <row r="62">
          <cell r="C62">
            <v>5488</v>
          </cell>
          <cell r="D62" t="str">
            <v>SANJEET KUMAR SINGH</v>
          </cell>
          <cell r="E62" t="str">
            <v>SG</v>
          </cell>
          <cell r="F62" t="str">
            <v/>
          </cell>
          <cell r="G62" t="str">
            <v>M</v>
          </cell>
          <cell r="H62" t="str">
            <v>M</v>
          </cell>
          <cell r="I62" t="str">
            <v>M</v>
          </cell>
          <cell r="J62" t="str">
            <v>M</v>
          </cell>
          <cell r="K62" t="str">
            <v>M</v>
          </cell>
          <cell r="L62" t="str">
            <v>N</v>
          </cell>
          <cell r="M62" t="str">
            <v>W/O</v>
          </cell>
          <cell r="N62" t="str">
            <v>N</v>
          </cell>
          <cell r="O62" t="str">
            <v>N</v>
          </cell>
          <cell r="P62" t="str">
            <v>N</v>
          </cell>
          <cell r="Q62" t="str">
            <v>N</v>
          </cell>
          <cell r="R62" t="str">
            <v>N</v>
          </cell>
          <cell r="S62" t="str">
            <v>A</v>
          </cell>
          <cell r="T62" t="str">
            <v>W/O</v>
          </cell>
          <cell r="U62" t="str">
            <v>N</v>
          </cell>
          <cell r="V62" t="str">
            <v>E</v>
          </cell>
          <cell r="W62" t="str">
            <v>M</v>
          </cell>
          <cell r="X62" t="str">
            <v>M</v>
          </cell>
          <cell r="Y62" t="str">
            <v>E</v>
          </cell>
          <cell r="Z62" t="str">
            <v>E</v>
          </cell>
          <cell r="AA62" t="str">
            <v>E</v>
          </cell>
          <cell r="AB62" t="str">
            <v>W/O</v>
          </cell>
          <cell r="AC62" t="str">
            <v>E</v>
          </cell>
          <cell r="AD62" t="str">
            <v>E</v>
          </cell>
          <cell r="AE62" t="str">
            <v>E</v>
          </cell>
          <cell r="AF62" t="str">
            <v>M</v>
          </cell>
          <cell r="AG62" t="str">
            <v>M</v>
          </cell>
          <cell r="AH62" t="str">
            <v>M</v>
          </cell>
          <cell r="AI62" t="str">
            <v>W/O</v>
          </cell>
          <cell r="AJ62" t="str">
            <v>M</v>
          </cell>
          <cell r="AK62" t="str">
            <v>M</v>
          </cell>
          <cell r="AW62">
            <v>12</v>
          </cell>
          <cell r="AX62">
            <v>7</v>
          </cell>
          <cell r="AY62">
            <v>7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M62">
            <v>4</v>
          </cell>
          <cell r="BN62">
            <v>1</v>
          </cell>
          <cell r="BO62">
            <v>26</v>
          </cell>
        </row>
        <row r="63">
          <cell r="C63">
            <v>5398</v>
          </cell>
          <cell r="D63" t="str">
            <v>SANJIV PANWAR</v>
          </cell>
          <cell r="E63" t="str">
            <v>SG</v>
          </cell>
          <cell r="F63" t="str">
            <v/>
          </cell>
          <cell r="G63" t="str">
            <v>A</v>
          </cell>
          <cell r="H63" t="str">
            <v>A</v>
          </cell>
          <cell r="I63" t="str">
            <v>A</v>
          </cell>
          <cell r="J63" t="str">
            <v>A</v>
          </cell>
          <cell r="K63" t="str">
            <v>A</v>
          </cell>
          <cell r="L63" t="str">
            <v>M</v>
          </cell>
          <cell r="M63" t="str">
            <v>M</v>
          </cell>
          <cell r="N63" t="str">
            <v>A</v>
          </cell>
          <cell r="O63" t="str">
            <v>M</v>
          </cell>
          <cell r="P63" t="str">
            <v>M</v>
          </cell>
          <cell r="Q63" t="str">
            <v>M</v>
          </cell>
          <cell r="R63" t="str">
            <v>M</v>
          </cell>
          <cell r="S63" t="str">
            <v>M</v>
          </cell>
          <cell r="T63" t="str">
            <v>M</v>
          </cell>
          <cell r="U63" t="str">
            <v>W/O</v>
          </cell>
          <cell r="V63" t="str">
            <v>N</v>
          </cell>
          <cell r="W63" t="str">
            <v>N</v>
          </cell>
          <cell r="X63" t="str">
            <v>N</v>
          </cell>
          <cell r="Y63" t="str">
            <v>N</v>
          </cell>
          <cell r="Z63" t="str">
            <v>N</v>
          </cell>
          <cell r="AA63" t="str">
            <v>N</v>
          </cell>
          <cell r="AB63" t="str">
            <v>W/O</v>
          </cell>
          <cell r="AC63" t="str">
            <v>A</v>
          </cell>
          <cell r="AD63" t="str">
            <v>N</v>
          </cell>
          <cell r="AE63" t="str">
            <v>N</v>
          </cell>
          <cell r="AF63" t="str">
            <v>N</v>
          </cell>
          <cell r="AG63" t="str">
            <v>A</v>
          </cell>
          <cell r="AH63" t="str">
            <v>M</v>
          </cell>
          <cell r="AI63" t="str">
            <v>A</v>
          </cell>
          <cell r="AJ63" t="str">
            <v>W/O</v>
          </cell>
          <cell r="AK63" t="str">
            <v>M</v>
          </cell>
          <cell r="AW63">
            <v>10</v>
          </cell>
          <cell r="AX63">
            <v>0</v>
          </cell>
          <cell r="AY63">
            <v>9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M63">
            <v>3</v>
          </cell>
          <cell r="BN63">
            <v>9</v>
          </cell>
          <cell r="BO63">
            <v>19</v>
          </cell>
        </row>
        <row r="64">
          <cell r="C64">
            <v>5510</v>
          </cell>
          <cell r="D64" t="str">
            <v>SOMIN ALI</v>
          </cell>
          <cell r="E64" t="str">
            <v>SG</v>
          </cell>
          <cell r="F64" t="str">
            <v/>
          </cell>
          <cell r="G64" t="str">
            <v>E</v>
          </cell>
          <cell r="H64" t="str">
            <v>E</v>
          </cell>
          <cell r="I64" t="str">
            <v>W/O</v>
          </cell>
          <cell r="J64" t="str">
            <v>E</v>
          </cell>
          <cell r="K64" t="str">
            <v>A</v>
          </cell>
          <cell r="L64" t="str">
            <v>E</v>
          </cell>
          <cell r="M64" t="str">
            <v>E</v>
          </cell>
          <cell r="N64" t="str">
            <v>E</v>
          </cell>
          <cell r="O64" t="str">
            <v>W/O</v>
          </cell>
          <cell r="P64" t="str">
            <v>E</v>
          </cell>
          <cell r="Q64" t="str">
            <v>A</v>
          </cell>
          <cell r="R64" t="str">
            <v>A</v>
          </cell>
          <cell r="S64" t="str">
            <v>E</v>
          </cell>
          <cell r="T64" t="str">
            <v>E</v>
          </cell>
          <cell r="U64" t="str">
            <v>E</v>
          </cell>
          <cell r="V64" t="str">
            <v>N</v>
          </cell>
          <cell r="W64" t="str">
            <v>N</v>
          </cell>
          <cell r="X64" t="str">
            <v>N</v>
          </cell>
          <cell r="Y64" t="str">
            <v>N</v>
          </cell>
          <cell r="Z64" t="str">
            <v>W/O</v>
          </cell>
          <cell r="AA64" t="str">
            <v>N</v>
          </cell>
          <cell r="AB64" t="str">
            <v>N</v>
          </cell>
          <cell r="AC64" t="str">
            <v>N</v>
          </cell>
          <cell r="AD64" t="str">
            <v>W/O</v>
          </cell>
          <cell r="AE64" t="str">
            <v>N</v>
          </cell>
          <cell r="AF64" t="str">
            <v>E</v>
          </cell>
          <cell r="AG64" t="str">
            <v>E</v>
          </cell>
          <cell r="AH64" t="str">
            <v>E</v>
          </cell>
          <cell r="AI64" t="str">
            <v>E</v>
          </cell>
          <cell r="AJ64" t="str">
            <v>E</v>
          </cell>
          <cell r="AK64" t="str">
            <v>E</v>
          </cell>
          <cell r="AW64">
            <v>0</v>
          </cell>
          <cell r="AX64">
            <v>16</v>
          </cell>
          <cell r="AY64">
            <v>8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M64">
            <v>4</v>
          </cell>
          <cell r="BN64">
            <v>3</v>
          </cell>
          <cell r="BO64">
            <v>24</v>
          </cell>
        </row>
        <row r="65">
          <cell r="C65">
            <v>5523</v>
          </cell>
          <cell r="D65" t="str">
            <v>NAVEEN KUMAR JHA</v>
          </cell>
          <cell r="E65" t="str">
            <v>SG</v>
          </cell>
          <cell r="F65" t="str">
            <v/>
          </cell>
          <cell r="G65" t="str">
            <v>E</v>
          </cell>
          <cell r="H65" t="str">
            <v>E</v>
          </cell>
          <cell r="I65" t="str">
            <v>E</v>
          </cell>
          <cell r="J65" t="str">
            <v>E</v>
          </cell>
          <cell r="K65" t="str">
            <v>W/O</v>
          </cell>
          <cell r="L65" t="str">
            <v>M</v>
          </cell>
          <cell r="M65" t="str">
            <v>E</v>
          </cell>
          <cell r="N65" t="str">
            <v>E</v>
          </cell>
          <cell r="O65" t="str">
            <v>E</v>
          </cell>
          <cell r="P65" t="str">
            <v>E</v>
          </cell>
          <cell r="Q65" t="str">
            <v>E</v>
          </cell>
          <cell r="R65" t="str">
            <v>E</v>
          </cell>
          <cell r="S65" t="str">
            <v>W/O</v>
          </cell>
          <cell r="T65" t="str">
            <v>E</v>
          </cell>
          <cell r="U65" t="str">
            <v>E</v>
          </cell>
          <cell r="V65" t="str">
            <v>M</v>
          </cell>
          <cell r="W65" t="str">
            <v>M</v>
          </cell>
          <cell r="X65" t="str">
            <v>M</v>
          </cell>
          <cell r="Y65" t="str">
            <v>W/O</v>
          </cell>
          <cell r="Z65" t="str">
            <v>M</v>
          </cell>
          <cell r="AA65" t="str">
            <v>M</v>
          </cell>
          <cell r="AB65" t="str">
            <v>M</v>
          </cell>
          <cell r="AC65" t="str">
            <v>M</v>
          </cell>
          <cell r="AD65" t="str">
            <v>M</v>
          </cell>
          <cell r="AE65" t="str">
            <v>E</v>
          </cell>
          <cell r="AF65" t="str">
            <v>W/O</v>
          </cell>
          <cell r="AG65" t="str">
            <v>E</v>
          </cell>
          <cell r="AH65" t="str">
            <v>A</v>
          </cell>
          <cell r="AI65" t="str">
            <v>E</v>
          </cell>
          <cell r="AJ65" t="str">
            <v>E</v>
          </cell>
          <cell r="AK65" t="str">
            <v>A</v>
          </cell>
          <cell r="AW65">
            <v>9</v>
          </cell>
          <cell r="AX65">
            <v>16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M65">
            <v>4</v>
          </cell>
          <cell r="BN65">
            <v>2</v>
          </cell>
          <cell r="BO65">
            <v>25</v>
          </cell>
        </row>
        <row r="66">
          <cell r="C66">
            <v>5529</v>
          </cell>
          <cell r="D66" t="str">
            <v>YASHPAL SINGH</v>
          </cell>
          <cell r="E66" t="str">
            <v>SG</v>
          </cell>
          <cell r="F66" t="str">
            <v/>
          </cell>
          <cell r="G66" t="str">
            <v>M</v>
          </cell>
          <cell r="H66" t="str">
            <v>M</v>
          </cell>
          <cell r="I66" t="str">
            <v>W/O</v>
          </cell>
          <cell r="J66" t="str">
            <v>M</v>
          </cell>
          <cell r="K66" t="str">
            <v>M</v>
          </cell>
          <cell r="L66" t="str">
            <v>A</v>
          </cell>
          <cell r="M66" t="str">
            <v>E</v>
          </cell>
          <cell r="N66" t="str">
            <v>E</v>
          </cell>
          <cell r="O66" t="str">
            <v>E</v>
          </cell>
          <cell r="P66" t="str">
            <v>E</v>
          </cell>
          <cell r="Q66" t="str">
            <v>E</v>
          </cell>
          <cell r="R66" t="str">
            <v>E</v>
          </cell>
          <cell r="S66" t="str">
            <v>W/O</v>
          </cell>
          <cell r="T66" t="str">
            <v>E</v>
          </cell>
          <cell r="U66" t="str">
            <v>E</v>
          </cell>
          <cell r="V66" t="str">
            <v>M</v>
          </cell>
          <cell r="W66" t="str">
            <v>M</v>
          </cell>
          <cell r="X66" t="str">
            <v>M</v>
          </cell>
          <cell r="Y66" t="str">
            <v>M</v>
          </cell>
          <cell r="Z66" t="str">
            <v>W/O</v>
          </cell>
          <cell r="AA66" t="str">
            <v>M</v>
          </cell>
          <cell r="AB66" t="str">
            <v>M</v>
          </cell>
          <cell r="AC66" t="str">
            <v>M</v>
          </cell>
          <cell r="AD66" t="str">
            <v>M</v>
          </cell>
          <cell r="AE66" t="str">
            <v>M</v>
          </cell>
          <cell r="AF66" t="str">
            <v>E</v>
          </cell>
          <cell r="AG66" t="str">
            <v>W/O</v>
          </cell>
          <cell r="AH66" t="str">
            <v>E</v>
          </cell>
          <cell r="AI66" t="str">
            <v>E</v>
          </cell>
          <cell r="AJ66" t="str">
            <v>A</v>
          </cell>
          <cell r="AK66" t="str">
            <v>E</v>
          </cell>
          <cell r="AW66">
            <v>13</v>
          </cell>
          <cell r="AX66">
            <v>12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M66">
            <v>4</v>
          </cell>
          <cell r="BN66">
            <v>2</v>
          </cell>
          <cell r="BO66">
            <v>25</v>
          </cell>
        </row>
        <row r="67">
          <cell r="C67">
            <v>5559</v>
          </cell>
          <cell r="D67" t="str">
            <v>RAJENDER SINGH</v>
          </cell>
          <cell r="E67" t="str">
            <v>SG</v>
          </cell>
          <cell r="F67" t="str">
            <v/>
          </cell>
          <cell r="G67" t="str">
            <v>M</v>
          </cell>
          <cell r="H67" t="str">
            <v>M</v>
          </cell>
          <cell r="I67" t="str">
            <v>M</v>
          </cell>
          <cell r="J67" t="str">
            <v>W/O</v>
          </cell>
          <cell r="K67" t="str">
            <v>M</v>
          </cell>
          <cell r="L67" t="str">
            <v>M</v>
          </cell>
          <cell r="M67" t="str">
            <v>A</v>
          </cell>
          <cell r="N67" t="str">
            <v>M</v>
          </cell>
          <cell r="O67" t="str">
            <v>W/O</v>
          </cell>
          <cell r="P67" t="str">
            <v>M</v>
          </cell>
          <cell r="Q67" t="str">
            <v>M</v>
          </cell>
          <cell r="R67" t="str">
            <v>M</v>
          </cell>
          <cell r="S67" t="str">
            <v>M</v>
          </cell>
          <cell r="T67" t="str">
            <v>M</v>
          </cell>
          <cell r="U67" t="str">
            <v>M</v>
          </cell>
          <cell r="V67" t="str">
            <v>N</v>
          </cell>
          <cell r="W67" t="str">
            <v>N</v>
          </cell>
          <cell r="X67" t="str">
            <v>W/O</v>
          </cell>
          <cell r="Y67" t="str">
            <v>N</v>
          </cell>
          <cell r="Z67" t="str">
            <v>N</v>
          </cell>
          <cell r="AA67" t="str">
            <v>N</v>
          </cell>
          <cell r="AB67" t="str">
            <v>N</v>
          </cell>
          <cell r="AC67" t="str">
            <v>N</v>
          </cell>
          <cell r="AD67" t="str">
            <v>N</v>
          </cell>
          <cell r="AE67" t="str">
            <v>W/O</v>
          </cell>
          <cell r="AF67" t="str">
            <v>M</v>
          </cell>
          <cell r="AG67" t="str">
            <v>M</v>
          </cell>
          <cell r="AH67" t="str">
            <v>M</v>
          </cell>
          <cell r="AI67" t="str">
            <v>A</v>
          </cell>
          <cell r="AJ67" t="str">
            <v>M</v>
          </cell>
          <cell r="AK67" t="str">
            <v>M</v>
          </cell>
          <cell r="AW67">
            <v>17</v>
          </cell>
          <cell r="AX67">
            <v>0</v>
          </cell>
          <cell r="AY67">
            <v>8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M67">
            <v>4</v>
          </cell>
          <cell r="BN67">
            <v>2</v>
          </cell>
          <cell r="BO67">
            <v>25</v>
          </cell>
        </row>
        <row r="68">
          <cell r="C68">
            <v>5560</v>
          </cell>
          <cell r="D68" t="str">
            <v>NISHANT</v>
          </cell>
          <cell r="E68" t="str">
            <v>SG</v>
          </cell>
          <cell r="F68" t="str">
            <v/>
          </cell>
          <cell r="G68" t="str">
            <v>A</v>
          </cell>
          <cell r="H68" t="str">
            <v>A</v>
          </cell>
          <cell r="I68" t="str">
            <v>E</v>
          </cell>
          <cell r="J68" t="str">
            <v>W/O</v>
          </cell>
          <cell r="K68" t="str">
            <v>E</v>
          </cell>
          <cell r="L68" t="str">
            <v>E</v>
          </cell>
          <cell r="M68" t="str">
            <v>E</v>
          </cell>
          <cell r="N68" t="str">
            <v>E</v>
          </cell>
          <cell r="O68" t="str">
            <v>E</v>
          </cell>
          <cell r="P68" t="str">
            <v>E</v>
          </cell>
          <cell r="Q68" t="str">
            <v>W/O</v>
          </cell>
          <cell r="R68" t="str">
            <v>E</v>
          </cell>
          <cell r="S68" t="str">
            <v>E</v>
          </cell>
          <cell r="T68" t="str">
            <v>A</v>
          </cell>
          <cell r="U68" t="str">
            <v>E</v>
          </cell>
          <cell r="V68" t="str">
            <v>E</v>
          </cell>
          <cell r="W68" t="str">
            <v>E</v>
          </cell>
          <cell r="X68" t="str">
            <v>W/O</v>
          </cell>
          <cell r="Y68" t="str">
            <v>E</v>
          </cell>
          <cell r="Z68" t="str">
            <v>E</v>
          </cell>
          <cell r="AA68" t="str">
            <v>E</v>
          </cell>
          <cell r="AB68" t="str">
            <v>A</v>
          </cell>
          <cell r="AC68" t="str">
            <v>E</v>
          </cell>
          <cell r="AD68" t="str">
            <v>A</v>
          </cell>
          <cell r="AE68" t="str">
            <v>E</v>
          </cell>
          <cell r="AF68" t="str">
            <v>W/O</v>
          </cell>
          <cell r="AG68" t="str">
            <v>N</v>
          </cell>
          <cell r="AH68" t="str">
            <v>N</v>
          </cell>
          <cell r="AI68" t="str">
            <v>N</v>
          </cell>
          <cell r="AJ68" t="str">
            <v>A</v>
          </cell>
          <cell r="AK68" t="str">
            <v>N</v>
          </cell>
          <cell r="AW68">
            <v>0</v>
          </cell>
          <cell r="AX68">
            <v>17</v>
          </cell>
          <cell r="AY68">
            <v>4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M68">
            <v>4</v>
          </cell>
          <cell r="BN68">
            <v>6</v>
          </cell>
          <cell r="BO68">
            <v>21</v>
          </cell>
        </row>
        <row r="69">
          <cell r="C69">
            <v>5570</v>
          </cell>
          <cell r="D69" t="str">
            <v>YASHPAL SINGH</v>
          </cell>
          <cell r="E69" t="str">
            <v>SG</v>
          </cell>
          <cell r="F69" t="str">
            <v/>
          </cell>
          <cell r="G69" t="str">
            <v>M</v>
          </cell>
          <cell r="H69" t="str">
            <v>M</v>
          </cell>
          <cell r="I69" t="str">
            <v>M</v>
          </cell>
          <cell r="J69" t="str">
            <v>M</v>
          </cell>
          <cell r="K69" t="str">
            <v>M</v>
          </cell>
          <cell r="L69" t="str">
            <v>W/O</v>
          </cell>
          <cell r="M69" t="str">
            <v>M</v>
          </cell>
          <cell r="N69" t="str">
            <v>M</v>
          </cell>
          <cell r="O69" t="str">
            <v>M</v>
          </cell>
          <cell r="P69" t="str">
            <v>M</v>
          </cell>
          <cell r="Q69" t="str">
            <v>M</v>
          </cell>
          <cell r="R69" t="str">
            <v>M</v>
          </cell>
          <cell r="S69" t="str">
            <v>M</v>
          </cell>
          <cell r="T69" t="str">
            <v>M</v>
          </cell>
          <cell r="U69" t="str">
            <v>W/O</v>
          </cell>
          <cell r="V69" t="str">
            <v>E</v>
          </cell>
          <cell r="W69" t="str">
            <v>E</v>
          </cell>
          <cell r="X69" t="str">
            <v>A</v>
          </cell>
          <cell r="Y69" t="str">
            <v>M</v>
          </cell>
          <cell r="Z69" t="str">
            <v>A</v>
          </cell>
          <cell r="AA69" t="str">
            <v>W/O</v>
          </cell>
          <cell r="AB69" t="str">
            <v>M</v>
          </cell>
          <cell r="AC69" t="str">
            <v>M</v>
          </cell>
          <cell r="AD69" t="str">
            <v>M</v>
          </cell>
          <cell r="AE69" t="str">
            <v>M</v>
          </cell>
          <cell r="AF69" t="str">
            <v>W/O</v>
          </cell>
          <cell r="AG69" t="str">
            <v>A</v>
          </cell>
          <cell r="AH69" t="str">
            <v>N</v>
          </cell>
          <cell r="AI69" t="str">
            <v>A</v>
          </cell>
          <cell r="AJ69" t="str">
            <v>N</v>
          </cell>
          <cell r="AK69" t="str">
            <v>N</v>
          </cell>
          <cell r="AW69">
            <v>18</v>
          </cell>
          <cell r="AX69">
            <v>2</v>
          </cell>
          <cell r="AY69">
            <v>3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M69">
            <v>4</v>
          </cell>
          <cell r="BN69">
            <v>4</v>
          </cell>
          <cell r="BO69">
            <v>23</v>
          </cell>
        </row>
        <row r="70">
          <cell r="C70">
            <v>5574</v>
          </cell>
          <cell r="D70" t="str">
            <v>MONU</v>
          </cell>
          <cell r="E70" t="str">
            <v>SG</v>
          </cell>
          <cell r="F70" t="str">
            <v/>
          </cell>
          <cell r="G70" t="str">
            <v>W/O</v>
          </cell>
          <cell r="H70" t="str">
            <v>E</v>
          </cell>
          <cell r="I70" t="str">
            <v>E</v>
          </cell>
          <cell r="J70" t="str">
            <v>E</v>
          </cell>
          <cell r="K70" t="str">
            <v>E</v>
          </cell>
          <cell r="L70" t="str">
            <v>N</v>
          </cell>
          <cell r="M70" t="str">
            <v>N</v>
          </cell>
          <cell r="N70" t="str">
            <v>N</v>
          </cell>
          <cell r="O70" t="str">
            <v>N</v>
          </cell>
          <cell r="P70" t="str">
            <v>W/O</v>
          </cell>
          <cell r="Q70" t="str">
            <v>N</v>
          </cell>
          <cell r="R70" t="str">
            <v>N</v>
          </cell>
          <cell r="S70" t="str">
            <v>N</v>
          </cell>
          <cell r="T70" t="str">
            <v>N</v>
          </cell>
          <cell r="U70" t="str">
            <v>W/O</v>
          </cell>
          <cell r="V70" t="str">
            <v>E</v>
          </cell>
          <cell r="W70" t="str">
            <v>E</v>
          </cell>
          <cell r="X70" t="str">
            <v>E</v>
          </cell>
          <cell r="Y70" t="str">
            <v>E</v>
          </cell>
          <cell r="Z70" t="str">
            <v>E</v>
          </cell>
          <cell r="AA70" t="str">
            <v>E</v>
          </cell>
          <cell r="AB70" t="str">
            <v>W/O</v>
          </cell>
          <cell r="AC70" t="str">
            <v>E</v>
          </cell>
          <cell r="AD70" t="str">
            <v>E</v>
          </cell>
          <cell r="AE70" t="str">
            <v>E</v>
          </cell>
          <cell r="AF70" t="str">
            <v>E</v>
          </cell>
          <cell r="AG70" t="str">
            <v>E</v>
          </cell>
          <cell r="AH70" t="str">
            <v>E</v>
          </cell>
          <cell r="AI70" t="str">
            <v>W/O</v>
          </cell>
          <cell r="AJ70" t="str">
            <v>E</v>
          </cell>
          <cell r="AK70" t="str">
            <v>E</v>
          </cell>
          <cell r="AW70">
            <v>0</v>
          </cell>
          <cell r="AX70">
            <v>18</v>
          </cell>
          <cell r="AY70">
            <v>8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M70">
            <v>5</v>
          </cell>
          <cell r="BN70">
            <v>0</v>
          </cell>
          <cell r="BO70">
            <v>26</v>
          </cell>
        </row>
        <row r="71">
          <cell r="C71">
            <v>5583</v>
          </cell>
          <cell r="D71" t="str">
            <v>LOKENDER KASANA</v>
          </cell>
          <cell r="E71" t="str">
            <v>SG</v>
          </cell>
          <cell r="F71" t="str">
            <v/>
          </cell>
          <cell r="G71" t="str">
            <v>M</v>
          </cell>
          <cell r="H71" t="str">
            <v>E</v>
          </cell>
          <cell r="I71" t="str">
            <v>E</v>
          </cell>
          <cell r="J71" t="str">
            <v>W/O</v>
          </cell>
          <cell r="K71" t="str">
            <v>E</v>
          </cell>
          <cell r="L71" t="str">
            <v>M</v>
          </cell>
          <cell r="M71" t="str">
            <v>M</v>
          </cell>
          <cell r="N71" t="str">
            <v>M</v>
          </cell>
          <cell r="O71" t="str">
            <v>M</v>
          </cell>
          <cell r="P71" t="str">
            <v>M</v>
          </cell>
          <cell r="Q71" t="str">
            <v>W/O</v>
          </cell>
          <cell r="R71" t="str">
            <v>M</v>
          </cell>
          <cell r="S71" t="str">
            <v>M</v>
          </cell>
          <cell r="T71" t="str">
            <v>M</v>
          </cell>
          <cell r="U71" t="str">
            <v>M</v>
          </cell>
          <cell r="V71" t="str">
            <v>E</v>
          </cell>
          <cell r="W71" t="str">
            <v>E</v>
          </cell>
          <cell r="X71" t="str">
            <v>W/O</v>
          </cell>
          <cell r="Y71" t="str">
            <v>E</v>
          </cell>
          <cell r="Z71" t="str">
            <v>E</v>
          </cell>
          <cell r="AA71" t="str">
            <v>E</v>
          </cell>
          <cell r="AB71" t="str">
            <v>E</v>
          </cell>
          <cell r="AC71" t="str">
            <v>W/O</v>
          </cell>
          <cell r="AD71" t="str">
            <v>E</v>
          </cell>
          <cell r="AE71" t="str">
            <v>A</v>
          </cell>
          <cell r="AF71" t="str">
            <v>M</v>
          </cell>
          <cell r="AG71" t="str">
            <v>M</v>
          </cell>
          <cell r="AH71" t="str">
            <v>M</v>
          </cell>
          <cell r="AI71" t="str">
            <v>M</v>
          </cell>
          <cell r="AJ71" t="str">
            <v>M</v>
          </cell>
          <cell r="AK71" t="str">
            <v>M</v>
          </cell>
          <cell r="AW71">
            <v>16</v>
          </cell>
          <cell r="AX71">
            <v>10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M71">
            <v>4</v>
          </cell>
          <cell r="BN71">
            <v>1</v>
          </cell>
          <cell r="BO71">
            <v>26</v>
          </cell>
        </row>
        <row r="72">
          <cell r="C72">
            <v>5588</v>
          </cell>
          <cell r="D72" t="str">
            <v>NIRAJ KUMAR</v>
          </cell>
          <cell r="E72" t="str">
            <v>SG</v>
          </cell>
          <cell r="F72" t="str">
            <v/>
          </cell>
          <cell r="G72" t="str">
            <v>A</v>
          </cell>
          <cell r="H72" t="str">
            <v>A</v>
          </cell>
          <cell r="I72" t="str">
            <v>A</v>
          </cell>
          <cell r="J72" t="str">
            <v>A</v>
          </cell>
          <cell r="K72" t="str">
            <v>A</v>
          </cell>
          <cell r="L72" t="str">
            <v>A</v>
          </cell>
          <cell r="M72" t="str">
            <v>A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N</v>
          </cell>
          <cell r="R72" t="str">
            <v>N</v>
          </cell>
          <cell r="S72" t="str">
            <v>N</v>
          </cell>
          <cell r="T72" t="str">
            <v>N</v>
          </cell>
          <cell r="U72" t="str">
            <v>W/O</v>
          </cell>
          <cell r="V72" t="str">
            <v>N</v>
          </cell>
          <cell r="W72" t="str">
            <v>N</v>
          </cell>
          <cell r="X72" t="str">
            <v>A</v>
          </cell>
          <cell r="Y72" t="str">
            <v>A</v>
          </cell>
          <cell r="Z72" t="str">
            <v>N</v>
          </cell>
          <cell r="AA72" t="str">
            <v>N</v>
          </cell>
          <cell r="AB72" t="str">
            <v>W/O</v>
          </cell>
          <cell r="AC72" t="str">
            <v>N</v>
          </cell>
          <cell r="AD72" t="str">
            <v>A</v>
          </cell>
          <cell r="AE72" t="str">
            <v>N</v>
          </cell>
          <cell r="AF72" t="str">
            <v>N</v>
          </cell>
          <cell r="AG72" t="str">
            <v>N</v>
          </cell>
          <cell r="AH72" t="str">
            <v>N</v>
          </cell>
          <cell r="AI72" t="str">
            <v>W/O</v>
          </cell>
          <cell r="AJ72" t="str">
            <v>N</v>
          </cell>
          <cell r="AK72" t="str">
            <v>N</v>
          </cell>
          <cell r="AW72">
            <v>0</v>
          </cell>
          <cell r="AX72">
            <v>0</v>
          </cell>
          <cell r="AY72">
            <v>18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M72">
            <v>3</v>
          </cell>
          <cell r="BN72">
            <v>10</v>
          </cell>
          <cell r="BO72">
            <v>18</v>
          </cell>
        </row>
        <row r="73">
          <cell r="C73">
            <v>5714</v>
          </cell>
          <cell r="D73" t="str">
            <v>LOKESH</v>
          </cell>
          <cell r="E73" t="str">
            <v>SG</v>
          </cell>
          <cell r="F73" t="str">
            <v/>
          </cell>
          <cell r="G73" t="str">
            <v>A</v>
          </cell>
          <cell r="H73" t="str">
            <v>E</v>
          </cell>
          <cell r="I73" t="str">
            <v>W/O</v>
          </cell>
          <cell r="J73" t="str">
            <v>E</v>
          </cell>
          <cell r="K73" t="str">
            <v>E</v>
          </cell>
          <cell r="L73" t="str">
            <v>M</v>
          </cell>
          <cell r="M73" t="str">
            <v>M</v>
          </cell>
          <cell r="N73" t="str">
            <v>M</v>
          </cell>
          <cell r="O73" t="str">
            <v>M</v>
          </cell>
          <cell r="P73" t="str">
            <v>W/O</v>
          </cell>
          <cell r="Q73" t="str">
            <v>M</v>
          </cell>
          <cell r="R73" t="str">
            <v>M</v>
          </cell>
          <cell r="S73" t="str">
            <v>A</v>
          </cell>
          <cell r="T73" t="str">
            <v>A</v>
          </cell>
          <cell r="U73" t="str">
            <v>A</v>
          </cell>
          <cell r="V73" t="str">
            <v>A</v>
          </cell>
          <cell r="W73" t="str">
            <v>A</v>
          </cell>
          <cell r="X73" t="str">
            <v>E</v>
          </cell>
          <cell r="Y73" t="str">
            <v>E</v>
          </cell>
          <cell r="Z73" t="str">
            <v>E</v>
          </cell>
          <cell r="AA73" t="str">
            <v>A</v>
          </cell>
          <cell r="AB73" t="str">
            <v>E</v>
          </cell>
          <cell r="AC73" t="str">
            <v>E</v>
          </cell>
          <cell r="AD73" t="str">
            <v>W/O</v>
          </cell>
          <cell r="AE73" t="str">
            <v>E</v>
          </cell>
          <cell r="AF73" t="str">
            <v>M</v>
          </cell>
          <cell r="AG73" t="str">
            <v>M</v>
          </cell>
          <cell r="AH73" t="str">
            <v>M</v>
          </cell>
          <cell r="AI73" t="str">
            <v>M</v>
          </cell>
          <cell r="AJ73" t="str">
            <v>M</v>
          </cell>
          <cell r="AK73" t="str">
            <v>W/O</v>
          </cell>
          <cell r="AW73">
            <v>11</v>
          </cell>
          <cell r="AX73">
            <v>9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M73">
            <v>4</v>
          </cell>
          <cell r="BN73">
            <v>7</v>
          </cell>
          <cell r="BO73">
            <v>20</v>
          </cell>
        </row>
        <row r="74">
          <cell r="C74">
            <v>5572</v>
          </cell>
          <cell r="D74" t="str">
            <v>ARVIND MISHRA</v>
          </cell>
          <cell r="E74" t="str">
            <v>SG</v>
          </cell>
          <cell r="F74" t="str">
            <v/>
          </cell>
          <cell r="G74" t="str">
            <v>W/O</v>
          </cell>
          <cell r="H74" t="str">
            <v>N</v>
          </cell>
          <cell r="I74" t="str">
            <v>N</v>
          </cell>
          <cell r="J74" t="str">
            <v>N</v>
          </cell>
          <cell r="K74" t="str">
            <v>N</v>
          </cell>
          <cell r="L74" t="str">
            <v>N</v>
          </cell>
          <cell r="M74" t="str">
            <v>W/O</v>
          </cell>
          <cell r="N74" t="str">
            <v>N</v>
          </cell>
          <cell r="O74" t="str">
            <v>A</v>
          </cell>
          <cell r="P74" t="str">
            <v>N</v>
          </cell>
          <cell r="Q74" t="str">
            <v>N</v>
          </cell>
          <cell r="R74" t="str">
            <v>N</v>
          </cell>
          <cell r="S74" t="str">
            <v>N</v>
          </cell>
          <cell r="T74" t="str">
            <v>W/O</v>
          </cell>
          <cell r="U74" t="str">
            <v>N</v>
          </cell>
          <cell r="V74" t="str">
            <v>A</v>
          </cell>
          <cell r="W74" t="str">
            <v>M</v>
          </cell>
          <cell r="X74" t="str">
            <v>M</v>
          </cell>
          <cell r="Y74" t="str">
            <v>M</v>
          </cell>
          <cell r="Z74" t="str">
            <v>M</v>
          </cell>
          <cell r="AA74" t="str">
            <v>M</v>
          </cell>
          <cell r="AB74" t="str">
            <v>M</v>
          </cell>
          <cell r="AC74" t="str">
            <v>W/O</v>
          </cell>
          <cell r="AD74" t="str">
            <v>M</v>
          </cell>
          <cell r="AE74" t="str">
            <v>M</v>
          </cell>
          <cell r="AF74" t="str">
            <v>M</v>
          </cell>
          <cell r="AG74" t="str">
            <v>M</v>
          </cell>
          <cell r="AH74" t="str">
            <v>A</v>
          </cell>
          <cell r="AI74" t="str">
            <v>A</v>
          </cell>
          <cell r="AJ74" t="str">
            <v>M</v>
          </cell>
          <cell r="AK74" t="str">
            <v>M</v>
          </cell>
          <cell r="AW74">
            <v>12</v>
          </cell>
          <cell r="AX74">
            <v>0</v>
          </cell>
          <cell r="AY74">
            <v>11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M74">
            <v>4</v>
          </cell>
          <cell r="BN74">
            <v>4</v>
          </cell>
          <cell r="BO74">
            <v>23</v>
          </cell>
        </row>
        <row r="75">
          <cell r="C75">
            <v>5753</v>
          </cell>
          <cell r="D75" t="str">
            <v>AYUSH GUJJAR</v>
          </cell>
          <cell r="E75" t="str">
            <v>SG</v>
          </cell>
          <cell r="F75" t="str">
            <v/>
          </cell>
          <cell r="G75" t="str">
            <v>A</v>
          </cell>
          <cell r="H75" t="str">
            <v>A</v>
          </cell>
          <cell r="I75" t="str">
            <v>A</v>
          </cell>
          <cell r="J75" t="str">
            <v>N</v>
          </cell>
          <cell r="K75" t="str">
            <v>N</v>
          </cell>
          <cell r="L75" t="str">
            <v>A</v>
          </cell>
          <cell r="M75" t="str">
            <v>M</v>
          </cell>
          <cell r="N75" t="str">
            <v>A</v>
          </cell>
          <cell r="O75" t="str">
            <v>A</v>
          </cell>
          <cell r="P75" t="str">
            <v>M</v>
          </cell>
          <cell r="Q75" t="str">
            <v>M</v>
          </cell>
          <cell r="R75" t="str">
            <v>M</v>
          </cell>
          <cell r="S75" t="str">
            <v>W/O</v>
          </cell>
          <cell r="T75" t="str">
            <v>M</v>
          </cell>
          <cell r="U75" t="str">
            <v>M</v>
          </cell>
          <cell r="V75" t="str">
            <v>M</v>
          </cell>
          <cell r="W75" t="str">
            <v>M</v>
          </cell>
          <cell r="X75" t="str">
            <v>M</v>
          </cell>
          <cell r="Y75" t="str">
            <v>M</v>
          </cell>
          <cell r="Z75" t="str">
            <v>W/O</v>
          </cell>
          <cell r="AA75" t="str">
            <v>M</v>
          </cell>
          <cell r="AB75" t="str">
            <v>M</v>
          </cell>
          <cell r="AC75" t="str">
            <v>M</v>
          </cell>
          <cell r="AD75" t="str">
            <v>M</v>
          </cell>
          <cell r="AE75" t="str">
            <v>M</v>
          </cell>
          <cell r="AF75" t="str">
            <v>M</v>
          </cell>
          <cell r="AG75" t="str">
            <v>W/O</v>
          </cell>
          <cell r="AH75" t="str">
            <v>M</v>
          </cell>
          <cell r="AI75" t="str">
            <v>M</v>
          </cell>
          <cell r="AJ75" t="str">
            <v>M</v>
          </cell>
          <cell r="AK75" t="str">
            <v>M</v>
          </cell>
          <cell r="AW75">
            <v>20</v>
          </cell>
          <cell r="AX75">
            <v>0</v>
          </cell>
          <cell r="AY75">
            <v>2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M75">
            <v>3</v>
          </cell>
          <cell r="BN75">
            <v>6</v>
          </cell>
          <cell r="BO75">
            <v>22</v>
          </cell>
        </row>
        <row r="76">
          <cell r="C76">
            <v>5759</v>
          </cell>
          <cell r="D76" t="str">
            <v>AJAY CHAUHAN</v>
          </cell>
          <cell r="E76" t="str">
            <v>SG</v>
          </cell>
          <cell r="F76" t="str">
            <v/>
          </cell>
          <cell r="G76" t="str">
            <v>W/O</v>
          </cell>
          <cell r="H76" t="str">
            <v>M</v>
          </cell>
          <cell r="I76" t="str">
            <v>M</v>
          </cell>
          <cell r="J76" t="str">
            <v>A</v>
          </cell>
          <cell r="K76" t="str">
            <v>M</v>
          </cell>
          <cell r="L76" t="str">
            <v>M</v>
          </cell>
          <cell r="M76" t="str">
            <v>W/O</v>
          </cell>
          <cell r="N76" t="str">
            <v>M</v>
          </cell>
          <cell r="O76" t="str">
            <v>M</v>
          </cell>
          <cell r="P76" t="str">
            <v>A</v>
          </cell>
          <cell r="Q76" t="str">
            <v>M</v>
          </cell>
          <cell r="R76" t="str">
            <v>M</v>
          </cell>
          <cell r="S76" t="str">
            <v>M</v>
          </cell>
          <cell r="T76" t="str">
            <v>A</v>
          </cell>
          <cell r="U76" t="str">
            <v>A</v>
          </cell>
          <cell r="V76" t="str">
            <v>A</v>
          </cell>
          <cell r="W76" t="str">
            <v>A</v>
          </cell>
          <cell r="X76" t="str">
            <v>A</v>
          </cell>
          <cell r="Y76" t="str">
            <v>A</v>
          </cell>
          <cell r="Z76" t="str">
            <v>A</v>
          </cell>
          <cell r="AA76" t="str">
            <v>A</v>
          </cell>
          <cell r="AB76" t="str">
            <v>A</v>
          </cell>
          <cell r="AC76" t="str">
            <v>N</v>
          </cell>
          <cell r="AD76" t="str">
            <v>N</v>
          </cell>
          <cell r="AE76" t="str">
            <v>A</v>
          </cell>
          <cell r="AF76" t="str">
            <v>A</v>
          </cell>
          <cell r="AG76" t="str">
            <v>M</v>
          </cell>
          <cell r="AH76" t="str">
            <v>M</v>
          </cell>
          <cell r="AI76" t="str">
            <v>M</v>
          </cell>
          <cell r="AJ76" t="str">
            <v>W/O</v>
          </cell>
          <cell r="AK76" t="str">
            <v>M</v>
          </cell>
          <cell r="AW76">
            <v>13</v>
          </cell>
          <cell r="AX76">
            <v>0</v>
          </cell>
          <cell r="AY76">
            <v>2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M76">
            <v>3</v>
          </cell>
          <cell r="BN76">
            <v>13</v>
          </cell>
          <cell r="BO76">
            <v>15</v>
          </cell>
        </row>
        <row r="77">
          <cell r="C77">
            <v>5447</v>
          </cell>
          <cell r="D77" t="str">
            <v>SANTOSH KUMAR MAHTO</v>
          </cell>
          <cell r="E77" t="str">
            <v>SG</v>
          </cell>
          <cell r="F77" t="str">
            <v/>
          </cell>
          <cell r="G77" t="str">
            <v>E</v>
          </cell>
          <cell r="H77" t="str">
            <v>M</v>
          </cell>
          <cell r="I77" t="str">
            <v>A</v>
          </cell>
          <cell r="J77" t="str">
            <v>M</v>
          </cell>
          <cell r="K77" t="str">
            <v>W/O</v>
          </cell>
          <cell r="L77" t="str">
            <v>E</v>
          </cell>
          <cell r="M77" t="str">
            <v>A</v>
          </cell>
          <cell r="N77" t="str">
            <v>E</v>
          </cell>
          <cell r="O77" t="str">
            <v>E</v>
          </cell>
          <cell r="P77" t="str">
            <v>E</v>
          </cell>
          <cell r="Q77" t="str">
            <v>E</v>
          </cell>
          <cell r="R77" t="str">
            <v>E</v>
          </cell>
          <cell r="S77" t="str">
            <v>E</v>
          </cell>
          <cell r="T77" t="str">
            <v>W/O</v>
          </cell>
          <cell r="U77" t="str">
            <v>E</v>
          </cell>
          <cell r="V77" t="str">
            <v>M</v>
          </cell>
          <cell r="W77" t="str">
            <v>E</v>
          </cell>
          <cell r="X77" t="str">
            <v>E</v>
          </cell>
          <cell r="Y77" t="str">
            <v>E</v>
          </cell>
          <cell r="Z77" t="str">
            <v>M</v>
          </cell>
          <cell r="AA77" t="str">
            <v>W/O</v>
          </cell>
          <cell r="AB77" t="str">
            <v>E</v>
          </cell>
          <cell r="AC77" t="str">
            <v>E</v>
          </cell>
          <cell r="AD77" t="str">
            <v>M</v>
          </cell>
          <cell r="AE77" t="str">
            <v>M</v>
          </cell>
          <cell r="AF77" t="str">
            <v>E</v>
          </cell>
          <cell r="AG77" t="str">
            <v>E</v>
          </cell>
          <cell r="AH77" t="str">
            <v>W/O</v>
          </cell>
          <cell r="AI77" t="str">
            <v>E</v>
          </cell>
          <cell r="AJ77" t="str">
            <v>E</v>
          </cell>
          <cell r="AK77" t="str">
            <v>E</v>
          </cell>
          <cell r="AW77">
            <v>6</v>
          </cell>
          <cell r="AX77">
            <v>19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M77">
            <v>4</v>
          </cell>
          <cell r="BN77">
            <v>2</v>
          </cell>
          <cell r="BO77">
            <v>25</v>
          </cell>
        </row>
        <row r="78">
          <cell r="C78">
            <v>6409</v>
          </cell>
          <cell r="D78" t="str">
            <v>GOVIND</v>
          </cell>
          <cell r="E78" t="str">
            <v>SG</v>
          </cell>
          <cell r="F78" t="str">
            <v/>
          </cell>
          <cell r="G78" t="str">
            <v>N</v>
          </cell>
          <cell r="H78" t="str">
            <v>E</v>
          </cell>
          <cell r="I78" t="str">
            <v>W/O</v>
          </cell>
          <cell r="J78" t="str">
            <v>E</v>
          </cell>
          <cell r="K78" t="str">
            <v>E</v>
          </cell>
          <cell r="L78" t="str">
            <v>M</v>
          </cell>
          <cell r="M78" t="str">
            <v>M</v>
          </cell>
          <cell r="N78" t="str">
            <v>M</v>
          </cell>
          <cell r="O78" t="str">
            <v>M</v>
          </cell>
          <cell r="P78" t="str">
            <v>W/O</v>
          </cell>
          <cell r="Q78" t="str">
            <v>M</v>
          </cell>
          <cell r="R78" t="str">
            <v>M</v>
          </cell>
          <cell r="S78" t="str">
            <v>M</v>
          </cell>
          <cell r="T78" t="str">
            <v>M</v>
          </cell>
          <cell r="U78" t="str">
            <v>W/O</v>
          </cell>
          <cell r="V78" t="str">
            <v>N</v>
          </cell>
          <cell r="W78" t="str">
            <v>A</v>
          </cell>
          <cell r="X78" t="str">
            <v>N</v>
          </cell>
          <cell r="Y78" t="str">
            <v>A</v>
          </cell>
          <cell r="Z78" t="str">
            <v>N</v>
          </cell>
          <cell r="AA78" t="str">
            <v>A</v>
          </cell>
          <cell r="AB78" t="str">
            <v>N</v>
          </cell>
          <cell r="AC78" t="str">
            <v>N</v>
          </cell>
          <cell r="AD78" t="str">
            <v>W/O</v>
          </cell>
          <cell r="AE78" t="str">
            <v>N</v>
          </cell>
          <cell r="AF78" t="str">
            <v>E</v>
          </cell>
          <cell r="AG78" t="str">
            <v>A</v>
          </cell>
          <cell r="AH78" t="str">
            <v>E</v>
          </cell>
          <cell r="AI78" t="str">
            <v>E</v>
          </cell>
          <cell r="AJ78" t="str">
            <v>N</v>
          </cell>
          <cell r="AK78" t="str">
            <v>A</v>
          </cell>
          <cell r="AW78">
            <v>8</v>
          </cell>
          <cell r="AX78">
            <v>6</v>
          </cell>
          <cell r="AY78">
            <v>8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M78">
            <v>4</v>
          </cell>
          <cell r="BN78">
            <v>5</v>
          </cell>
          <cell r="BO78">
            <v>22</v>
          </cell>
        </row>
        <row r="79">
          <cell r="C79">
            <v>5756</v>
          </cell>
          <cell r="D79" t="str">
            <v>PULKIT</v>
          </cell>
          <cell r="E79" t="str">
            <v>SG</v>
          </cell>
          <cell r="F79" t="str">
            <v/>
          </cell>
          <cell r="G79" t="str">
            <v>E</v>
          </cell>
          <cell r="H79" t="str">
            <v>E</v>
          </cell>
          <cell r="I79" t="str">
            <v>E</v>
          </cell>
          <cell r="J79" t="str">
            <v>E</v>
          </cell>
          <cell r="K79" t="str">
            <v>W/O</v>
          </cell>
          <cell r="L79" t="str">
            <v>E</v>
          </cell>
          <cell r="M79" t="str">
            <v>E</v>
          </cell>
          <cell r="N79" t="str">
            <v>E</v>
          </cell>
          <cell r="O79" t="str">
            <v>E</v>
          </cell>
          <cell r="P79" t="str">
            <v>W/O</v>
          </cell>
          <cell r="Q79" t="str">
            <v>E</v>
          </cell>
          <cell r="R79" t="str">
            <v>E</v>
          </cell>
          <cell r="S79" t="str">
            <v>E</v>
          </cell>
          <cell r="T79" t="str">
            <v>E</v>
          </cell>
          <cell r="U79" t="str">
            <v>W/O</v>
          </cell>
          <cell r="V79" t="str">
            <v>E</v>
          </cell>
          <cell r="W79" t="str">
            <v>E</v>
          </cell>
          <cell r="X79" t="str">
            <v>E</v>
          </cell>
          <cell r="Y79" t="str">
            <v>E</v>
          </cell>
          <cell r="Z79" t="str">
            <v>E</v>
          </cell>
          <cell r="AA79" t="str">
            <v>E</v>
          </cell>
          <cell r="AB79" t="str">
            <v>E</v>
          </cell>
          <cell r="AC79" t="str">
            <v>E</v>
          </cell>
          <cell r="AD79" t="str">
            <v>W/O</v>
          </cell>
          <cell r="AE79" t="str">
            <v>E</v>
          </cell>
          <cell r="AF79" t="str">
            <v>N</v>
          </cell>
          <cell r="AG79" t="str">
            <v>N</v>
          </cell>
          <cell r="AH79" t="str">
            <v>N</v>
          </cell>
          <cell r="AI79" t="str">
            <v>N</v>
          </cell>
          <cell r="AJ79" t="str">
            <v>A</v>
          </cell>
          <cell r="AK79" t="str">
            <v>A</v>
          </cell>
          <cell r="AW79">
            <v>0</v>
          </cell>
          <cell r="AX79">
            <v>21</v>
          </cell>
          <cell r="AY79">
            <v>4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M79">
            <v>4</v>
          </cell>
          <cell r="BN79">
            <v>2</v>
          </cell>
          <cell r="BO79">
            <v>25</v>
          </cell>
        </row>
        <row r="80">
          <cell r="C80">
            <v>5833</v>
          </cell>
          <cell r="D80" t="str">
            <v>SATISH KUMAR</v>
          </cell>
          <cell r="E80" t="str">
            <v>SG</v>
          </cell>
          <cell r="F80" t="str">
            <v/>
          </cell>
          <cell r="G80" t="str">
            <v>W/O</v>
          </cell>
          <cell r="H80" t="str">
            <v>N</v>
          </cell>
          <cell r="I80" t="str">
            <v>N</v>
          </cell>
          <cell r="J80" t="str">
            <v>N</v>
          </cell>
          <cell r="K80" t="str">
            <v>N</v>
          </cell>
          <cell r="L80" t="str">
            <v>N</v>
          </cell>
          <cell r="M80" t="str">
            <v>A</v>
          </cell>
          <cell r="N80" t="str">
            <v>W/O</v>
          </cell>
          <cell r="O80" t="str">
            <v>N</v>
          </cell>
          <cell r="P80" t="str">
            <v>N</v>
          </cell>
          <cell r="Q80" t="str">
            <v>N</v>
          </cell>
          <cell r="R80" t="str">
            <v>N</v>
          </cell>
          <cell r="S80" t="str">
            <v>W/O</v>
          </cell>
          <cell r="T80" t="str">
            <v>N</v>
          </cell>
          <cell r="U80" t="str">
            <v>A</v>
          </cell>
          <cell r="V80" t="str">
            <v>N</v>
          </cell>
          <cell r="W80" t="str">
            <v>N</v>
          </cell>
          <cell r="X80" t="str">
            <v>N</v>
          </cell>
          <cell r="Y80" t="str">
            <v>N</v>
          </cell>
          <cell r="Z80" t="str">
            <v>N</v>
          </cell>
          <cell r="AA80" t="str">
            <v>N</v>
          </cell>
          <cell r="AB80" t="str">
            <v>W/O</v>
          </cell>
          <cell r="AC80" t="str">
            <v>N</v>
          </cell>
          <cell r="AD80" t="str">
            <v>N</v>
          </cell>
          <cell r="AE80" t="str">
            <v>A</v>
          </cell>
          <cell r="AF80" t="str">
            <v>N</v>
          </cell>
          <cell r="AG80" t="str">
            <v>N</v>
          </cell>
          <cell r="AH80" t="str">
            <v>N</v>
          </cell>
          <cell r="AI80" t="str">
            <v>W/O</v>
          </cell>
          <cell r="AJ80" t="str">
            <v>N</v>
          </cell>
          <cell r="AK80" t="str">
            <v>N</v>
          </cell>
          <cell r="AW80">
            <v>0</v>
          </cell>
          <cell r="AX80">
            <v>0</v>
          </cell>
          <cell r="AY80">
            <v>23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M80">
            <v>5</v>
          </cell>
          <cell r="BN80">
            <v>3</v>
          </cell>
          <cell r="BO80">
            <v>23</v>
          </cell>
        </row>
        <row r="81">
          <cell r="C81">
            <v>5420</v>
          </cell>
          <cell r="D81" t="str">
            <v>NANDNI KUMARI</v>
          </cell>
          <cell r="E81" t="str">
            <v>LSG</v>
          </cell>
          <cell r="F81" t="str">
            <v/>
          </cell>
          <cell r="G81" t="str">
            <v>M</v>
          </cell>
          <cell r="H81" t="str">
            <v>W/O</v>
          </cell>
          <cell r="I81" t="str">
            <v>M</v>
          </cell>
          <cell r="J81" t="str">
            <v>M</v>
          </cell>
          <cell r="K81" t="str">
            <v>M</v>
          </cell>
          <cell r="L81" t="str">
            <v>E</v>
          </cell>
          <cell r="M81" t="str">
            <v>E</v>
          </cell>
          <cell r="N81" t="str">
            <v>E</v>
          </cell>
          <cell r="O81" t="str">
            <v>W/O</v>
          </cell>
          <cell r="P81" t="str">
            <v>E</v>
          </cell>
          <cell r="Q81" t="str">
            <v>E</v>
          </cell>
          <cell r="R81" t="str">
            <v>E</v>
          </cell>
          <cell r="S81" t="str">
            <v>E</v>
          </cell>
          <cell r="T81" t="str">
            <v>E</v>
          </cell>
          <cell r="U81" t="str">
            <v>E</v>
          </cell>
          <cell r="V81" t="str">
            <v>W/O</v>
          </cell>
          <cell r="W81" t="str">
            <v>M</v>
          </cell>
          <cell r="X81" t="str">
            <v>M</v>
          </cell>
          <cell r="Y81" t="str">
            <v>M</v>
          </cell>
          <cell r="Z81" t="str">
            <v>M</v>
          </cell>
          <cell r="AA81" t="str">
            <v>M</v>
          </cell>
          <cell r="AB81" t="str">
            <v>M</v>
          </cell>
          <cell r="AC81" t="str">
            <v>W/O</v>
          </cell>
          <cell r="AD81" t="str">
            <v>M</v>
          </cell>
          <cell r="AE81" t="str">
            <v>M</v>
          </cell>
          <cell r="AF81" t="str">
            <v>A</v>
          </cell>
          <cell r="AG81" t="str">
            <v>A</v>
          </cell>
          <cell r="AH81" t="str">
            <v>A</v>
          </cell>
          <cell r="AI81" t="str">
            <v>A</v>
          </cell>
          <cell r="AJ81" t="str">
            <v>A</v>
          </cell>
          <cell r="AK81" t="str">
            <v>A</v>
          </cell>
          <cell r="AW81">
            <v>12</v>
          </cell>
          <cell r="AX81">
            <v>9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M81">
            <v>4</v>
          </cell>
          <cell r="BN81">
            <v>6</v>
          </cell>
          <cell r="BO81">
            <v>21</v>
          </cell>
        </row>
        <row r="82">
          <cell r="C82">
            <v>5896</v>
          </cell>
          <cell r="D82" t="str">
            <v>PUSHPENDER BANSAL</v>
          </cell>
          <cell r="E82" t="str">
            <v>SG</v>
          </cell>
          <cell r="F82" t="str">
            <v/>
          </cell>
          <cell r="G82" t="str">
            <v>M</v>
          </cell>
          <cell r="H82" t="str">
            <v>E</v>
          </cell>
          <cell r="I82" t="str">
            <v>W/O</v>
          </cell>
          <cell r="J82" t="str">
            <v>A</v>
          </cell>
          <cell r="K82" t="str">
            <v>E</v>
          </cell>
          <cell r="L82" t="str">
            <v>M</v>
          </cell>
          <cell r="M82" t="str">
            <v>M</v>
          </cell>
          <cell r="N82" t="str">
            <v>M</v>
          </cell>
          <cell r="O82" t="str">
            <v>M</v>
          </cell>
          <cell r="P82" t="str">
            <v>W/O</v>
          </cell>
          <cell r="Q82" t="str">
            <v>M</v>
          </cell>
          <cell r="R82" t="str">
            <v>M</v>
          </cell>
          <cell r="S82" t="str">
            <v>M</v>
          </cell>
          <cell r="T82" t="str">
            <v>M</v>
          </cell>
          <cell r="U82" t="str">
            <v>M</v>
          </cell>
          <cell r="V82" t="str">
            <v>E</v>
          </cell>
          <cell r="W82" t="str">
            <v>W/O</v>
          </cell>
          <cell r="X82" t="str">
            <v>E</v>
          </cell>
          <cell r="Y82" t="str">
            <v>E</v>
          </cell>
          <cell r="Z82" t="str">
            <v>A</v>
          </cell>
          <cell r="AA82" t="str">
            <v>A</v>
          </cell>
          <cell r="AB82" t="str">
            <v>E</v>
          </cell>
          <cell r="AC82" t="str">
            <v>E</v>
          </cell>
          <cell r="AD82" t="str">
            <v>W/O</v>
          </cell>
          <cell r="AE82" t="str">
            <v>E</v>
          </cell>
          <cell r="AF82" t="str">
            <v>M</v>
          </cell>
          <cell r="AG82" t="str">
            <v>M</v>
          </cell>
          <cell r="AH82" t="str">
            <v>M</v>
          </cell>
          <cell r="AI82" t="str">
            <v>M</v>
          </cell>
          <cell r="AJ82" t="str">
            <v>M</v>
          </cell>
          <cell r="AK82" t="str">
            <v>A</v>
          </cell>
          <cell r="AW82">
            <v>15</v>
          </cell>
          <cell r="AX82">
            <v>8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M82">
            <v>4</v>
          </cell>
          <cell r="BN82">
            <v>4</v>
          </cell>
          <cell r="BO82">
            <v>23</v>
          </cell>
        </row>
        <row r="83">
          <cell r="C83">
            <v>5907</v>
          </cell>
          <cell r="D83" t="str">
            <v>SONIA SAINI</v>
          </cell>
          <cell r="E83" t="str">
            <v>LSG</v>
          </cell>
          <cell r="F83" t="str">
            <v/>
          </cell>
          <cell r="G83" t="str">
            <v>M</v>
          </cell>
          <cell r="H83" t="str">
            <v>M</v>
          </cell>
          <cell r="I83" t="str">
            <v>M</v>
          </cell>
          <cell r="J83" t="str">
            <v>M</v>
          </cell>
          <cell r="K83" t="str">
            <v>M</v>
          </cell>
          <cell r="L83" t="str">
            <v>M</v>
          </cell>
          <cell r="M83" t="str">
            <v>N</v>
          </cell>
          <cell r="N83" t="str">
            <v>W/O</v>
          </cell>
          <cell r="O83" t="str">
            <v>E</v>
          </cell>
          <cell r="P83" t="str">
            <v>M</v>
          </cell>
          <cell r="Q83" t="str">
            <v>N</v>
          </cell>
          <cell r="R83" t="str">
            <v>N</v>
          </cell>
          <cell r="S83" t="str">
            <v>N</v>
          </cell>
          <cell r="T83" t="str">
            <v>N</v>
          </cell>
          <cell r="U83" t="str">
            <v>N</v>
          </cell>
          <cell r="V83" t="str">
            <v>W/O</v>
          </cell>
          <cell r="W83" t="str">
            <v>M</v>
          </cell>
          <cell r="X83" t="str">
            <v>M</v>
          </cell>
          <cell r="Y83" t="str">
            <v>M</v>
          </cell>
          <cell r="Z83" t="str">
            <v>M</v>
          </cell>
          <cell r="AA83" t="str">
            <v>M</v>
          </cell>
          <cell r="AB83" t="str">
            <v>M</v>
          </cell>
          <cell r="AC83" t="str">
            <v>N</v>
          </cell>
          <cell r="AD83" t="str">
            <v>W/O</v>
          </cell>
          <cell r="AE83" t="str">
            <v>M</v>
          </cell>
          <cell r="AF83" t="str">
            <v>N</v>
          </cell>
          <cell r="AG83" t="str">
            <v>E</v>
          </cell>
          <cell r="AH83" t="str">
            <v>W/O</v>
          </cell>
          <cell r="AI83" t="str">
            <v>E</v>
          </cell>
          <cell r="AJ83" t="str">
            <v>M</v>
          </cell>
          <cell r="AK83" t="str">
            <v>M</v>
          </cell>
          <cell r="AW83">
            <v>16</v>
          </cell>
          <cell r="AX83">
            <v>3</v>
          </cell>
          <cell r="AY83">
            <v>8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M83">
            <v>4</v>
          </cell>
          <cell r="BN83">
            <v>0</v>
          </cell>
          <cell r="BO83">
            <v>27</v>
          </cell>
        </row>
        <row r="84">
          <cell r="C84">
            <v>5913</v>
          </cell>
          <cell r="D84" t="str">
            <v>SUJEET KUMAR</v>
          </cell>
          <cell r="E84" t="str">
            <v>SG</v>
          </cell>
          <cell r="F84" t="str">
            <v/>
          </cell>
          <cell r="G84" t="str">
            <v>E</v>
          </cell>
          <cell r="H84" t="str">
            <v>E</v>
          </cell>
          <cell r="I84" t="str">
            <v>E</v>
          </cell>
          <cell r="J84" t="str">
            <v>W/O</v>
          </cell>
          <cell r="K84" t="str">
            <v>E</v>
          </cell>
          <cell r="L84" t="str">
            <v>E</v>
          </cell>
          <cell r="M84" t="str">
            <v>E</v>
          </cell>
          <cell r="N84" t="str">
            <v>E</v>
          </cell>
          <cell r="O84" t="str">
            <v>E</v>
          </cell>
          <cell r="P84" t="str">
            <v>E</v>
          </cell>
          <cell r="Q84" t="str">
            <v>W/O</v>
          </cell>
          <cell r="R84" t="str">
            <v>E</v>
          </cell>
          <cell r="S84" t="str">
            <v>E</v>
          </cell>
          <cell r="T84" t="str">
            <v>E</v>
          </cell>
          <cell r="U84" t="str">
            <v>E</v>
          </cell>
          <cell r="V84" t="str">
            <v>N</v>
          </cell>
          <cell r="W84" t="str">
            <v>W/O</v>
          </cell>
          <cell r="X84" t="str">
            <v>E</v>
          </cell>
          <cell r="Y84" t="str">
            <v>E</v>
          </cell>
          <cell r="Z84" t="str">
            <v>E</v>
          </cell>
          <cell r="AA84" t="str">
            <v>E</v>
          </cell>
          <cell r="AB84" t="str">
            <v>E</v>
          </cell>
          <cell r="AC84" t="str">
            <v>E</v>
          </cell>
          <cell r="AD84" t="str">
            <v>E</v>
          </cell>
          <cell r="AE84" t="str">
            <v>W/O</v>
          </cell>
          <cell r="AF84" t="str">
            <v>E</v>
          </cell>
          <cell r="AG84" t="str">
            <v>E</v>
          </cell>
          <cell r="AH84" t="str">
            <v>W/O</v>
          </cell>
          <cell r="AI84" t="str">
            <v>E</v>
          </cell>
          <cell r="AJ84" t="str">
            <v>E</v>
          </cell>
          <cell r="AK84" t="str">
            <v>E</v>
          </cell>
          <cell r="AW84">
            <v>0</v>
          </cell>
          <cell r="AX84">
            <v>25</v>
          </cell>
          <cell r="AY84">
            <v>1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M84">
            <v>5</v>
          </cell>
          <cell r="BN84">
            <v>0</v>
          </cell>
          <cell r="BO84">
            <v>26</v>
          </cell>
        </row>
        <row r="85">
          <cell r="C85">
            <v>5910</v>
          </cell>
          <cell r="D85" t="str">
            <v>RAHUL SINHA</v>
          </cell>
          <cell r="E85" t="str">
            <v>SG</v>
          </cell>
          <cell r="F85" t="str">
            <v/>
          </cell>
          <cell r="G85" t="str">
            <v>E</v>
          </cell>
          <cell r="H85" t="str">
            <v>E</v>
          </cell>
          <cell r="I85" t="str">
            <v>E</v>
          </cell>
          <cell r="J85" t="str">
            <v>E</v>
          </cell>
          <cell r="K85" t="str">
            <v>E</v>
          </cell>
          <cell r="L85" t="str">
            <v>E</v>
          </cell>
          <cell r="M85" t="str">
            <v>E</v>
          </cell>
          <cell r="N85" t="str">
            <v>E</v>
          </cell>
          <cell r="O85" t="str">
            <v>W/O</v>
          </cell>
          <cell r="P85" t="str">
            <v>E</v>
          </cell>
          <cell r="Q85" t="str">
            <v>E</v>
          </cell>
          <cell r="R85" t="str">
            <v>E</v>
          </cell>
          <cell r="S85" t="str">
            <v>E</v>
          </cell>
          <cell r="T85" t="str">
            <v>E</v>
          </cell>
          <cell r="U85" t="str">
            <v>E</v>
          </cell>
          <cell r="V85" t="str">
            <v>A</v>
          </cell>
          <cell r="W85" t="str">
            <v>A</v>
          </cell>
          <cell r="X85" t="str">
            <v>W/O</v>
          </cell>
          <cell r="Y85" t="str">
            <v>E</v>
          </cell>
          <cell r="Z85" t="str">
            <v>E</v>
          </cell>
          <cell r="AA85" t="str">
            <v>E</v>
          </cell>
          <cell r="AB85" t="str">
            <v>E</v>
          </cell>
          <cell r="AC85" t="str">
            <v>E</v>
          </cell>
          <cell r="AD85" t="str">
            <v>E</v>
          </cell>
          <cell r="AE85" t="str">
            <v>E</v>
          </cell>
          <cell r="AF85" t="str">
            <v>E</v>
          </cell>
          <cell r="AG85" t="str">
            <v>W/O</v>
          </cell>
          <cell r="AH85" t="str">
            <v>E</v>
          </cell>
          <cell r="AI85" t="str">
            <v>A</v>
          </cell>
          <cell r="AJ85" t="str">
            <v>E</v>
          </cell>
          <cell r="AK85" t="str">
            <v>E</v>
          </cell>
          <cell r="AW85">
            <v>0</v>
          </cell>
          <cell r="AX85">
            <v>25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M85">
            <v>3</v>
          </cell>
          <cell r="BN85">
            <v>3</v>
          </cell>
          <cell r="BO85">
            <v>25</v>
          </cell>
        </row>
        <row r="86">
          <cell r="C86">
            <v>5926</v>
          </cell>
          <cell r="D86" t="str">
            <v>ATUL KUMAR</v>
          </cell>
          <cell r="E86" t="str">
            <v>SG</v>
          </cell>
          <cell r="F86" t="str">
            <v/>
          </cell>
          <cell r="G86" t="str">
            <v>M</v>
          </cell>
          <cell r="H86" t="str">
            <v>W/O</v>
          </cell>
          <cell r="I86" t="str">
            <v>M</v>
          </cell>
          <cell r="J86" t="str">
            <v>M</v>
          </cell>
          <cell r="K86" t="str">
            <v>M</v>
          </cell>
          <cell r="L86" t="str">
            <v>M</v>
          </cell>
          <cell r="M86" t="str">
            <v>M</v>
          </cell>
          <cell r="N86" t="str">
            <v>M</v>
          </cell>
          <cell r="O86" t="str">
            <v>W/O</v>
          </cell>
          <cell r="P86" t="str">
            <v>M</v>
          </cell>
          <cell r="Q86" t="str">
            <v>M</v>
          </cell>
          <cell r="R86" t="str">
            <v>M</v>
          </cell>
          <cell r="S86" t="str">
            <v>M</v>
          </cell>
          <cell r="T86" t="str">
            <v>M</v>
          </cell>
          <cell r="U86" t="str">
            <v>M</v>
          </cell>
          <cell r="V86" t="str">
            <v>W/O</v>
          </cell>
          <cell r="W86" t="str">
            <v>N</v>
          </cell>
          <cell r="X86" t="str">
            <v>N</v>
          </cell>
          <cell r="Y86" t="str">
            <v>A</v>
          </cell>
          <cell r="Z86" t="str">
            <v>A</v>
          </cell>
          <cell r="AA86" t="str">
            <v>N</v>
          </cell>
          <cell r="AB86" t="str">
            <v>N</v>
          </cell>
          <cell r="AC86" t="str">
            <v>A</v>
          </cell>
          <cell r="AD86" t="str">
            <v>W/O</v>
          </cell>
          <cell r="AE86" t="str">
            <v>N</v>
          </cell>
          <cell r="AF86" t="str">
            <v>A</v>
          </cell>
          <cell r="AG86" t="str">
            <v>M</v>
          </cell>
          <cell r="AH86" t="str">
            <v>M</v>
          </cell>
          <cell r="AI86" t="str">
            <v>A</v>
          </cell>
          <cell r="AJ86" t="str">
            <v>M</v>
          </cell>
          <cell r="AK86" t="str">
            <v>M</v>
          </cell>
          <cell r="AW86">
            <v>17</v>
          </cell>
          <cell r="AX86">
            <v>0</v>
          </cell>
          <cell r="AY86">
            <v>5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M86">
            <v>4</v>
          </cell>
          <cell r="BN86">
            <v>5</v>
          </cell>
          <cell r="BO86">
            <v>22</v>
          </cell>
        </row>
        <row r="87">
          <cell r="C87">
            <v>5339</v>
          </cell>
          <cell r="D87" t="str">
            <v>VINOD KUMAR SINGARIYA</v>
          </cell>
          <cell r="E87" t="str">
            <v>SG</v>
          </cell>
          <cell r="F87" t="str">
            <v/>
          </cell>
          <cell r="G87" t="str">
            <v>N</v>
          </cell>
          <cell r="H87" t="str">
            <v>N</v>
          </cell>
          <cell r="I87" t="str">
            <v>N</v>
          </cell>
          <cell r="J87" t="str">
            <v>N</v>
          </cell>
          <cell r="K87" t="str">
            <v>N</v>
          </cell>
          <cell r="L87" t="str">
            <v>N</v>
          </cell>
          <cell r="M87" t="str">
            <v>W/O</v>
          </cell>
          <cell r="N87" t="str">
            <v>N</v>
          </cell>
          <cell r="O87" t="str">
            <v>N</v>
          </cell>
          <cell r="P87" t="str">
            <v>N</v>
          </cell>
          <cell r="Q87" t="str">
            <v>N</v>
          </cell>
          <cell r="R87" t="str">
            <v>N</v>
          </cell>
          <cell r="S87" t="str">
            <v>N</v>
          </cell>
          <cell r="T87" t="str">
            <v>W/O</v>
          </cell>
          <cell r="U87" t="str">
            <v>A</v>
          </cell>
          <cell r="V87" t="str">
            <v>N</v>
          </cell>
          <cell r="W87" t="str">
            <v>N</v>
          </cell>
          <cell r="X87" t="str">
            <v>N</v>
          </cell>
          <cell r="Y87" t="str">
            <v>N</v>
          </cell>
          <cell r="Z87" t="str">
            <v>N</v>
          </cell>
          <cell r="AA87" t="str">
            <v>A</v>
          </cell>
          <cell r="AB87" t="str">
            <v>A</v>
          </cell>
          <cell r="AC87" t="str">
            <v>A</v>
          </cell>
          <cell r="AD87" t="str">
            <v>A</v>
          </cell>
          <cell r="AE87" t="str">
            <v>A</v>
          </cell>
          <cell r="AF87" t="str">
            <v>A</v>
          </cell>
          <cell r="AG87" t="str">
            <v>A</v>
          </cell>
          <cell r="AH87" t="str">
            <v>A</v>
          </cell>
          <cell r="AI87" t="str">
            <v>A</v>
          </cell>
          <cell r="AJ87" t="str">
            <v>A</v>
          </cell>
          <cell r="AK87" t="str">
            <v>A</v>
          </cell>
          <cell r="AW87">
            <v>0</v>
          </cell>
          <cell r="AX87">
            <v>0</v>
          </cell>
          <cell r="AY87">
            <v>17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M87">
            <v>2</v>
          </cell>
          <cell r="BN87">
            <v>12</v>
          </cell>
          <cell r="BO87">
            <v>17</v>
          </cell>
        </row>
        <row r="88">
          <cell r="C88">
            <v>5380</v>
          </cell>
          <cell r="D88" t="str">
            <v>RAUNAK KUMAR SINGH</v>
          </cell>
          <cell r="E88" t="str">
            <v>SG</v>
          </cell>
          <cell r="F88" t="str">
            <v/>
          </cell>
          <cell r="G88" t="str">
            <v>M</v>
          </cell>
          <cell r="H88" t="str">
            <v>M</v>
          </cell>
          <cell r="I88" t="str">
            <v>W/O</v>
          </cell>
          <cell r="J88" t="str">
            <v>M</v>
          </cell>
          <cell r="K88" t="str">
            <v>M</v>
          </cell>
          <cell r="L88" t="str">
            <v>M</v>
          </cell>
          <cell r="M88" t="str">
            <v>M</v>
          </cell>
          <cell r="N88" t="str">
            <v>M</v>
          </cell>
          <cell r="O88" t="str">
            <v>M</v>
          </cell>
          <cell r="P88" t="str">
            <v>W/O</v>
          </cell>
          <cell r="Q88" t="str">
            <v>M</v>
          </cell>
          <cell r="R88" t="str">
            <v>M</v>
          </cell>
          <cell r="S88" t="str">
            <v>M</v>
          </cell>
          <cell r="T88" t="str">
            <v>M</v>
          </cell>
          <cell r="U88" t="str">
            <v>M</v>
          </cell>
          <cell r="V88" t="str">
            <v>M</v>
          </cell>
          <cell r="W88" t="str">
            <v>M</v>
          </cell>
          <cell r="X88" t="str">
            <v>W/O</v>
          </cell>
          <cell r="Y88" t="str">
            <v>A</v>
          </cell>
          <cell r="Z88" t="str">
            <v>M</v>
          </cell>
          <cell r="AA88" t="str">
            <v>M</v>
          </cell>
          <cell r="AB88" t="str">
            <v>M</v>
          </cell>
          <cell r="AC88" t="str">
            <v>M</v>
          </cell>
          <cell r="AD88" t="str">
            <v>M</v>
          </cell>
          <cell r="AE88" t="str">
            <v>W/O</v>
          </cell>
          <cell r="AF88" t="str">
            <v>E</v>
          </cell>
          <cell r="AG88" t="str">
            <v>M</v>
          </cell>
          <cell r="AH88" t="str">
            <v>M</v>
          </cell>
          <cell r="AI88" t="str">
            <v>M</v>
          </cell>
          <cell r="AJ88" t="str">
            <v>M</v>
          </cell>
          <cell r="AK88" t="str">
            <v>M</v>
          </cell>
          <cell r="AW88">
            <v>25</v>
          </cell>
          <cell r="AX88">
            <v>1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M88">
            <v>4</v>
          </cell>
          <cell r="BN88">
            <v>1</v>
          </cell>
          <cell r="BO88">
            <v>26</v>
          </cell>
        </row>
        <row r="89">
          <cell r="C89">
            <v>5312</v>
          </cell>
          <cell r="D89" t="str">
            <v>RAMAN KUMAR</v>
          </cell>
          <cell r="E89" t="str">
            <v>SG</v>
          </cell>
          <cell r="F89" t="str">
            <v/>
          </cell>
          <cell r="G89" t="str">
            <v>A</v>
          </cell>
          <cell r="H89" t="str">
            <v>A</v>
          </cell>
          <cell r="I89" t="str">
            <v>N</v>
          </cell>
          <cell r="J89" t="str">
            <v>A</v>
          </cell>
          <cell r="K89" t="str">
            <v>N</v>
          </cell>
          <cell r="L89" t="str">
            <v>E</v>
          </cell>
          <cell r="M89" t="str">
            <v>E</v>
          </cell>
          <cell r="N89" t="str">
            <v>W/O</v>
          </cell>
          <cell r="O89" t="str">
            <v>A</v>
          </cell>
          <cell r="P89" t="str">
            <v>E</v>
          </cell>
          <cell r="Q89" t="str">
            <v>A</v>
          </cell>
          <cell r="R89" t="str">
            <v>A</v>
          </cell>
          <cell r="S89" t="str">
            <v>A</v>
          </cell>
          <cell r="T89" t="str">
            <v>E</v>
          </cell>
          <cell r="U89" t="str">
            <v>E</v>
          </cell>
          <cell r="V89" t="str">
            <v>M</v>
          </cell>
          <cell r="W89" t="str">
            <v>M</v>
          </cell>
          <cell r="X89" t="str">
            <v>W/O</v>
          </cell>
          <cell r="Y89" t="str">
            <v>M</v>
          </cell>
          <cell r="Z89" t="str">
            <v>M</v>
          </cell>
          <cell r="AA89" t="str">
            <v>M</v>
          </cell>
          <cell r="AB89" t="str">
            <v>M</v>
          </cell>
          <cell r="AC89" t="str">
            <v>M</v>
          </cell>
          <cell r="AD89" t="str">
            <v>M</v>
          </cell>
          <cell r="AE89" t="str">
            <v>W/O</v>
          </cell>
          <cell r="AF89" t="str">
            <v>M</v>
          </cell>
          <cell r="AG89" t="str">
            <v>M</v>
          </cell>
          <cell r="AH89" t="str">
            <v>A</v>
          </cell>
          <cell r="AI89" t="str">
            <v>M</v>
          </cell>
          <cell r="AJ89" t="str">
            <v>M</v>
          </cell>
          <cell r="AK89" t="str">
            <v>M</v>
          </cell>
          <cell r="AW89">
            <v>13</v>
          </cell>
          <cell r="AX89">
            <v>5</v>
          </cell>
          <cell r="AY89">
            <v>2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M89">
            <v>3</v>
          </cell>
          <cell r="BN89">
            <v>8</v>
          </cell>
          <cell r="BO89">
            <v>20</v>
          </cell>
        </row>
        <row r="90">
          <cell r="C90">
            <v>6083</v>
          </cell>
          <cell r="D90" t="str">
            <v>VAJID ALI</v>
          </cell>
          <cell r="E90" t="str">
            <v>SG</v>
          </cell>
          <cell r="F90" t="str">
            <v/>
          </cell>
          <cell r="G90" t="str">
            <v>W/O</v>
          </cell>
          <cell r="H90" t="str">
            <v>M</v>
          </cell>
          <cell r="I90" t="str">
            <v>M</v>
          </cell>
          <cell r="J90" t="str">
            <v>M</v>
          </cell>
          <cell r="K90" t="str">
            <v>M</v>
          </cell>
          <cell r="L90" t="str">
            <v>A</v>
          </cell>
          <cell r="M90" t="str">
            <v>E</v>
          </cell>
          <cell r="N90" t="str">
            <v>E</v>
          </cell>
          <cell r="O90" t="str">
            <v>W/O</v>
          </cell>
          <cell r="P90" t="str">
            <v>E</v>
          </cell>
          <cell r="Q90" t="str">
            <v>E</v>
          </cell>
          <cell r="R90" t="str">
            <v>E</v>
          </cell>
          <cell r="S90" t="str">
            <v>E</v>
          </cell>
          <cell r="T90" t="str">
            <v>E</v>
          </cell>
          <cell r="U90" t="str">
            <v>E</v>
          </cell>
          <cell r="V90" t="str">
            <v>W/O</v>
          </cell>
          <cell r="W90" t="str">
            <v>N</v>
          </cell>
          <cell r="X90" t="str">
            <v>N</v>
          </cell>
          <cell r="Y90" t="str">
            <v>N</v>
          </cell>
          <cell r="Z90" t="str">
            <v>A</v>
          </cell>
          <cell r="AA90" t="str">
            <v>N</v>
          </cell>
          <cell r="AB90" t="str">
            <v>N</v>
          </cell>
          <cell r="AC90" t="str">
            <v>W/O</v>
          </cell>
          <cell r="AD90" t="str">
            <v>N</v>
          </cell>
          <cell r="AE90" t="str">
            <v>N</v>
          </cell>
          <cell r="AF90" t="str">
            <v>E</v>
          </cell>
          <cell r="AG90" t="str">
            <v>E</v>
          </cell>
          <cell r="AH90" t="str">
            <v>A</v>
          </cell>
          <cell r="AI90" t="str">
            <v>E</v>
          </cell>
          <cell r="AJ90" t="str">
            <v>W/O</v>
          </cell>
          <cell r="AK90" t="str">
            <v>E</v>
          </cell>
          <cell r="AW90">
            <v>4</v>
          </cell>
          <cell r="AX90">
            <v>12</v>
          </cell>
          <cell r="AY90">
            <v>7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M90">
            <v>5</v>
          </cell>
          <cell r="BN90">
            <v>3</v>
          </cell>
          <cell r="BO90">
            <v>23</v>
          </cell>
        </row>
        <row r="91">
          <cell r="C91">
            <v>6229</v>
          </cell>
          <cell r="D91" t="str">
            <v>RAJANI PATAWAL</v>
          </cell>
          <cell r="E91" t="str">
            <v>LSG</v>
          </cell>
          <cell r="F91" t="str">
            <v/>
          </cell>
          <cell r="G91" t="str">
            <v>N</v>
          </cell>
          <cell r="H91" t="str">
            <v>N</v>
          </cell>
          <cell r="I91" t="str">
            <v>A</v>
          </cell>
          <cell r="J91" t="str">
            <v>A</v>
          </cell>
          <cell r="K91" t="str">
            <v>A</v>
          </cell>
          <cell r="L91" t="str">
            <v>A</v>
          </cell>
          <cell r="M91" t="str">
            <v>A</v>
          </cell>
          <cell r="N91" t="str">
            <v>A</v>
          </cell>
          <cell r="O91" t="str">
            <v>A</v>
          </cell>
          <cell r="P91" t="str">
            <v>A</v>
          </cell>
          <cell r="Q91" t="str">
            <v>M</v>
          </cell>
          <cell r="R91" t="str">
            <v>M</v>
          </cell>
          <cell r="S91" t="str">
            <v>M</v>
          </cell>
          <cell r="T91" t="str">
            <v>W/O</v>
          </cell>
          <cell r="U91" t="str">
            <v>M</v>
          </cell>
          <cell r="V91" t="str">
            <v>M</v>
          </cell>
          <cell r="W91" t="str">
            <v>A</v>
          </cell>
          <cell r="X91" t="str">
            <v>M</v>
          </cell>
          <cell r="Y91" t="str">
            <v>M</v>
          </cell>
          <cell r="Z91" t="str">
            <v>M</v>
          </cell>
          <cell r="AA91" t="str">
            <v>M</v>
          </cell>
          <cell r="AB91" t="str">
            <v>W/O</v>
          </cell>
          <cell r="AC91" t="str">
            <v>M</v>
          </cell>
          <cell r="AD91" t="str">
            <v>A</v>
          </cell>
          <cell r="AE91" t="str">
            <v>M</v>
          </cell>
          <cell r="AF91" t="str">
            <v>A</v>
          </cell>
          <cell r="AG91" t="str">
            <v>M</v>
          </cell>
          <cell r="AH91" t="str">
            <v>M</v>
          </cell>
          <cell r="AI91" t="str">
            <v>E</v>
          </cell>
          <cell r="AJ91" t="str">
            <v>M</v>
          </cell>
          <cell r="AK91" t="str">
            <v>W/O</v>
          </cell>
          <cell r="AW91">
            <v>14</v>
          </cell>
          <cell r="AX91">
            <v>1</v>
          </cell>
          <cell r="AY91">
            <v>2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M91">
            <v>3</v>
          </cell>
          <cell r="BN91">
            <v>11</v>
          </cell>
          <cell r="BO91">
            <v>17</v>
          </cell>
        </row>
        <row r="92">
          <cell r="C92">
            <v>5307</v>
          </cell>
          <cell r="D92" t="str">
            <v>ARUN PANDEY</v>
          </cell>
          <cell r="E92" t="str">
            <v>SG</v>
          </cell>
          <cell r="F92" t="str">
            <v/>
          </cell>
          <cell r="G92" t="str">
            <v>M</v>
          </cell>
          <cell r="H92" t="str">
            <v>M</v>
          </cell>
          <cell r="I92" t="str">
            <v>M</v>
          </cell>
          <cell r="J92" t="str">
            <v>M</v>
          </cell>
          <cell r="K92" t="str">
            <v>M</v>
          </cell>
          <cell r="L92" t="str">
            <v>W/O</v>
          </cell>
          <cell r="M92" t="str">
            <v>M</v>
          </cell>
          <cell r="N92" t="str">
            <v>A</v>
          </cell>
          <cell r="O92" t="str">
            <v>M</v>
          </cell>
          <cell r="P92" t="str">
            <v>M</v>
          </cell>
          <cell r="Q92" t="str">
            <v>A</v>
          </cell>
          <cell r="R92" t="str">
            <v>A</v>
          </cell>
          <cell r="S92" t="str">
            <v>M</v>
          </cell>
          <cell r="T92" t="str">
            <v>M</v>
          </cell>
          <cell r="U92" t="str">
            <v>W/O</v>
          </cell>
          <cell r="V92" t="str">
            <v>M</v>
          </cell>
          <cell r="W92" t="str">
            <v>M</v>
          </cell>
          <cell r="X92" t="str">
            <v>M</v>
          </cell>
          <cell r="Y92" t="str">
            <v>A</v>
          </cell>
          <cell r="Z92" t="str">
            <v>M</v>
          </cell>
          <cell r="AA92" t="str">
            <v>W/O</v>
          </cell>
          <cell r="AB92" t="str">
            <v>M</v>
          </cell>
          <cell r="AC92" t="str">
            <v>M</v>
          </cell>
          <cell r="AD92" t="str">
            <v>M</v>
          </cell>
          <cell r="AE92" t="str">
            <v>M</v>
          </cell>
          <cell r="AF92" t="str">
            <v>A</v>
          </cell>
          <cell r="AG92" t="str">
            <v>A</v>
          </cell>
          <cell r="AH92" t="str">
            <v>A</v>
          </cell>
          <cell r="AI92" t="str">
            <v>A</v>
          </cell>
          <cell r="AJ92" t="str">
            <v>A</v>
          </cell>
          <cell r="AK92" t="str">
            <v>M</v>
          </cell>
          <cell r="AW92">
            <v>19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M92">
            <v>3</v>
          </cell>
          <cell r="BN92">
            <v>9</v>
          </cell>
          <cell r="BO92">
            <v>19</v>
          </cell>
        </row>
        <row r="93">
          <cell r="C93">
            <v>5461</v>
          </cell>
          <cell r="D93" t="str">
            <v>VINOD KUMAR</v>
          </cell>
          <cell r="E93" t="str">
            <v>SG</v>
          </cell>
          <cell r="F93" t="str">
            <v/>
          </cell>
          <cell r="G93" t="str">
            <v>E</v>
          </cell>
          <cell r="H93" t="str">
            <v>W/O</v>
          </cell>
          <cell r="I93" t="str">
            <v>E</v>
          </cell>
          <cell r="J93" t="str">
            <v>E</v>
          </cell>
          <cell r="K93" t="str">
            <v>E</v>
          </cell>
          <cell r="L93" t="str">
            <v>N</v>
          </cell>
          <cell r="M93" t="str">
            <v>N</v>
          </cell>
          <cell r="N93" t="str">
            <v>N</v>
          </cell>
          <cell r="O93" t="str">
            <v>W/O</v>
          </cell>
          <cell r="P93" t="str">
            <v>N</v>
          </cell>
          <cell r="Q93" t="str">
            <v>N</v>
          </cell>
          <cell r="R93" t="str">
            <v>A</v>
          </cell>
          <cell r="S93" t="str">
            <v>N</v>
          </cell>
          <cell r="T93" t="str">
            <v>N</v>
          </cell>
          <cell r="U93" t="str">
            <v>N</v>
          </cell>
          <cell r="V93" t="str">
            <v>W/O</v>
          </cell>
          <cell r="W93" t="str">
            <v>E</v>
          </cell>
          <cell r="X93" t="str">
            <v>E</v>
          </cell>
          <cell r="Y93" t="str">
            <v>E</v>
          </cell>
          <cell r="Z93" t="str">
            <v>E</v>
          </cell>
          <cell r="AA93" t="str">
            <v>E</v>
          </cell>
          <cell r="AB93" t="str">
            <v>E</v>
          </cell>
          <cell r="AC93" t="str">
            <v>W/O</v>
          </cell>
          <cell r="AD93" t="str">
            <v>E</v>
          </cell>
          <cell r="AE93" t="str">
            <v>E</v>
          </cell>
          <cell r="AF93" t="str">
            <v>E</v>
          </cell>
          <cell r="AG93" t="str">
            <v>E</v>
          </cell>
          <cell r="AH93" t="str">
            <v>E</v>
          </cell>
          <cell r="AI93" t="str">
            <v>E</v>
          </cell>
          <cell r="AJ93" t="str">
            <v>A</v>
          </cell>
          <cell r="AK93" t="str">
            <v>A</v>
          </cell>
          <cell r="AW93">
            <v>0</v>
          </cell>
          <cell r="AX93">
            <v>16</v>
          </cell>
          <cell r="AY93">
            <v>8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M93">
            <v>4</v>
          </cell>
          <cell r="BN93">
            <v>3</v>
          </cell>
          <cell r="BO93">
            <v>24</v>
          </cell>
        </row>
        <row r="94">
          <cell r="C94">
            <v>6353</v>
          </cell>
          <cell r="D94" t="str">
            <v>MAHBOOB MALIK</v>
          </cell>
          <cell r="E94" t="str">
            <v>SG</v>
          </cell>
          <cell r="F94" t="str">
            <v/>
          </cell>
          <cell r="G94" t="str">
            <v>W/O</v>
          </cell>
          <cell r="H94" t="str">
            <v>M</v>
          </cell>
          <cell r="I94" t="str">
            <v>M</v>
          </cell>
          <cell r="J94" t="str">
            <v>M</v>
          </cell>
          <cell r="K94" t="str">
            <v>M</v>
          </cell>
          <cell r="L94" t="str">
            <v>E</v>
          </cell>
          <cell r="M94" t="str">
            <v>E</v>
          </cell>
          <cell r="N94" t="str">
            <v>E</v>
          </cell>
          <cell r="O94" t="str">
            <v>W/O</v>
          </cell>
          <cell r="P94" t="str">
            <v>E</v>
          </cell>
          <cell r="Q94" t="str">
            <v>E</v>
          </cell>
          <cell r="R94" t="str">
            <v>E</v>
          </cell>
          <cell r="S94" t="str">
            <v>E</v>
          </cell>
          <cell r="T94" t="str">
            <v>E</v>
          </cell>
          <cell r="U94" t="str">
            <v>E</v>
          </cell>
          <cell r="V94" t="str">
            <v>W/O</v>
          </cell>
          <cell r="W94" t="str">
            <v>N</v>
          </cell>
          <cell r="X94" t="str">
            <v>N</v>
          </cell>
          <cell r="Y94" t="str">
            <v>N</v>
          </cell>
          <cell r="Z94" t="str">
            <v>N</v>
          </cell>
          <cell r="AA94" t="str">
            <v>N</v>
          </cell>
          <cell r="AB94" t="str">
            <v>N</v>
          </cell>
          <cell r="AC94" t="str">
            <v>W/O</v>
          </cell>
          <cell r="AD94" t="str">
            <v>N</v>
          </cell>
          <cell r="AE94" t="str">
            <v>N</v>
          </cell>
          <cell r="AF94" t="str">
            <v>E</v>
          </cell>
          <cell r="AG94" t="str">
            <v>E</v>
          </cell>
          <cell r="AH94" t="str">
            <v>E</v>
          </cell>
          <cell r="AI94" t="str">
            <v>E</v>
          </cell>
          <cell r="AJ94" t="str">
            <v>A</v>
          </cell>
          <cell r="AK94" t="str">
            <v>E</v>
          </cell>
          <cell r="AW94">
            <v>4</v>
          </cell>
          <cell r="AX94">
            <v>14</v>
          </cell>
          <cell r="AY94">
            <v>8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M94">
            <v>4</v>
          </cell>
          <cell r="BN94">
            <v>1</v>
          </cell>
          <cell r="BO94">
            <v>26</v>
          </cell>
        </row>
        <row r="95">
          <cell r="C95">
            <v>6380</v>
          </cell>
          <cell r="D95" t="str">
            <v>KHALILE</v>
          </cell>
          <cell r="E95" t="str">
            <v>SG</v>
          </cell>
          <cell r="F95" t="str">
            <v/>
          </cell>
          <cell r="G95" t="str">
            <v>E</v>
          </cell>
          <cell r="H95" t="str">
            <v>E</v>
          </cell>
          <cell r="I95" t="str">
            <v>W/O</v>
          </cell>
          <cell r="J95" t="str">
            <v>E</v>
          </cell>
          <cell r="K95" t="str">
            <v>E</v>
          </cell>
          <cell r="L95" t="str">
            <v>M</v>
          </cell>
          <cell r="M95" t="str">
            <v>A</v>
          </cell>
          <cell r="N95" t="str">
            <v>M</v>
          </cell>
          <cell r="O95" t="str">
            <v>M</v>
          </cell>
          <cell r="P95" t="str">
            <v>W/O</v>
          </cell>
          <cell r="Q95" t="str">
            <v>M</v>
          </cell>
          <cell r="R95" t="str">
            <v>M</v>
          </cell>
          <cell r="S95" t="str">
            <v>A</v>
          </cell>
          <cell r="T95" t="str">
            <v>M</v>
          </cell>
          <cell r="U95" t="str">
            <v>M</v>
          </cell>
          <cell r="V95" t="str">
            <v>N</v>
          </cell>
          <cell r="W95" t="str">
            <v>W/O</v>
          </cell>
          <cell r="X95" t="str">
            <v>N</v>
          </cell>
          <cell r="Y95" t="str">
            <v>N</v>
          </cell>
          <cell r="Z95" t="str">
            <v>A</v>
          </cell>
          <cell r="AA95" t="str">
            <v>A</v>
          </cell>
          <cell r="AB95" t="str">
            <v>N</v>
          </cell>
          <cell r="AC95" t="str">
            <v>N</v>
          </cell>
          <cell r="AD95" t="str">
            <v>W/O</v>
          </cell>
          <cell r="AE95" t="str">
            <v>N</v>
          </cell>
          <cell r="AF95" t="str">
            <v>E</v>
          </cell>
          <cell r="AG95" t="str">
            <v>E</v>
          </cell>
          <cell r="AH95" t="str">
            <v>A</v>
          </cell>
          <cell r="AI95" t="str">
            <v>A</v>
          </cell>
          <cell r="AJ95" t="str">
            <v>A</v>
          </cell>
          <cell r="AK95" t="str">
            <v>A</v>
          </cell>
          <cell r="AW95">
            <v>7</v>
          </cell>
          <cell r="AX95">
            <v>6</v>
          </cell>
          <cell r="AY95">
            <v>6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M95">
            <v>4</v>
          </cell>
          <cell r="BN95">
            <v>8</v>
          </cell>
          <cell r="BO95">
            <v>19</v>
          </cell>
        </row>
        <row r="96">
          <cell r="C96">
            <v>6400</v>
          </cell>
          <cell r="D96" t="str">
            <v>TEJ NARAYAN SINGH</v>
          </cell>
          <cell r="E96" t="str">
            <v>SG</v>
          </cell>
          <cell r="F96" t="str">
            <v/>
          </cell>
          <cell r="G96" t="str">
            <v>N</v>
          </cell>
          <cell r="H96" t="str">
            <v>A</v>
          </cell>
          <cell r="I96" t="str">
            <v>A</v>
          </cell>
          <cell r="J96" t="str">
            <v>N</v>
          </cell>
          <cell r="K96" t="str">
            <v>N</v>
          </cell>
          <cell r="L96" t="str">
            <v>N</v>
          </cell>
          <cell r="M96" t="str">
            <v>N</v>
          </cell>
          <cell r="N96" t="str">
            <v>W/O</v>
          </cell>
          <cell r="O96" t="str">
            <v>M</v>
          </cell>
          <cell r="P96" t="str">
            <v>M</v>
          </cell>
          <cell r="Q96" t="str">
            <v>M</v>
          </cell>
          <cell r="R96" t="str">
            <v>A</v>
          </cell>
          <cell r="S96" t="str">
            <v>N</v>
          </cell>
          <cell r="T96" t="str">
            <v>N</v>
          </cell>
          <cell r="U96" t="str">
            <v>N</v>
          </cell>
          <cell r="V96" t="str">
            <v>W/O</v>
          </cell>
          <cell r="W96" t="str">
            <v>M</v>
          </cell>
          <cell r="X96" t="str">
            <v>M</v>
          </cell>
          <cell r="Y96" t="str">
            <v>M</v>
          </cell>
          <cell r="Z96" t="str">
            <v>M</v>
          </cell>
          <cell r="AA96" t="str">
            <v>M</v>
          </cell>
          <cell r="AB96" t="str">
            <v>M</v>
          </cell>
          <cell r="AC96" t="str">
            <v>M</v>
          </cell>
          <cell r="AD96" t="str">
            <v>M</v>
          </cell>
          <cell r="AE96" t="str">
            <v>W/O</v>
          </cell>
          <cell r="AF96" t="str">
            <v>E</v>
          </cell>
          <cell r="AG96" t="str">
            <v>M</v>
          </cell>
          <cell r="AH96" t="str">
            <v>M</v>
          </cell>
          <cell r="AI96" t="str">
            <v>M</v>
          </cell>
          <cell r="AJ96" t="str">
            <v>M</v>
          </cell>
          <cell r="AK96" t="str">
            <v>N</v>
          </cell>
          <cell r="AW96">
            <v>15</v>
          </cell>
          <cell r="AX96">
            <v>1</v>
          </cell>
          <cell r="AY96">
            <v>9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M96">
            <v>3</v>
          </cell>
          <cell r="BN96">
            <v>3</v>
          </cell>
          <cell r="BO96">
            <v>25</v>
          </cell>
        </row>
        <row r="97">
          <cell r="C97">
            <v>6381</v>
          </cell>
          <cell r="D97" t="str">
            <v>PRADEEP KUMAR</v>
          </cell>
          <cell r="E97" t="str">
            <v>SG</v>
          </cell>
          <cell r="F97" t="str">
            <v/>
          </cell>
          <cell r="G97" t="str">
            <v>N</v>
          </cell>
          <cell r="H97" t="str">
            <v>W/O</v>
          </cell>
          <cell r="I97" t="str">
            <v>E</v>
          </cell>
          <cell r="J97" t="str">
            <v>E</v>
          </cell>
          <cell r="K97" t="str">
            <v>E</v>
          </cell>
          <cell r="L97" t="str">
            <v>N</v>
          </cell>
          <cell r="M97" t="str">
            <v>N</v>
          </cell>
          <cell r="N97" t="str">
            <v>N</v>
          </cell>
          <cell r="O97" t="str">
            <v>N</v>
          </cell>
          <cell r="P97" t="str">
            <v>N</v>
          </cell>
          <cell r="Q97" t="str">
            <v>N</v>
          </cell>
          <cell r="R97" t="str">
            <v>W/O</v>
          </cell>
          <cell r="S97" t="str">
            <v>N</v>
          </cell>
          <cell r="T97" t="str">
            <v>N</v>
          </cell>
          <cell r="U97" t="str">
            <v>N</v>
          </cell>
          <cell r="V97" t="str">
            <v>N</v>
          </cell>
          <cell r="W97" t="str">
            <v>A</v>
          </cell>
          <cell r="X97" t="str">
            <v>A</v>
          </cell>
          <cell r="Y97" t="str">
            <v>A</v>
          </cell>
          <cell r="Z97" t="str">
            <v>A</v>
          </cell>
          <cell r="AA97" t="str">
            <v>A</v>
          </cell>
          <cell r="AB97" t="str">
            <v>A</v>
          </cell>
          <cell r="AC97" t="str">
            <v>A</v>
          </cell>
          <cell r="AD97" t="str">
            <v>A</v>
          </cell>
          <cell r="AE97" t="str">
            <v>A</v>
          </cell>
          <cell r="AF97" t="str">
            <v>A</v>
          </cell>
          <cell r="AG97" t="str">
            <v>A</v>
          </cell>
          <cell r="AH97" t="str">
            <v>E</v>
          </cell>
          <cell r="AI97" t="str">
            <v>E</v>
          </cell>
          <cell r="AJ97" t="str">
            <v>E</v>
          </cell>
          <cell r="AK97" t="str">
            <v>W/O</v>
          </cell>
          <cell r="AW97">
            <v>0</v>
          </cell>
          <cell r="AX97">
            <v>6</v>
          </cell>
          <cell r="AY97">
            <v>11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M97">
            <v>3</v>
          </cell>
          <cell r="BN97">
            <v>11</v>
          </cell>
          <cell r="BO97">
            <v>17</v>
          </cell>
        </row>
        <row r="98">
          <cell r="C98">
            <v>6345</v>
          </cell>
          <cell r="D98" t="str">
            <v>AMIT KUMAR</v>
          </cell>
          <cell r="E98" t="str">
            <v>SG</v>
          </cell>
          <cell r="F98" t="str">
            <v/>
          </cell>
          <cell r="G98" t="str">
            <v>E</v>
          </cell>
          <cell r="H98" t="str">
            <v>E</v>
          </cell>
          <cell r="I98" t="str">
            <v>E</v>
          </cell>
          <cell r="J98" t="str">
            <v>E</v>
          </cell>
          <cell r="K98" t="str">
            <v>W/O</v>
          </cell>
          <cell r="L98" t="str">
            <v>E</v>
          </cell>
          <cell r="M98" t="str">
            <v>E</v>
          </cell>
          <cell r="N98" t="str">
            <v>E</v>
          </cell>
          <cell r="O98" t="str">
            <v>E</v>
          </cell>
          <cell r="P98" t="str">
            <v>E</v>
          </cell>
          <cell r="Q98" t="str">
            <v>E</v>
          </cell>
          <cell r="R98" t="str">
            <v>W/O</v>
          </cell>
          <cell r="S98" t="str">
            <v>E</v>
          </cell>
          <cell r="T98" t="str">
            <v>E</v>
          </cell>
          <cell r="U98" t="str">
            <v>E</v>
          </cell>
          <cell r="V98" t="str">
            <v>E</v>
          </cell>
          <cell r="W98" t="str">
            <v>E</v>
          </cell>
          <cell r="X98" t="str">
            <v>E</v>
          </cell>
          <cell r="Y98" t="str">
            <v>W/O</v>
          </cell>
          <cell r="Z98" t="str">
            <v>E</v>
          </cell>
          <cell r="AA98" t="str">
            <v>E</v>
          </cell>
          <cell r="AB98" t="str">
            <v>E</v>
          </cell>
          <cell r="AC98" t="str">
            <v>E</v>
          </cell>
          <cell r="AD98" t="str">
            <v>E</v>
          </cell>
          <cell r="AE98" t="str">
            <v>E</v>
          </cell>
          <cell r="AF98" t="str">
            <v>W/O</v>
          </cell>
          <cell r="AG98" t="str">
            <v>E</v>
          </cell>
          <cell r="AH98" t="str">
            <v>E</v>
          </cell>
          <cell r="AI98" t="str">
            <v>A</v>
          </cell>
          <cell r="AJ98" t="str">
            <v>E</v>
          </cell>
          <cell r="AK98" t="str">
            <v>E</v>
          </cell>
          <cell r="AW98">
            <v>0</v>
          </cell>
          <cell r="AX98">
            <v>26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M98">
            <v>4</v>
          </cell>
          <cell r="BN98">
            <v>1</v>
          </cell>
          <cell r="BO98">
            <v>26</v>
          </cell>
        </row>
        <row r="99">
          <cell r="C99">
            <v>6410</v>
          </cell>
          <cell r="D99" t="str">
            <v>RAGINI SAXENA</v>
          </cell>
          <cell r="E99" t="str">
            <v>LSG</v>
          </cell>
          <cell r="F99" t="str">
            <v/>
          </cell>
          <cell r="G99" t="str">
            <v>E</v>
          </cell>
          <cell r="H99" t="str">
            <v>E</v>
          </cell>
          <cell r="I99" t="str">
            <v>E</v>
          </cell>
          <cell r="J99" t="str">
            <v>E</v>
          </cell>
          <cell r="K99" t="str">
            <v>E</v>
          </cell>
          <cell r="L99" t="str">
            <v>W/O</v>
          </cell>
          <cell r="M99" t="str">
            <v>E</v>
          </cell>
          <cell r="N99" t="str">
            <v>E</v>
          </cell>
          <cell r="O99" t="str">
            <v>E</v>
          </cell>
          <cell r="P99" t="str">
            <v>N</v>
          </cell>
          <cell r="Q99" t="str">
            <v>E</v>
          </cell>
          <cell r="R99" t="str">
            <v>E</v>
          </cell>
          <cell r="S99" t="str">
            <v>W/O</v>
          </cell>
          <cell r="T99" t="str">
            <v>E</v>
          </cell>
          <cell r="U99" t="str">
            <v>E</v>
          </cell>
          <cell r="V99" t="str">
            <v>E</v>
          </cell>
          <cell r="W99" t="str">
            <v>E</v>
          </cell>
          <cell r="X99" t="str">
            <v>E</v>
          </cell>
          <cell r="Y99" t="str">
            <v>E</v>
          </cell>
          <cell r="Z99" t="str">
            <v>W/O</v>
          </cell>
          <cell r="AA99" t="str">
            <v>E</v>
          </cell>
          <cell r="AB99" t="str">
            <v>A</v>
          </cell>
          <cell r="AC99" t="str">
            <v>A</v>
          </cell>
          <cell r="AD99" t="str">
            <v>A</v>
          </cell>
          <cell r="AE99" t="str">
            <v>A</v>
          </cell>
          <cell r="AF99" t="str">
            <v>A</v>
          </cell>
          <cell r="AG99" t="str">
            <v>A</v>
          </cell>
          <cell r="AH99" t="str">
            <v>A</v>
          </cell>
          <cell r="AI99" t="str">
            <v>A</v>
          </cell>
          <cell r="AJ99" t="str">
            <v>A</v>
          </cell>
          <cell r="AK99" t="str">
            <v>A</v>
          </cell>
          <cell r="AW99">
            <v>0</v>
          </cell>
          <cell r="AX99">
            <v>17</v>
          </cell>
          <cell r="AY99">
            <v>1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M99">
            <v>3</v>
          </cell>
          <cell r="BN99">
            <v>10</v>
          </cell>
          <cell r="BO99">
            <v>18</v>
          </cell>
        </row>
        <row r="100">
          <cell r="C100">
            <v>6414</v>
          </cell>
          <cell r="D100" t="str">
            <v>SACHIN KUMAR</v>
          </cell>
          <cell r="E100" t="str">
            <v>SG</v>
          </cell>
          <cell r="F100" t="str">
            <v/>
          </cell>
          <cell r="G100" t="str">
            <v>N</v>
          </cell>
          <cell r="H100" t="str">
            <v>N</v>
          </cell>
          <cell r="I100" t="str">
            <v>N</v>
          </cell>
          <cell r="J100" t="str">
            <v>A</v>
          </cell>
          <cell r="K100" t="str">
            <v>W/O</v>
          </cell>
          <cell r="L100" t="str">
            <v>N</v>
          </cell>
          <cell r="M100" t="str">
            <v>N</v>
          </cell>
          <cell r="N100" t="str">
            <v>N</v>
          </cell>
          <cell r="O100" t="str">
            <v>N</v>
          </cell>
          <cell r="P100" t="str">
            <v>A</v>
          </cell>
          <cell r="Q100" t="str">
            <v>W/O</v>
          </cell>
          <cell r="R100" t="str">
            <v>N</v>
          </cell>
          <cell r="S100" t="str">
            <v>N</v>
          </cell>
          <cell r="T100" t="str">
            <v>N</v>
          </cell>
          <cell r="U100" t="str">
            <v>N</v>
          </cell>
          <cell r="V100" t="str">
            <v>N</v>
          </cell>
          <cell r="W100" t="str">
            <v>N</v>
          </cell>
          <cell r="X100" t="str">
            <v>A</v>
          </cell>
          <cell r="Y100" t="str">
            <v>W/O</v>
          </cell>
          <cell r="Z100" t="str">
            <v>N</v>
          </cell>
          <cell r="AA100" t="str">
            <v>A</v>
          </cell>
          <cell r="AB100" t="str">
            <v>A</v>
          </cell>
          <cell r="AC100" t="str">
            <v>N</v>
          </cell>
          <cell r="AD100" t="str">
            <v>N</v>
          </cell>
          <cell r="AE100" t="str">
            <v>N</v>
          </cell>
          <cell r="AF100" t="str">
            <v>N</v>
          </cell>
          <cell r="AG100" t="str">
            <v>N</v>
          </cell>
          <cell r="AH100" t="str">
            <v>W/O</v>
          </cell>
          <cell r="AI100" t="str">
            <v>N</v>
          </cell>
          <cell r="AJ100" t="str">
            <v>A</v>
          </cell>
          <cell r="AK100" t="str">
            <v>N</v>
          </cell>
          <cell r="AW100">
            <v>0</v>
          </cell>
          <cell r="AX100">
            <v>0</v>
          </cell>
          <cell r="AY100">
            <v>21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M100">
            <v>4</v>
          </cell>
          <cell r="BN100">
            <v>6</v>
          </cell>
          <cell r="BO100">
            <v>21</v>
          </cell>
        </row>
        <row r="101">
          <cell r="C101">
            <v>5297</v>
          </cell>
          <cell r="D101" t="str">
            <v>ANUJ GIRI</v>
          </cell>
          <cell r="E101" t="str">
            <v>SG</v>
          </cell>
          <cell r="F101" t="str">
            <v/>
          </cell>
          <cell r="G101" t="str">
            <v>W/O</v>
          </cell>
          <cell r="H101" t="str">
            <v>E</v>
          </cell>
          <cell r="I101" t="str">
            <v>E</v>
          </cell>
          <cell r="J101" t="str">
            <v>E</v>
          </cell>
          <cell r="K101" t="str">
            <v>E</v>
          </cell>
          <cell r="L101" t="str">
            <v>E</v>
          </cell>
          <cell r="M101" t="str">
            <v>A</v>
          </cell>
          <cell r="N101" t="str">
            <v>A</v>
          </cell>
          <cell r="O101" t="str">
            <v>A</v>
          </cell>
          <cell r="P101" t="str">
            <v>A</v>
          </cell>
          <cell r="Q101" t="str">
            <v>A</v>
          </cell>
          <cell r="R101" t="str">
            <v>A</v>
          </cell>
          <cell r="S101" t="str">
            <v>A</v>
          </cell>
          <cell r="T101" t="str">
            <v>A</v>
          </cell>
          <cell r="U101" t="str">
            <v>A</v>
          </cell>
          <cell r="V101" t="str">
            <v>E</v>
          </cell>
          <cell r="W101" t="str">
            <v>E</v>
          </cell>
          <cell r="X101" t="str">
            <v>E</v>
          </cell>
          <cell r="Y101" t="str">
            <v>E</v>
          </cell>
          <cell r="Z101" t="str">
            <v>E</v>
          </cell>
          <cell r="AA101" t="str">
            <v>A</v>
          </cell>
          <cell r="AB101" t="str">
            <v>W/O</v>
          </cell>
          <cell r="AC101" t="str">
            <v>A</v>
          </cell>
          <cell r="AD101" t="str">
            <v>A</v>
          </cell>
          <cell r="AE101" t="str">
            <v>E</v>
          </cell>
          <cell r="AF101" t="str">
            <v>E</v>
          </cell>
          <cell r="AG101" t="str">
            <v>E</v>
          </cell>
          <cell r="AH101" t="str">
            <v>A</v>
          </cell>
          <cell r="AI101" t="str">
            <v>W/O</v>
          </cell>
          <cell r="AJ101" t="str">
            <v>E</v>
          </cell>
          <cell r="AK101" t="str">
            <v>E</v>
          </cell>
          <cell r="AW101">
            <v>0</v>
          </cell>
          <cell r="AX101">
            <v>15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M101">
            <v>3</v>
          </cell>
          <cell r="BN101">
            <v>13</v>
          </cell>
          <cell r="BO101">
            <v>15</v>
          </cell>
        </row>
        <row r="102">
          <cell r="C102">
            <v>6015</v>
          </cell>
          <cell r="D102" t="str">
            <v>MINTU KUMAR TIWARI</v>
          </cell>
          <cell r="E102" t="str">
            <v>SG</v>
          </cell>
          <cell r="F102" t="str">
            <v/>
          </cell>
          <cell r="G102" t="str">
            <v>A</v>
          </cell>
          <cell r="H102" t="str">
            <v>A</v>
          </cell>
          <cell r="I102" t="str">
            <v>A</v>
          </cell>
          <cell r="J102" t="str">
            <v>A</v>
          </cell>
          <cell r="K102" t="str">
            <v>A</v>
          </cell>
          <cell r="L102" t="str">
            <v>M</v>
          </cell>
          <cell r="M102" t="str">
            <v>A</v>
          </cell>
          <cell r="N102" t="str">
            <v>A</v>
          </cell>
          <cell r="O102" t="str">
            <v>A</v>
          </cell>
          <cell r="P102" t="str">
            <v>A</v>
          </cell>
          <cell r="Q102" t="str">
            <v>A</v>
          </cell>
          <cell r="R102" t="str">
            <v>A</v>
          </cell>
          <cell r="S102" t="str">
            <v>M</v>
          </cell>
          <cell r="T102" t="str">
            <v>A</v>
          </cell>
          <cell r="U102" t="str">
            <v>A</v>
          </cell>
          <cell r="V102" t="str">
            <v>A</v>
          </cell>
          <cell r="W102" t="str">
            <v>A</v>
          </cell>
          <cell r="X102" t="str">
            <v>A</v>
          </cell>
          <cell r="Y102" t="str">
            <v>M</v>
          </cell>
          <cell r="Z102" t="str">
            <v>M</v>
          </cell>
          <cell r="AA102" t="str">
            <v>A</v>
          </cell>
          <cell r="AB102" t="str">
            <v>A</v>
          </cell>
          <cell r="AC102" t="str">
            <v>A</v>
          </cell>
          <cell r="AD102" t="str">
            <v>M</v>
          </cell>
          <cell r="AE102" t="str">
            <v>A</v>
          </cell>
          <cell r="AF102" t="str">
            <v>A</v>
          </cell>
          <cell r="AG102" t="str">
            <v>M</v>
          </cell>
          <cell r="AH102" t="str">
            <v>A</v>
          </cell>
          <cell r="AI102" t="str">
            <v>A</v>
          </cell>
          <cell r="AJ102" t="str">
            <v>A</v>
          </cell>
          <cell r="AK102" t="str">
            <v>A</v>
          </cell>
          <cell r="AW102">
            <v>6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M102">
            <v>0</v>
          </cell>
          <cell r="BN102">
            <v>25</v>
          </cell>
          <cell r="BO102">
            <v>6</v>
          </cell>
        </row>
        <row r="103">
          <cell r="C103">
            <v>5584</v>
          </cell>
          <cell r="D103" t="str">
            <v>DHARMVIR</v>
          </cell>
          <cell r="E103" t="str">
            <v>SG</v>
          </cell>
          <cell r="F103" t="str">
            <v/>
          </cell>
          <cell r="G103" t="str">
            <v>A</v>
          </cell>
          <cell r="H103" t="str">
            <v>A</v>
          </cell>
          <cell r="I103" t="str">
            <v>A</v>
          </cell>
          <cell r="J103" t="str">
            <v>M</v>
          </cell>
          <cell r="K103" t="str">
            <v>M</v>
          </cell>
          <cell r="L103" t="str">
            <v>A</v>
          </cell>
          <cell r="M103" t="str">
            <v>A</v>
          </cell>
          <cell r="N103" t="str">
            <v>A</v>
          </cell>
          <cell r="O103" t="str">
            <v>A</v>
          </cell>
          <cell r="P103" t="str">
            <v>A</v>
          </cell>
          <cell r="Q103" t="str">
            <v>M</v>
          </cell>
          <cell r="R103" t="str">
            <v>M</v>
          </cell>
          <cell r="S103" t="str">
            <v>A</v>
          </cell>
          <cell r="T103" t="str">
            <v>M</v>
          </cell>
          <cell r="U103" t="str">
            <v>M</v>
          </cell>
          <cell r="V103" t="str">
            <v>M</v>
          </cell>
          <cell r="W103" t="str">
            <v>W/O</v>
          </cell>
          <cell r="X103" t="str">
            <v>M</v>
          </cell>
          <cell r="Y103" t="str">
            <v>M</v>
          </cell>
          <cell r="Z103" t="str">
            <v>A</v>
          </cell>
          <cell r="AA103" t="str">
            <v>A</v>
          </cell>
          <cell r="AB103" t="str">
            <v>M</v>
          </cell>
          <cell r="AC103" t="str">
            <v>M</v>
          </cell>
          <cell r="AD103" t="str">
            <v>W/O</v>
          </cell>
          <cell r="AE103" t="str">
            <v>A</v>
          </cell>
          <cell r="AF103" t="str">
            <v>A</v>
          </cell>
          <cell r="AG103" t="str">
            <v>A</v>
          </cell>
          <cell r="AH103" t="str">
            <v>A</v>
          </cell>
          <cell r="AI103" t="str">
            <v>A</v>
          </cell>
          <cell r="AJ103" t="str">
            <v>A</v>
          </cell>
          <cell r="AK103" t="str">
            <v>A</v>
          </cell>
          <cell r="AW103">
            <v>11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M103">
            <v>2</v>
          </cell>
          <cell r="BN103">
            <v>18</v>
          </cell>
          <cell r="BO103">
            <v>11</v>
          </cell>
        </row>
        <row r="104">
          <cell r="C104">
            <v>6435</v>
          </cell>
          <cell r="D104" t="str">
            <v>NAVEEN</v>
          </cell>
          <cell r="E104" t="str">
            <v>SG</v>
          </cell>
          <cell r="F104" t="str">
            <v/>
          </cell>
          <cell r="G104" t="str">
            <v>E</v>
          </cell>
          <cell r="H104" t="str">
            <v>E</v>
          </cell>
          <cell r="I104" t="str">
            <v>W/O</v>
          </cell>
          <cell r="J104" t="str">
            <v>E</v>
          </cell>
          <cell r="K104" t="str">
            <v>E</v>
          </cell>
          <cell r="L104" t="str">
            <v>M</v>
          </cell>
          <cell r="M104" t="str">
            <v>M</v>
          </cell>
          <cell r="N104" t="str">
            <v>M</v>
          </cell>
          <cell r="O104" t="str">
            <v>M</v>
          </cell>
          <cell r="P104" t="str">
            <v>W/O</v>
          </cell>
          <cell r="Q104" t="str">
            <v>A</v>
          </cell>
          <cell r="R104" t="str">
            <v>M</v>
          </cell>
          <cell r="S104" t="str">
            <v>M</v>
          </cell>
          <cell r="T104" t="str">
            <v>M</v>
          </cell>
          <cell r="U104" t="str">
            <v>M</v>
          </cell>
          <cell r="V104" t="str">
            <v>A</v>
          </cell>
          <cell r="W104" t="str">
            <v>A</v>
          </cell>
          <cell r="X104" t="str">
            <v>N</v>
          </cell>
          <cell r="Y104" t="str">
            <v>A</v>
          </cell>
          <cell r="Z104" t="str">
            <v>W/O</v>
          </cell>
          <cell r="AA104" t="str">
            <v>N</v>
          </cell>
          <cell r="AB104" t="str">
            <v>N</v>
          </cell>
          <cell r="AC104" t="str">
            <v>N</v>
          </cell>
          <cell r="AD104" t="str">
            <v>A</v>
          </cell>
          <cell r="AE104" t="str">
            <v>N</v>
          </cell>
          <cell r="AF104" t="str">
            <v>W/O</v>
          </cell>
          <cell r="AG104" t="str">
            <v>E</v>
          </cell>
          <cell r="AH104" t="str">
            <v>E</v>
          </cell>
          <cell r="AI104" t="str">
            <v>E</v>
          </cell>
          <cell r="AJ104" t="str">
            <v>E</v>
          </cell>
          <cell r="AK104" t="str">
            <v>A</v>
          </cell>
          <cell r="AW104">
            <v>8</v>
          </cell>
          <cell r="AX104">
            <v>8</v>
          </cell>
          <cell r="AY104">
            <v>5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M104">
            <v>4</v>
          </cell>
          <cell r="BN104">
            <v>6</v>
          </cell>
          <cell r="BO104">
            <v>21</v>
          </cell>
        </row>
        <row r="105">
          <cell r="C105">
            <v>6579</v>
          </cell>
          <cell r="D105" t="str">
            <v>AVESH</v>
          </cell>
          <cell r="E105" t="str">
            <v>SG</v>
          </cell>
          <cell r="F105" t="str">
            <v/>
          </cell>
          <cell r="G105" t="str">
            <v>A</v>
          </cell>
          <cell r="H105" t="str">
            <v>N</v>
          </cell>
          <cell r="I105" t="str">
            <v>N</v>
          </cell>
          <cell r="J105" t="str">
            <v>N</v>
          </cell>
          <cell r="K105" t="str">
            <v>N</v>
          </cell>
          <cell r="L105" t="str">
            <v>N</v>
          </cell>
          <cell r="M105" t="str">
            <v>N</v>
          </cell>
          <cell r="N105" t="str">
            <v>W/O</v>
          </cell>
          <cell r="O105" t="str">
            <v>N</v>
          </cell>
          <cell r="P105" t="str">
            <v>N</v>
          </cell>
          <cell r="Q105" t="str">
            <v>N</v>
          </cell>
          <cell r="R105" t="str">
            <v>N</v>
          </cell>
          <cell r="S105" t="str">
            <v>N</v>
          </cell>
          <cell r="T105" t="str">
            <v>N</v>
          </cell>
          <cell r="U105" t="str">
            <v>W/O</v>
          </cell>
          <cell r="V105" t="str">
            <v>N</v>
          </cell>
          <cell r="W105" t="str">
            <v>N</v>
          </cell>
          <cell r="X105" t="str">
            <v>N</v>
          </cell>
          <cell r="Y105" t="str">
            <v>N</v>
          </cell>
          <cell r="Z105" t="str">
            <v>A</v>
          </cell>
          <cell r="AA105" t="str">
            <v>N</v>
          </cell>
          <cell r="AB105" t="str">
            <v>W/O</v>
          </cell>
          <cell r="AC105" t="str">
            <v>A</v>
          </cell>
          <cell r="AD105" t="str">
            <v>N</v>
          </cell>
          <cell r="AE105" t="str">
            <v>N</v>
          </cell>
          <cell r="AF105" t="str">
            <v>N</v>
          </cell>
          <cell r="AG105" t="str">
            <v>N</v>
          </cell>
          <cell r="AH105" t="str">
            <v>N</v>
          </cell>
          <cell r="AI105" t="str">
            <v>W/O</v>
          </cell>
          <cell r="AJ105" t="str">
            <v>N</v>
          </cell>
          <cell r="AK105" t="str">
            <v>N</v>
          </cell>
          <cell r="AW105">
            <v>0</v>
          </cell>
          <cell r="AX105">
            <v>0</v>
          </cell>
          <cell r="AY105">
            <v>24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M105">
            <v>4</v>
          </cell>
          <cell r="BN105">
            <v>3</v>
          </cell>
          <cell r="BO105">
            <v>24</v>
          </cell>
        </row>
        <row r="106">
          <cell r="C106">
            <v>6454</v>
          </cell>
          <cell r="D106" t="str">
            <v>MANISH</v>
          </cell>
          <cell r="E106" t="str">
            <v>SG</v>
          </cell>
          <cell r="F106" t="str">
            <v/>
          </cell>
          <cell r="G106" t="str">
            <v>A</v>
          </cell>
          <cell r="H106" t="str">
            <v>M</v>
          </cell>
          <cell r="I106" t="str">
            <v>A</v>
          </cell>
          <cell r="J106" t="str">
            <v>A</v>
          </cell>
          <cell r="K106" t="str">
            <v>A</v>
          </cell>
          <cell r="L106" t="str">
            <v>A</v>
          </cell>
          <cell r="M106" t="str">
            <v>A</v>
          </cell>
          <cell r="N106" t="str">
            <v>A</v>
          </cell>
          <cell r="O106" t="str">
            <v>A</v>
          </cell>
          <cell r="P106" t="str">
            <v>A</v>
          </cell>
          <cell r="Q106" t="str">
            <v>A</v>
          </cell>
          <cell r="R106" t="str">
            <v>A</v>
          </cell>
          <cell r="S106" t="str">
            <v>A</v>
          </cell>
          <cell r="T106" t="str">
            <v>A</v>
          </cell>
          <cell r="U106" t="str">
            <v>A</v>
          </cell>
          <cell r="V106" t="str">
            <v>A</v>
          </cell>
          <cell r="W106" t="str">
            <v>A</v>
          </cell>
          <cell r="X106" t="str">
            <v>A</v>
          </cell>
          <cell r="Y106" t="str">
            <v>A</v>
          </cell>
          <cell r="Z106" t="str">
            <v>E</v>
          </cell>
          <cell r="AA106" t="str">
            <v>A</v>
          </cell>
          <cell r="AB106" t="str">
            <v>A</v>
          </cell>
          <cell r="AC106" t="str">
            <v>A</v>
          </cell>
          <cell r="AD106" t="str">
            <v>E</v>
          </cell>
          <cell r="AE106" t="str">
            <v>E</v>
          </cell>
          <cell r="AF106" t="str">
            <v>E</v>
          </cell>
          <cell r="AG106" t="str">
            <v>A</v>
          </cell>
          <cell r="AH106" t="str">
            <v>A</v>
          </cell>
          <cell r="AI106" t="str">
            <v>E</v>
          </cell>
          <cell r="AJ106" t="str">
            <v>A</v>
          </cell>
          <cell r="AK106" t="str">
            <v>W/O</v>
          </cell>
          <cell r="AW106">
            <v>1</v>
          </cell>
          <cell r="AX106">
            <v>5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M106">
            <v>1</v>
          </cell>
          <cell r="BN106">
            <v>24</v>
          </cell>
          <cell r="BO106">
            <v>6</v>
          </cell>
        </row>
        <row r="107">
          <cell r="C107">
            <v>5287</v>
          </cell>
          <cell r="D107" t="str">
            <v>AMARNATH</v>
          </cell>
          <cell r="E107" t="str">
            <v>SG</v>
          </cell>
          <cell r="F107" t="str">
            <v/>
          </cell>
          <cell r="G107" t="str">
            <v>E</v>
          </cell>
          <cell r="H107" t="str">
            <v>M</v>
          </cell>
          <cell r="I107" t="str">
            <v>M</v>
          </cell>
          <cell r="J107" t="str">
            <v>M</v>
          </cell>
          <cell r="K107" t="str">
            <v>M</v>
          </cell>
          <cell r="L107" t="str">
            <v>W/O</v>
          </cell>
          <cell r="M107" t="str">
            <v>E</v>
          </cell>
          <cell r="N107" t="str">
            <v>E</v>
          </cell>
          <cell r="O107" t="str">
            <v>E</v>
          </cell>
          <cell r="P107" t="str">
            <v>E</v>
          </cell>
          <cell r="Q107" t="str">
            <v>W/O</v>
          </cell>
          <cell r="R107" t="str">
            <v>E</v>
          </cell>
          <cell r="S107" t="str">
            <v>E</v>
          </cell>
          <cell r="T107" t="str">
            <v>E</v>
          </cell>
          <cell r="U107" t="str">
            <v>E</v>
          </cell>
          <cell r="V107" t="str">
            <v>M</v>
          </cell>
          <cell r="W107" t="str">
            <v>W/O</v>
          </cell>
          <cell r="X107" t="str">
            <v>M</v>
          </cell>
          <cell r="Y107" t="str">
            <v>M</v>
          </cell>
          <cell r="Z107" t="str">
            <v>M</v>
          </cell>
          <cell r="AA107" t="str">
            <v>M</v>
          </cell>
          <cell r="AB107" t="str">
            <v>M</v>
          </cell>
          <cell r="AC107" t="str">
            <v>M</v>
          </cell>
          <cell r="AD107" t="str">
            <v>M</v>
          </cell>
          <cell r="AE107" t="str">
            <v>W/O</v>
          </cell>
          <cell r="AF107" t="str">
            <v>N</v>
          </cell>
          <cell r="AG107" t="str">
            <v>N</v>
          </cell>
          <cell r="AH107" t="str">
            <v>N</v>
          </cell>
          <cell r="AI107" t="str">
            <v>N</v>
          </cell>
          <cell r="AJ107" t="str">
            <v>N</v>
          </cell>
          <cell r="AK107" t="str">
            <v>A</v>
          </cell>
          <cell r="AW107">
            <v>12</v>
          </cell>
          <cell r="AX107">
            <v>9</v>
          </cell>
          <cell r="AY107">
            <v>5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M107">
            <v>4</v>
          </cell>
          <cell r="BN107">
            <v>1</v>
          </cell>
          <cell r="BO107">
            <v>26</v>
          </cell>
        </row>
        <row r="108">
          <cell r="C108">
            <v>5592</v>
          </cell>
          <cell r="D108" t="str">
            <v>PUNYA DEV SINGH</v>
          </cell>
          <cell r="E108" t="str">
            <v>SG</v>
          </cell>
          <cell r="F108" t="str">
            <v/>
          </cell>
          <cell r="G108" t="str">
            <v>M</v>
          </cell>
          <cell r="H108" t="str">
            <v>M</v>
          </cell>
          <cell r="I108" t="str">
            <v>M</v>
          </cell>
          <cell r="J108" t="str">
            <v>M</v>
          </cell>
          <cell r="K108" t="str">
            <v>W/O</v>
          </cell>
          <cell r="L108" t="str">
            <v>N</v>
          </cell>
          <cell r="M108" t="str">
            <v>N</v>
          </cell>
          <cell r="N108" t="str">
            <v>E</v>
          </cell>
          <cell r="O108" t="str">
            <v>E</v>
          </cell>
          <cell r="P108" t="str">
            <v>M</v>
          </cell>
          <cell r="Q108" t="str">
            <v>E</v>
          </cell>
          <cell r="R108" t="str">
            <v>W/O</v>
          </cell>
          <cell r="S108" t="str">
            <v>M</v>
          </cell>
          <cell r="T108" t="str">
            <v>A</v>
          </cell>
          <cell r="U108" t="str">
            <v>M</v>
          </cell>
          <cell r="V108" t="str">
            <v>M</v>
          </cell>
          <cell r="W108" t="str">
            <v>M</v>
          </cell>
          <cell r="X108" t="str">
            <v>M</v>
          </cell>
          <cell r="Y108" t="str">
            <v>M</v>
          </cell>
          <cell r="Z108" t="str">
            <v>M</v>
          </cell>
          <cell r="AA108" t="str">
            <v>M</v>
          </cell>
          <cell r="AB108" t="str">
            <v>W/O</v>
          </cell>
          <cell r="AC108" t="str">
            <v>M</v>
          </cell>
          <cell r="AD108" t="str">
            <v>M</v>
          </cell>
          <cell r="AE108" t="str">
            <v>A</v>
          </cell>
          <cell r="AF108" t="str">
            <v>W/O</v>
          </cell>
          <cell r="AG108" t="str">
            <v>M</v>
          </cell>
          <cell r="AH108" t="str">
            <v>M</v>
          </cell>
          <cell r="AI108" t="str">
            <v>M</v>
          </cell>
          <cell r="AJ108" t="str">
            <v>M</v>
          </cell>
          <cell r="AK108" t="str">
            <v>M</v>
          </cell>
          <cell r="AW108">
            <v>20</v>
          </cell>
          <cell r="AX108">
            <v>3</v>
          </cell>
          <cell r="AY108">
            <v>2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M108">
            <v>4</v>
          </cell>
          <cell r="BN108">
            <v>2</v>
          </cell>
          <cell r="BO108">
            <v>25</v>
          </cell>
        </row>
        <row r="109">
          <cell r="C109">
            <v>6660</v>
          </cell>
          <cell r="D109" t="str">
            <v xml:space="preserve">MANGLESHWAR </v>
          </cell>
          <cell r="E109" t="str">
            <v>SG</v>
          </cell>
          <cell r="F109" t="str">
            <v/>
          </cell>
          <cell r="G109" t="str">
            <v>E</v>
          </cell>
          <cell r="H109" t="str">
            <v>M</v>
          </cell>
          <cell r="I109" t="str">
            <v>M</v>
          </cell>
          <cell r="J109" t="str">
            <v>W/O</v>
          </cell>
          <cell r="K109" t="str">
            <v>A</v>
          </cell>
          <cell r="L109" t="str">
            <v>A</v>
          </cell>
          <cell r="M109" t="str">
            <v>A</v>
          </cell>
          <cell r="N109" t="str">
            <v>A</v>
          </cell>
          <cell r="O109" t="str">
            <v>A</v>
          </cell>
          <cell r="P109" t="str">
            <v>A</v>
          </cell>
          <cell r="Q109" t="str">
            <v>A</v>
          </cell>
          <cell r="R109" t="str">
            <v>A</v>
          </cell>
          <cell r="S109" t="str">
            <v>A</v>
          </cell>
          <cell r="T109" t="str">
            <v>A</v>
          </cell>
          <cell r="U109" t="str">
            <v>A</v>
          </cell>
          <cell r="V109" t="str">
            <v>A</v>
          </cell>
          <cell r="W109" t="str">
            <v>A</v>
          </cell>
          <cell r="X109" t="str">
            <v>E</v>
          </cell>
          <cell r="Y109" t="str">
            <v>A</v>
          </cell>
          <cell r="Z109" t="str">
            <v>M</v>
          </cell>
          <cell r="AA109" t="str">
            <v>M</v>
          </cell>
          <cell r="AB109" t="str">
            <v>M</v>
          </cell>
          <cell r="AC109" t="str">
            <v>M</v>
          </cell>
          <cell r="AD109" t="str">
            <v>M</v>
          </cell>
          <cell r="AE109" t="str">
            <v>M</v>
          </cell>
          <cell r="AF109" t="str">
            <v>W/O</v>
          </cell>
          <cell r="AG109" t="str">
            <v>N</v>
          </cell>
          <cell r="AH109" t="str">
            <v>N</v>
          </cell>
          <cell r="AI109" t="str">
            <v>N</v>
          </cell>
          <cell r="AJ109" t="str">
            <v>W/O</v>
          </cell>
          <cell r="AK109" t="str">
            <v>N</v>
          </cell>
          <cell r="AW109">
            <v>8</v>
          </cell>
          <cell r="AX109">
            <v>2</v>
          </cell>
          <cell r="AY109">
            <v>4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M109">
            <v>3</v>
          </cell>
          <cell r="BN109">
            <v>14</v>
          </cell>
          <cell r="BO109">
            <v>14</v>
          </cell>
        </row>
        <row r="110">
          <cell r="C110">
            <v>6658</v>
          </cell>
          <cell r="D110" t="str">
            <v>ASHISH PANWAR</v>
          </cell>
          <cell r="E110" t="str">
            <v>SG</v>
          </cell>
          <cell r="F110" t="str">
            <v/>
          </cell>
          <cell r="G110" t="str">
            <v>A</v>
          </cell>
          <cell r="H110" t="str">
            <v>A</v>
          </cell>
          <cell r="I110" t="str">
            <v>A</v>
          </cell>
          <cell r="J110" t="str">
            <v>A</v>
          </cell>
          <cell r="K110" t="str">
            <v>A</v>
          </cell>
          <cell r="L110" t="str">
            <v>E</v>
          </cell>
          <cell r="M110" t="str">
            <v>A</v>
          </cell>
          <cell r="N110" t="str">
            <v>E</v>
          </cell>
          <cell r="O110" t="str">
            <v>E</v>
          </cell>
          <cell r="P110" t="str">
            <v>E</v>
          </cell>
          <cell r="Q110" t="str">
            <v>E</v>
          </cell>
          <cell r="R110" t="str">
            <v>E</v>
          </cell>
          <cell r="S110" t="str">
            <v>E</v>
          </cell>
          <cell r="T110" t="str">
            <v>W/O</v>
          </cell>
          <cell r="U110" t="str">
            <v>A</v>
          </cell>
          <cell r="V110" t="str">
            <v>E</v>
          </cell>
          <cell r="W110" t="str">
            <v>M</v>
          </cell>
          <cell r="X110" t="str">
            <v>M</v>
          </cell>
          <cell r="Y110" t="str">
            <v>M</v>
          </cell>
          <cell r="Z110" t="str">
            <v>A</v>
          </cell>
          <cell r="AA110" t="str">
            <v>A</v>
          </cell>
          <cell r="AB110" t="str">
            <v>M</v>
          </cell>
          <cell r="AC110" t="str">
            <v>A</v>
          </cell>
          <cell r="AD110" t="str">
            <v>A</v>
          </cell>
          <cell r="AE110" t="str">
            <v>A</v>
          </cell>
          <cell r="AF110" t="str">
            <v>A</v>
          </cell>
          <cell r="AG110" t="str">
            <v>N</v>
          </cell>
          <cell r="AH110" t="str">
            <v>A</v>
          </cell>
          <cell r="AI110" t="str">
            <v>N</v>
          </cell>
          <cell r="AJ110" t="str">
            <v>N</v>
          </cell>
          <cell r="AK110" t="str">
            <v>W/O</v>
          </cell>
          <cell r="AW110">
            <v>4</v>
          </cell>
          <cell r="AX110">
            <v>8</v>
          </cell>
          <cell r="AY110">
            <v>3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M110">
            <v>2</v>
          </cell>
          <cell r="BN110">
            <v>14</v>
          </cell>
          <cell r="BO110">
            <v>15</v>
          </cell>
        </row>
        <row r="111">
          <cell r="C111">
            <v>6659</v>
          </cell>
          <cell r="D111" t="str">
            <v>ROSHAN LAL</v>
          </cell>
          <cell r="E111" t="str">
            <v>SG</v>
          </cell>
          <cell r="F111" t="str">
            <v/>
          </cell>
          <cell r="G111" t="str">
            <v>E</v>
          </cell>
          <cell r="H111" t="str">
            <v>E</v>
          </cell>
          <cell r="I111" t="str">
            <v>E</v>
          </cell>
          <cell r="J111" t="str">
            <v>E</v>
          </cell>
          <cell r="K111" t="str">
            <v>W/O</v>
          </cell>
          <cell r="L111" t="str">
            <v>E</v>
          </cell>
          <cell r="M111" t="str">
            <v>M</v>
          </cell>
          <cell r="N111" t="str">
            <v>M</v>
          </cell>
          <cell r="O111" t="str">
            <v>M</v>
          </cell>
          <cell r="P111" t="str">
            <v>M</v>
          </cell>
          <cell r="Q111" t="str">
            <v>W/O</v>
          </cell>
          <cell r="R111" t="str">
            <v>E</v>
          </cell>
          <cell r="S111" t="str">
            <v>A</v>
          </cell>
          <cell r="T111" t="str">
            <v>M</v>
          </cell>
          <cell r="U111" t="str">
            <v>M</v>
          </cell>
          <cell r="V111" t="str">
            <v>E</v>
          </cell>
          <cell r="W111" t="str">
            <v>E</v>
          </cell>
          <cell r="X111" t="str">
            <v>W/O</v>
          </cell>
          <cell r="Y111" t="str">
            <v>A</v>
          </cell>
          <cell r="Z111" t="str">
            <v>E</v>
          </cell>
          <cell r="AA111" t="str">
            <v>E</v>
          </cell>
          <cell r="AB111" t="str">
            <v>E</v>
          </cell>
          <cell r="AC111" t="str">
            <v>E</v>
          </cell>
          <cell r="AD111" t="str">
            <v>A</v>
          </cell>
          <cell r="AE111" t="str">
            <v>A</v>
          </cell>
          <cell r="AF111" t="str">
            <v>W/O</v>
          </cell>
          <cell r="AG111" t="str">
            <v>E</v>
          </cell>
          <cell r="AH111" t="str">
            <v>E</v>
          </cell>
          <cell r="AI111" t="str">
            <v>E</v>
          </cell>
          <cell r="AJ111" t="str">
            <v>E</v>
          </cell>
          <cell r="AK111" t="str">
            <v>E</v>
          </cell>
          <cell r="AW111">
            <v>6</v>
          </cell>
          <cell r="AX111">
            <v>17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M111">
            <v>4</v>
          </cell>
          <cell r="BN111">
            <v>4</v>
          </cell>
          <cell r="BO111">
            <v>23</v>
          </cell>
        </row>
        <row r="112">
          <cell r="C112">
            <v>5556</v>
          </cell>
          <cell r="D112" t="str">
            <v>K M RAMESH</v>
          </cell>
          <cell r="E112" t="str">
            <v>SG</v>
          </cell>
          <cell r="F112" t="str">
            <v/>
          </cell>
          <cell r="G112" t="str">
            <v>E</v>
          </cell>
          <cell r="H112" t="str">
            <v>W/O</v>
          </cell>
          <cell r="I112" t="str">
            <v>E</v>
          </cell>
          <cell r="J112" t="str">
            <v>E</v>
          </cell>
          <cell r="K112" t="str">
            <v>E</v>
          </cell>
          <cell r="L112" t="str">
            <v>M</v>
          </cell>
          <cell r="M112" t="str">
            <v>M</v>
          </cell>
          <cell r="N112" t="str">
            <v>M</v>
          </cell>
          <cell r="O112" t="str">
            <v>E</v>
          </cell>
          <cell r="P112" t="str">
            <v>W/O</v>
          </cell>
          <cell r="Q112" t="str">
            <v>M</v>
          </cell>
          <cell r="R112" t="str">
            <v>M</v>
          </cell>
          <cell r="S112" t="str">
            <v>M</v>
          </cell>
          <cell r="T112" t="str">
            <v>M</v>
          </cell>
          <cell r="U112" t="str">
            <v>M</v>
          </cell>
          <cell r="V112" t="str">
            <v>M</v>
          </cell>
          <cell r="W112" t="str">
            <v>M</v>
          </cell>
          <cell r="X112" t="str">
            <v>W/O</v>
          </cell>
          <cell r="Y112" t="str">
            <v>M</v>
          </cell>
          <cell r="Z112" t="str">
            <v>M</v>
          </cell>
          <cell r="AA112" t="str">
            <v>M</v>
          </cell>
          <cell r="AB112" t="str">
            <v>M</v>
          </cell>
          <cell r="AC112" t="str">
            <v>M</v>
          </cell>
          <cell r="AD112" t="str">
            <v>M</v>
          </cell>
          <cell r="AE112" t="str">
            <v>M</v>
          </cell>
          <cell r="AF112" t="str">
            <v>N</v>
          </cell>
          <cell r="AG112" t="str">
            <v>W/O</v>
          </cell>
          <cell r="AH112" t="str">
            <v>E</v>
          </cell>
          <cell r="AI112" t="str">
            <v>E</v>
          </cell>
          <cell r="AJ112" t="str">
            <v>M</v>
          </cell>
          <cell r="AK112" t="str">
            <v>E</v>
          </cell>
          <cell r="AW112">
            <v>18</v>
          </cell>
          <cell r="AX112">
            <v>8</v>
          </cell>
          <cell r="AY112">
            <v>1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M112">
            <v>4</v>
          </cell>
          <cell r="BN112">
            <v>0</v>
          </cell>
          <cell r="BO112">
            <v>27</v>
          </cell>
        </row>
        <row r="113">
          <cell r="C113">
            <v>6739</v>
          </cell>
          <cell r="D113" t="str">
            <v>DINESH KUMAR</v>
          </cell>
          <cell r="E113" t="str">
            <v>SG</v>
          </cell>
          <cell r="F113" t="str">
            <v/>
          </cell>
          <cell r="G113" t="str">
            <v>E</v>
          </cell>
          <cell r="H113" t="str">
            <v>M</v>
          </cell>
          <cell r="I113" t="str">
            <v>M</v>
          </cell>
          <cell r="J113" t="str">
            <v>E</v>
          </cell>
          <cell r="K113" t="str">
            <v>M</v>
          </cell>
          <cell r="L113" t="str">
            <v>W/O</v>
          </cell>
          <cell r="M113" t="str">
            <v>N</v>
          </cell>
          <cell r="N113" t="str">
            <v>N</v>
          </cell>
          <cell r="O113" t="str">
            <v>E</v>
          </cell>
          <cell r="P113" t="str">
            <v>M</v>
          </cell>
          <cell r="Q113" t="str">
            <v>E</v>
          </cell>
          <cell r="R113" t="str">
            <v>W/O</v>
          </cell>
          <cell r="S113" t="str">
            <v>M</v>
          </cell>
          <cell r="T113" t="str">
            <v>A</v>
          </cell>
          <cell r="U113" t="str">
            <v>M</v>
          </cell>
          <cell r="V113" t="str">
            <v>M</v>
          </cell>
          <cell r="W113" t="str">
            <v>M</v>
          </cell>
          <cell r="X113" t="str">
            <v>E</v>
          </cell>
          <cell r="Y113" t="str">
            <v>W/O</v>
          </cell>
          <cell r="Z113" t="str">
            <v>E</v>
          </cell>
          <cell r="AA113" t="str">
            <v>E</v>
          </cell>
          <cell r="AB113" t="str">
            <v>E</v>
          </cell>
          <cell r="AC113" t="str">
            <v>E</v>
          </cell>
          <cell r="AD113" t="str">
            <v>E</v>
          </cell>
          <cell r="AE113" t="str">
            <v>M</v>
          </cell>
          <cell r="AF113" t="str">
            <v>M</v>
          </cell>
          <cell r="AG113" t="str">
            <v>M</v>
          </cell>
          <cell r="AH113" t="str">
            <v>W/O</v>
          </cell>
          <cell r="AI113" t="str">
            <v>M</v>
          </cell>
          <cell r="AJ113" t="str">
            <v>M</v>
          </cell>
          <cell r="AK113" t="str">
            <v>M</v>
          </cell>
          <cell r="AW113">
            <v>14</v>
          </cell>
          <cell r="AX113">
            <v>10</v>
          </cell>
          <cell r="AY113">
            <v>2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M113">
            <v>4</v>
          </cell>
          <cell r="BN113">
            <v>1</v>
          </cell>
          <cell r="BO113">
            <v>26</v>
          </cell>
        </row>
        <row r="114">
          <cell r="C114">
            <v>6740</v>
          </cell>
          <cell r="D114" t="str">
            <v>ANKIT BHADAURIYA</v>
          </cell>
          <cell r="E114" t="str">
            <v>SG</v>
          </cell>
          <cell r="F114" t="str">
            <v/>
          </cell>
          <cell r="G114" t="str">
            <v>A</v>
          </cell>
          <cell r="H114" t="str">
            <v>E</v>
          </cell>
          <cell r="I114" t="str">
            <v>E</v>
          </cell>
          <cell r="J114" t="str">
            <v>E</v>
          </cell>
          <cell r="K114" t="str">
            <v>E</v>
          </cell>
          <cell r="L114" t="str">
            <v>M</v>
          </cell>
          <cell r="M114" t="str">
            <v>W/O</v>
          </cell>
          <cell r="N114" t="str">
            <v>M</v>
          </cell>
          <cell r="O114" t="str">
            <v>M</v>
          </cell>
          <cell r="P114" t="str">
            <v>M</v>
          </cell>
          <cell r="Q114" t="str">
            <v>M</v>
          </cell>
          <cell r="R114" t="str">
            <v>M</v>
          </cell>
          <cell r="S114" t="str">
            <v>M</v>
          </cell>
          <cell r="T114" t="str">
            <v>M</v>
          </cell>
          <cell r="U114" t="str">
            <v>M</v>
          </cell>
          <cell r="V114" t="str">
            <v>W/O</v>
          </cell>
          <cell r="W114" t="str">
            <v>A</v>
          </cell>
          <cell r="X114" t="str">
            <v>M</v>
          </cell>
          <cell r="Y114" t="str">
            <v>N</v>
          </cell>
          <cell r="Z114" t="str">
            <v>A</v>
          </cell>
          <cell r="AA114" t="str">
            <v>W/O</v>
          </cell>
          <cell r="AB114" t="str">
            <v>N</v>
          </cell>
          <cell r="AC114" t="str">
            <v>N</v>
          </cell>
          <cell r="AD114" t="str">
            <v>N</v>
          </cell>
          <cell r="AE114" t="str">
            <v>N</v>
          </cell>
          <cell r="AF114" t="str">
            <v>E</v>
          </cell>
          <cell r="AG114" t="str">
            <v>W/O</v>
          </cell>
          <cell r="AH114" t="str">
            <v>E</v>
          </cell>
          <cell r="AI114" t="str">
            <v>E</v>
          </cell>
          <cell r="AJ114" t="str">
            <v>E</v>
          </cell>
          <cell r="AK114" t="str">
            <v>E</v>
          </cell>
          <cell r="AW114">
            <v>10</v>
          </cell>
          <cell r="AX114">
            <v>9</v>
          </cell>
          <cell r="AY114">
            <v>5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M114">
            <v>4</v>
          </cell>
          <cell r="BN114">
            <v>3</v>
          </cell>
          <cell r="BO114">
            <v>24</v>
          </cell>
        </row>
        <row r="115">
          <cell r="C115">
            <v>6741</v>
          </cell>
          <cell r="D115" t="str">
            <v>SHOBHIT KUMAR TIWARI</v>
          </cell>
          <cell r="E115" t="str">
            <v>SG</v>
          </cell>
          <cell r="F115" t="str">
            <v/>
          </cell>
          <cell r="G115" t="str">
            <v>M</v>
          </cell>
          <cell r="H115" t="str">
            <v>A</v>
          </cell>
          <cell r="I115" t="str">
            <v>E</v>
          </cell>
          <cell r="J115" t="str">
            <v>A</v>
          </cell>
          <cell r="K115" t="str">
            <v>A</v>
          </cell>
          <cell r="L115" t="str">
            <v>N</v>
          </cell>
          <cell r="M115" t="str">
            <v>N</v>
          </cell>
          <cell r="N115" t="str">
            <v>A</v>
          </cell>
          <cell r="O115" t="str">
            <v>E</v>
          </cell>
          <cell r="P115" t="str">
            <v>A</v>
          </cell>
          <cell r="Q115" t="str">
            <v>A</v>
          </cell>
          <cell r="R115" t="str">
            <v>A</v>
          </cell>
          <cell r="S115" t="str">
            <v>A</v>
          </cell>
          <cell r="T115" t="str">
            <v>A</v>
          </cell>
          <cell r="U115" t="str">
            <v>N</v>
          </cell>
          <cell r="V115" t="str">
            <v>A</v>
          </cell>
          <cell r="W115" t="str">
            <v>A</v>
          </cell>
          <cell r="X115" t="str">
            <v>A</v>
          </cell>
          <cell r="Y115" t="str">
            <v>A</v>
          </cell>
          <cell r="Z115" t="str">
            <v>A</v>
          </cell>
          <cell r="AA115" t="str">
            <v>A</v>
          </cell>
          <cell r="AB115" t="str">
            <v>A</v>
          </cell>
          <cell r="AC115" t="str">
            <v>A</v>
          </cell>
          <cell r="AD115" t="str">
            <v>E</v>
          </cell>
          <cell r="AE115" t="str">
            <v>A</v>
          </cell>
          <cell r="AF115" t="str">
            <v>A</v>
          </cell>
          <cell r="AG115" t="str">
            <v>A</v>
          </cell>
          <cell r="AH115" t="str">
            <v>A</v>
          </cell>
          <cell r="AI115" t="str">
            <v>A</v>
          </cell>
          <cell r="AJ115" t="str">
            <v>A</v>
          </cell>
          <cell r="AK115" t="str">
            <v>A</v>
          </cell>
          <cell r="AW115">
            <v>1</v>
          </cell>
          <cell r="AX115">
            <v>3</v>
          </cell>
          <cell r="AY115">
            <v>3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M115">
            <v>0</v>
          </cell>
          <cell r="BN115">
            <v>24</v>
          </cell>
          <cell r="BO115">
            <v>7</v>
          </cell>
        </row>
        <row r="116">
          <cell r="C116">
            <v>6591</v>
          </cell>
          <cell r="D116" t="str">
            <v>SHUBHAM</v>
          </cell>
          <cell r="E116" t="str">
            <v>SG</v>
          </cell>
          <cell r="F116" t="str">
            <v/>
          </cell>
          <cell r="G116" t="str">
            <v>M</v>
          </cell>
          <cell r="H116" t="str">
            <v>N</v>
          </cell>
          <cell r="I116" t="str">
            <v>N</v>
          </cell>
          <cell r="J116" t="str">
            <v>N</v>
          </cell>
          <cell r="K116" t="str">
            <v>N</v>
          </cell>
          <cell r="L116" t="str">
            <v>N</v>
          </cell>
          <cell r="M116" t="str">
            <v>W/O</v>
          </cell>
          <cell r="O116" t="str">
            <v>N</v>
          </cell>
          <cell r="P116" t="str">
            <v>N</v>
          </cell>
          <cell r="Q116" t="str">
            <v>N</v>
          </cell>
          <cell r="R116" t="str">
            <v>N</v>
          </cell>
          <cell r="S116" t="str">
            <v>N</v>
          </cell>
          <cell r="T116" t="str">
            <v>W/O</v>
          </cell>
          <cell r="U116" t="str">
            <v>N</v>
          </cell>
          <cell r="V116" t="str">
            <v>E</v>
          </cell>
          <cell r="W116" t="str">
            <v>E</v>
          </cell>
          <cell r="X116" t="str">
            <v>E</v>
          </cell>
          <cell r="Y116" t="str">
            <v>W/O</v>
          </cell>
          <cell r="Z116" t="str">
            <v>E</v>
          </cell>
          <cell r="AA116" t="str">
            <v>E</v>
          </cell>
          <cell r="AB116" t="str">
            <v>E</v>
          </cell>
          <cell r="AC116" t="str">
            <v>E</v>
          </cell>
          <cell r="AD116" t="str">
            <v>E</v>
          </cell>
          <cell r="AE116" t="str">
            <v>E</v>
          </cell>
          <cell r="AF116" t="str">
            <v>E</v>
          </cell>
          <cell r="AG116" t="str">
            <v>W/O</v>
          </cell>
          <cell r="AH116" t="str">
            <v>E</v>
          </cell>
          <cell r="AI116" t="str">
            <v>E</v>
          </cell>
          <cell r="AJ116" t="str">
            <v>E</v>
          </cell>
          <cell r="AK116" t="str">
            <v>E</v>
          </cell>
          <cell r="AW116">
            <v>1</v>
          </cell>
          <cell r="AX116">
            <v>14</v>
          </cell>
          <cell r="AY116">
            <v>11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M116">
            <v>4</v>
          </cell>
          <cell r="BN116">
            <v>0</v>
          </cell>
          <cell r="BO116">
            <v>26</v>
          </cell>
        </row>
        <row r="117">
          <cell r="C117">
            <v>6770</v>
          </cell>
          <cell r="D117" t="str">
            <v>SANDEEP</v>
          </cell>
          <cell r="E117" t="str">
            <v>SG</v>
          </cell>
          <cell r="G117" t="str">
            <v>E</v>
          </cell>
          <cell r="H117" t="str">
            <v>E</v>
          </cell>
          <cell r="I117" t="str">
            <v>E</v>
          </cell>
          <cell r="J117" t="str">
            <v>E</v>
          </cell>
          <cell r="K117" t="str">
            <v>E</v>
          </cell>
          <cell r="L117" t="str">
            <v>W/O</v>
          </cell>
          <cell r="M117" t="str">
            <v>N</v>
          </cell>
          <cell r="N117" t="str">
            <v>N</v>
          </cell>
          <cell r="O117" t="str">
            <v>N</v>
          </cell>
          <cell r="P117" t="str">
            <v>N</v>
          </cell>
          <cell r="Q117" t="str">
            <v>N</v>
          </cell>
          <cell r="R117" t="str">
            <v>N</v>
          </cell>
          <cell r="S117" t="str">
            <v>W/O</v>
          </cell>
          <cell r="T117" t="str">
            <v>N</v>
          </cell>
          <cell r="U117" t="str">
            <v>N</v>
          </cell>
          <cell r="V117" t="str">
            <v>N</v>
          </cell>
          <cell r="W117" t="str">
            <v>N</v>
          </cell>
          <cell r="X117" t="str">
            <v>W/O</v>
          </cell>
          <cell r="Y117" t="str">
            <v>A</v>
          </cell>
          <cell r="Z117" t="str">
            <v>N</v>
          </cell>
          <cell r="AA117" t="str">
            <v>N</v>
          </cell>
          <cell r="AB117" t="str">
            <v>N</v>
          </cell>
          <cell r="AC117" t="str">
            <v>N</v>
          </cell>
          <cell r="AD117" t="str">
            <v>N</v>
          </cell>
          <cell r="AE117" t="str">
            <v>N</v>
          </cell>
          <cell r="AF117" t="str">
            <v>A</v>
          </cell>
          <cell r="AG117" t="str">
            <v>W/O</v>
          </cell>
          <cell r="AH117" t="str">
            <v>N</v>
          </cell>
          <cell r="AI117" t="str">
            <v>N</v>
          </cell>
          <cell r="AJ117" t="str">
            <v>N</v>
          </cell>
          <cell r="AK117" t="str">
            <v>N</v>
          </cell>
          <cell r="AW117">
            <v>0</v>
          </cell>
          <cell r="AX117">
            <v>5</v>
          </cell>
          <cell r="AY117">
            <v>20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M117">
            <v>4</v>
          </cell>
          <cell r="BN117">
            <v>2</v>
          </cell>
          <cell r="BO117">
            <v>25</v>
          </cell>
        </row>
        <row r="118">
          <cell r="C118">
            <v>6782</v>
          </cell>
          <cell r="D118" t="str">
            <v>ABHISHEK</v>
          </cell>
          <cell r="E118" t="str">
            <v>SG</v>
          </cell>
          <cell r="G118" t="str">
            <v>N</v>
          </cell>
          <cell r="H118" t="str">
            <v>N</v>
          </cell>
          <cell r="I118" t="str">
            <v>N</v>
          </cell>
          <cell r="J118" t="str">
            <v>N</v>
          </cell>
          <cell r="K118" t="str">
            <v>N</v>
          </cell>
          <cell r="L118" t="str">
            <v>W/O</v>
          </cell>
          <cell r="M118" t="str">
            <v>N</v>
          </cell>
          <cell r="N118" t="str">
            <v>N</v>
          </cell>
          <cell r="O118" t="str">
            <v>N</v>
          </cell>
          <cell r="P118" t="str">
            <v>W/O</v>
          </cell>
          <cell r="Q118" t="str">
            <v>N</v>
          </cell>
          <cell r="R118" t="str">
            <v>N</v>
          </cell>
          <cell r="S118" t="str">
            <v>N</v>
          </cell>
          <cell r="T118" t="str">
            <v>N</v>
          </cell>
          <cell r="U118" t="str">
            <v>N</v>
          </cell>
          <cell r="V118" t="str">
            <v>N</v>
          </cell>
          <cell r="W118" t="str">
            <v>W/O</v>
          </cell>
          <cell r="X118" t="str">
            <v>N</v>
          </cell>
          <cell r="Y118" t="str">
            <v>A</v>
          </cell>
          <cell r="Z118" t="str">
            <v>N</v>
          </cell>
          <cell r="AA118" t="str">
            <v>A</v>
          </cell>
          <cell r="AB118" t="str">
            <v>N</v>
          </cell>
          <cell r="AC118" t="str">
            <v>N</v>
          </cell>
          <cell r="AD118" t="str">
            <v>W/O</v>
          </cell>
          <cell r="AE118" t="str">
            <v>N</v>
          </cell>
          <cell r="AF118" t="str">
            <v>N</v>
          </cell>
          <cell r="AG118" t="str">
            <v>N</v>
          </cell>
          <cell r="AH118" t="str">
            <v>N</v>
          </cell>
          <cell r="AI118" t="str">
            <v>N</v>
          </cell>
          <cell r="AJ118" t="str">
            <v>N</v>
          </cell>
          <cell r="AK118" t="str">
            <v>N</v>
          </cell>
          <cell r="AW118">
            <v>0</v>
          </cell>
          <cell r="AX118">
            <v>0</v>
          </cell>
          <cell r="AY118">
            <v>25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M118">
            <v>4</v>
          </cell>
          <cell r="BN118">
            <v>2</v>
          </cell>
          <cell r="BO118">
            <v>25</v>
          </cell>
        </row>
        <row r="119">
          <cell r="C119">
            <v>6808</v>
          </cell>
          <cell r="D119" t="str">
            <v>UMESH KUMAR</v>
          </cell>
          <cell r="E119" t="str">
            <v>SG</v>
          </cell>
          <cell r="G119" t="str">
            <v>A</v>
          </cell>
          <cell r="H119" t="str">
            <v>A</v>
          </cell>
          <cell r="I119" t="str">
            <v>A</v>
          </cell>
          <cell r="J119" t="str">
            <v>A</v>
          </cell>
          <cell r="K119" t="str">
            <v>A</v>
          </cell>
          <cell r="L119" t="str">
            <v>A</v>
          </cell>
          <cell r="M119" t="str">
            <v>A</v>
          </cell>
          <cell r="N119" t="str">
            <v>A</v>
          </cell>
          <cell r="O119" t="str">
            <v>A</v>
          </cell>
          <cell r="P119" t="str">
            <v>E</v>
          </cell>
          <cell r="Q119" t="str">
            <v>E</v>
          </cell>
          <cell r="R119" t="str">
            <v>E</v>
          </cell>
          <cell r="S119" t="str">
            <v>E</v>
          </cell>
          <cell r="T119" t="str">
            <v>E</v>
          </cell>
          <cell r="U119" t="str">
            <v>E</v>
          </cell>
          <cell r="V119" t="str">
            <v>N</v>
          </cell>
          <cell r="W119" t="str">
            <v>W/O</v>
          </cell>
          <cell r="X119" t="str">
            <v>N</v>
          </cell>
          <cell r="Y119" t="str">
            <v>A</v>
          </cell>
          <cell r="Z119" t="str">
            <v>N</v>
          </cell>
          <cell r="AA119" t="str">
            <v>A</v>
          </cell>
          <cell r="AB119" t="str">
            <v>N</v>
          </cell>
          <cell r="AC119" t="str">
            <v>N</v>
          </cell>
          <cell r="AD119" t="str">
            <v>W/O</v>
          </cell>
          <cell r="AE119" t="str">
            <v>N</v>
          </cell>
          <cell r="AF119" t="str">
            <v>N</v>
          </cell>
          <cell r="AG119" t="str">
            <v>N</v>
          </cell>
          <cell r="AH119" t="str">
            <v>N</v>
          </cell>
          <cell r="AI119" t="str">
            <v>W/O</v>
          </cell>
          <cell r="AJ119" t="str">
            <v>N</v>
          </cell>
          <cell r="AK119" t="str">
            <v>N</v>
          </cell>
          <cell r="AW119">
            <v>0</v>
          </cell>
          <cell r="AX119">
            <v>6</v>
          </cell>
          <cell r="AY119">
            <v>11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M119">
            <v>3</v>
          </cell>
          <cell r="BN119">
            <v>11</v>
          </cell>
          <cell r="BO119">
            <v>17</v>
          </cell>
        </row>
        <row r="120">
          <cell r="C120">
            <v>6820</v>
          </cell>
          <cell r="D120" t="str">
            <v>GAURAV</v>
          </cell>
          <cell r="E120" t="str">
            <v>SG</v>
          </cell>
          <cell r="G120" t="str">
            <v>A</v>
          </cell>
          <cell r="H120" t="str">
            <v>A</v>
          </cell>
          <cell r="I120" t="str">
            <v>A</v>
          </cell>
          <cell r="J120" t="str">
            <v>A</v>
          </cell>
          <cell r="K120" t="str">
            <v>A</v>
          </cell>
          <cell r="L120" t="str">
            <v>A</v>
          </cell>
          <cell r="M120" t="str">
            <v>A</v>
          </cell>
          <cell r="N120" t="str">
            <v>A</v>
          </cell>
          <cell r="O120" t="str">
            <v>A</v>
          </cell>
          <cell r="P120" t="str">
            <v>A</v>
          </cell>
          <cell r="Q120" t="str">
            <v>A</v>
          </cell>
          <cell r="R120" t="str">
            <v>A</v>
          </cell>
          <cell r="S120" t="str">
            <v>A</v>
          </cell>
          <cell r="T120" t="str">
            <v>A</v>
          </cell>
          <cell r="U120" t="str">
            <v>A</v>
          </cell>
          <cell r="V120" t="str">
            <v>A</v>
          </cell>
          <cell r="W120" t="str">
            <v>A</v>
          </cell>
          <cell r="X120" t="str">
            <v>A</v>
          </cell>
          <cell r="Y120" t="str">
            <v>A</v>
          </cell>
          <cell r="Z120" t="str">
            <v>A</v>
          </cell>
          <cell r="AA120" t="str">
            <v>A</v>
          </cell>
          <cell r="AB120" t="str">
            <v>A</v>
          </cell>
          <cell r="AC120" t="str">
            <v>A</v>
          </cell>
          <cell r="AD120" t="str">
            <v>E</v>
          </cell>
          <cell r="AE120" t="str">
            <v>E</v>
          </cell>
          <cell r="AF120" t="str">
            <v>N</v>
          </cell>
          <cell r="AG120" t="str">
            <v>N</v>
          </cell>
          <cell r="AH120" t="str">
            <v>N</v>
          </cell>
          <cell r="AI120" t="str">
            <v>N</v>
          </cell>
          <cell r="AJ120" t="str">
            <v>N</v>
          </cell>
          <cell r="AK120" t="str">
            <v>W/O</v>
          </cell>
          <cell r="AW120">
            <v>0</v>
          </cell>
          <cell r="AX120">
            <v>2</v>
          </cell>
          <cell r="AY120">
            <v>5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M120">
            <v>1</v>
          </cell>
          <cell r="BN120">
            <v>23</v>
          </cell>
          <cell r="BO120">
            <v>7</v>
          </cell>
        </row>
        <row r="121">
          <cell r="C121">
            <v>6821</v>
          </cell>
          <cell r="D121" t="str">
            <v>SANJAY</v>
          </cell>
          <cell r="E121" t="str">
            <v>SG</v>
          </cell>
          <cell r="G121" t="str">
            <v>A</v>
          </cell>
          <cell r="H121" t="str">
            <v>A</v>
          </cell>
          <cell r="I121" t="str">
            <v>A</v>
          </cell>
          <cell r="J121" t="str">
            <v>A</v>
          </cell>
          <cell r="K121" t="str">
            <v>A</v>
          </cell>
          <cell r="L121" t="str">
            <v>A</v>
          </cell>
          <cell r="M121" t="str">
            <v>A</v>
          </cell>
          <cell r="N121" t="str">
            <v>A</v>
          </cell>
          <cell r="O121" t="str">
            <v>A</v>
          </cell>
          <cell r="P121" t="str">
            <v>A</v>
          </cell>
          <cell r="Q121" t="str">
            <v>A</v>
          </cell>
          <cell r="R121" t="str">
            <v>A</v>
          </cell>
          <cell r="S121" t="str">
            <v>A</v>
          </cell>
          <cell r="T121" t="str">
            <v>A</v>
          </cell>
          <cell r="U121" t="str">
            <v>A</v>
          </cell>
          <cell r="V121" t="str">
            <v>A</v>
          </cell>
          <cell r="W121" t="str">
            <v>A</v>
          </cell>
          <cell r="X121" t="str">
            <v>A</v>
          </cell>
          <cell r="Y121" t="str">
            <v>A</v>
          </cell>
          <cell r="Z121" t="str">
            <v>A</v>
          </cell>
          <cell r="AA121" t="str">
            <v>A</v>
          </cell>
          <cell r="AB121" t="str">
            <v>A</v>
          </cell>
          <cell r="AC121" t="str">
            <v>A</v>
          </cell>
          <cell r="AD121" t="str">
            <v>E</v>
          </cell>
          <cell r="AE121" t="str">
            <v>E</v>
          </cell>
          <cell r="AF121" t="str">
            <v>E</v>
          </cell>
          <cell r="AG121" t="str">
            <v>E</v>
          </cell>
          <cell r="AH121" t="str">
            <v>E</v>
          </cell>
          <cell r="AI121" t="str">
            <v>A</v>
          </cell>
          <cell r="AJ121" t="str">
            <v>W/O</v>
          </cell>
          <cell r="AK121" t="str">
            <v>E</v>
          </cell>
          <cell r="AW121">
            <v>0</v>
          </cell>
          <cell r="AX121">
            <v>6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M121">
            <v>1</v>
          </cell>
          <cell r="BN121">
            <v>24</v>
          </cell>
          <cell r="BO121">
            <v>6</v>
          </cell>
        </row>
        <row r="122">
          <cell r="C122">
            <v>6812</v>
          </cell>
          <cell r="D122" t="str">
            <v>GANPAL</v>
          </cell>
          <cell r="E122" t="str">
            <v>SG</v>
          </cell>
          <cell r="G122" t="str">
            <v>A</v>
          </cell>
          <cell r="H122" t="str">
            <v>A</v>
          </cell>
          <cell r="I122" t="str">
            <v>A</v>
          </cell>
          <cell r="J122" t="str">
            <v>A</v>
          </cell>
          <cell r="K122" t="str">
            <v>A</v>
          </cell>
          <cell r="L122" t="str">
            <v>A</v>
          </cell>
          <cell r="M122" t="str">
            <v>A</v>
          </cell>
          <cell r="N122" t="str">
            <v>A</v>
          </cell>
          <cell r="O122" t="str">
            <v>A</v>
          </cell>
          <cell r="P122" t="str">
            <v>A</v>
          </cell>
          <cell r="Q122" t="str">
            <v>E</v>
          </cell>
          <cell r="R122" t="str">
            <v>E</v>
          </cell>
          <cell r="S122" t="str">
            <v>E</v>
          </cell>
          <cell r="T122" t="str">
            <v>E</v>
          </cell>
          <cell r="U122" t="str">
            <v>E</v>
          </cell>
          <cell r="V122" t="str">
            <v>M</v>
          </cell>
          <cell r="W122" t="str">
            <v>E</v>
          </cell>
          <cell r="X122" t="str">
            <v>W/O</v>
          </cell>
          <cell r="Y122" t="str">
            <v>E</v>
          </cell>
          <cell r="Z122" t="str">
            <v>E</v>
          </cell>
          <cell r="AA122" t="str">
            <v>E</v>
          </cell>
          <cell r="AB122" t="str">
            <v>E</v>
          </cell>
          <cell r="AC122" t="str">
            <v>E</v>
          </cell>
          <cell r="AD122" t="str">
            <v>E</v>
          </cell>
          <cell r="AE122" t="str">
            <v>W/O</v>
          </cell>
          <cell r="AF122" t="str">
            <v>E</v>
          </cell>
          <cell r="AG122" t="str">
            <v>E</v>
          </cell>
          <cell r="AH122" t="str">
            <v>E</v>
          </cell>
          <cell r="AI122" t="str">
            <v>A</v>
          </cell>
          <cell r="AJ122" t="str">
            <v>E</v>
          </cell>
          <cell r="AK122" t="str">
            <v>W/O</v>
          </cell>
          <cell r="AW122">
            <v>1</v>
          </cell>
          <cell r="AX122">
            <v>16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M122">
            <v>3</v>
          </cell>
          <cell r="BN122">
            <v>11</v>
          </cell>
          <cell r="BO122">
            <v>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"/>
    </sheetNames>
    <sheetDataSet>
      <sheetData sheetId="0" refreshError="1">
        <row r="9">
          <cell r="B9">
            <v>5336</v>
          </cell>
          <cell r="C9" t="str">
            <v>SG</v>
          </cell>
          <cell r="D9" t="str">
            <v>AJAY KUMAR</v>
          </cell>
          <cell r="E9" t="str">
            <v>MADAN KUMAR</v>
          </cell>
        </row>
        <row r="10">
          <cell r="B10">
            <v>5279</v>
          </cell>
          <cell r="C10" t="str">
            <v>SG</v>
          </cell>
          <cell r="D10" t="str">
            <v>ABDUL RASHID</v>
          </cell>
          <cell r="E10" t="str">
            <v>ABDUL AZIZ</v>
          </cell>
        </row>
        <row r="11">
          <cell r="B11">
            <v>5353</v>
          </cell>
          <cell r="C11" t="str">
            <v>SG</v>
          </cell>
          <cell r="D11" t="str">
            <v>ABHISHEK GUPTA</v>
          </cell>
          <cell r="E11" t="str">
            <v>GYAN PARKASH</v>
          </cell>
        </row>
        <row r="12">
          <cell r="B12">
            <v>5430</v>
          </cell>
          <cell r="C12" t="str">
            <v>LSG</v>
          </cell>
          <cell r="D12" t="str">
            <v>ASHA</v>
          </cell>
          <cell r="E12" t="str">
            <v>NARESH CHAND</v>
          </cell>
        </row>
        <row r="13">
          <cell r="B13">
            <v>5310</v>
          </cell>
          <cell r="C13" t="str">
            <v>SG</v>
          </cell>
          <cell r="D13" t="str">
            <v>VIMLESH KUMAR</v>
          </cell>
          <cell r="E13" t="str">
            <v>SONE LAL BAJPEYI</v>
          </cell>
        </row>
        <row r="14">
          <cell r="B14">
            <v>5335</v>
          </cell>
          <cell r="C14" t="str">
            <v>SG</v>
          </cell>
          <cell r="D14" t="str">
            <v xml:space="preserve">BASANT KUMAR </v>
          </cell>
          <cell r="E14" t="str">
            <v>KEVALANAND</v>
          </cell>
        </row>
        <row r="15">
          <cell r="B15">
            <v>5337</v>
          </cell>
          <cell r="C15" t="str">
            <v>SG</v>
          </cell>
          <cell r="D15" t="str">
            <v>INDRAJEET</v>
          </cell>
          <cell r="E15" t="str">
            <v>SHER SINGH</v>
          </cell>
        </row>
        <row r="16">
          <cell r="B16">
            <v>5326</v>
          </cell>
          <cell r="C16" t="str">
            <v>SG</v>
          </cell>
          <cell r="D16" t="str">
            <v>DHARMENDER KUMAR</v>
          </cell>
          <cell r="E16" t="str">
            <v>RAMESH CHAND</v>
          </cell>
        </row>
        <row r="17">
          <cell r="B17">
            <v>5406</v>
          </cell>
          <cell r="C17" t="str">
            <v>SG</v>
          </cell>
          <cell r="D17" t="str">
            <v>DEEPAK SHARMA</v>
          </cell>
          <cell r="E17" t="str">
            <v>ASHOK SHARMA</v>
          </cell>
        </row>
        <row r="18">
          <cell r="B18">
            <v>5463</v>
          </cell>
          <cell r="C18" t="str">
            <v>SG</v>
          </cell>
          <cell r="D18" t="str">
            <v>DEVNATH LAL</v>
          </cell>
          <cell r="E18" t="str">
            <v>BANVARI LAL</v>
          </cell>
        </row>
        <row r="19">
          <cell r="B19">
            <v>5272</v>
          </cell>
          <cell r="C19" t="str">
            <v>SG</v>
          </cell>
          <cell r="D19" t="str">
            <v>GAJENDER PARSAD</v>
          </cell>
          <cell r="E19" t="str">
            <v>RAJENDRA PRASAD</v>
          </cell>
        </row>
        <row r="20">
          <cell r="B20">
            <v>5460</v>
          </cell>
          <cell r="C20" t="str">
            <v>SG</v>
          </cell>
          <cell r="D20" t="str">
            <v>GOPAL SINGH</v>
          </cell>
          <cell r="E20" t="str">
            <v>KARAM SINGH</v>
          </cell>
        </row>
        <row r="21">
          <cell r="B21">
            <v>5331</v>
          </cell>
          <cell r="C21" t="str">
            <v>SG</v>
          </cell>
          <cell r="D21" t="str">
            <v>GOPAL JI MISHRA</v>
          </cell>
          <cell r="E21" t="str">
            <v>SHIV KUMAR MISHRA</v>
          </cell>
        </row>
        <row r="22">
          <cell r="B22">
            <v>5300</v>
          </cell>
          <cell r="C22" t="str">
            <v>SG</v>
          </cell>
          <cell r="D22" t="str">
            <v>JITENDAR GAUTAM</v>
          </cell>
          <cell r="E22" t="str">
            <v>BALRAJ</v>
          </cell>
        </row>
        <row r="23">
          <cell r="B23">
            <v>5459</v>
          </cell>
          <cell r="C23" t="str">
            <v>SG</v>
          </cell>
          <cell r="D23" t="str">
            <v>JITENDER KUMAR SINGH</v>
          </cell>
          <cell r="E23" t="str">
            <v>MADAN SINGH</v>
          </cell>
        </row>
        <row r="24">
          <cell r="B24">
            <v>5409</v>
          </cell>
          <cell r="C24" t="str">
            <v>SG</v>
          </cell>
          <cell r="D24" t="str">
            <v>KRISHNA MOHAN JHA</v>
          </cell>
          <cell r="E24" t="str">
            <v>SHYAMSUNDER JHA</v>
          </cell>
        </row>
        <row r="25">
          <cell r="B25">
            <v>5364</v>
          </cell>
          <cell r="C25" t="str">
            <v>SG</v>
          </cell>
          <cell r="D25" t="str">
            <v>LOVE KUMAR BAJAJ</v>
          </cell>
          <cell r="E25" t="str">
            <v>ASHOK KUMAR BAJAJ</v>
          </cell>
        </row>
        <row r="26">
          <cell r="B26">
            <v>5303</v>
          </cell>
          <cell r="C26" t="str">
            <v>LSG</v>
          </cell>
          <cell r="D26" t="str">
            <v>LALITA DEVI</v>
          </cell>
          <cell r="E26" t="str">
            <v>BHUWAN CHANDRA</v>
          </cell>
        </row>
        <row r="27">
          <cell r="B27">
            <v>5355</v>
          </cell>
          <cell r="C27" t="str">
            <v>SG</v>
          </cell>
          <cell r="D27" t="str">
            <v>MOHIT KUMAR</v>
          </cell>
          <cell r="E27" t="str">
            <v>HARISHANKAR</v>
          </cell>
        </row>
        <row r="28">
          <cell r="B28">
            <v>5434</v>
          </cell>
          <cell r="C28" t="str">
            <v>LSG</v>
          </cell>
          <cell r="D28" t="str">
            <v>MEERA</v>
          </cell>
          <cell r="E28" t="str">
            <v>YOGESH</v>
          </cell>
        </row>
        <row r="29">
          <cell r="B29">
            <v>5295</v>
          </cell>
          <cell r="C29" t="str">
            <v>LSG</v>
          </cell>
          <cell r="D29" t="str">
            <v>MAMTA SINGH</v>
          </cell>
          <cell r="E29" t="str">
            <v>STYENDER PRATAP SINGH</v>
          </cell>
        </row>
        <row r="30">
          <cell r="B30">
            <v>5320</v>
          </cell>
          <cell r="C30" t="str">
            <v>SG</v>
          </cell>
          <cell r="D30" t="str">
            <v>MANISH RANJAN</v>
          </cell>
          <cell r="E30" t="str">
            <v>VIJENDRA PRASAD SINGH</v>
          </cell>
        </row>
        <row r="31">
          <cell r="B31">
            <v>5445</v>
          </cell>
          <cell r="C31" t="str">
            <v>SG</v>
          </cell>
          <cell r="D31" t="str">
            <v>MOHAMMAD SAKIR</v>
          </cell>
          <cell r="E31" t="str">
            <v>JAN MOHAMMAD</v>
          </cell>
        </row>
        <row r="32">
          <cell r="B32">
            <v>5407</v>
          </cell>
          <cell r="C32" t="str">
            <v>SG</v>
          </cell>
          <cell r="D32" t="str">
            <v>NARENDER KUMAR</v>
          </cell>
          <cell r="E32" t="str">
            <v>BAIKUNTH PRASAD</v>
          </cell>
        </row>
        <row r="33">
          <cell r="B33">
            <v>5311</v>
          </cell>
          <cell r="C33" t="str">
            <v>SG</v>
          </cell>
          <cell r="D33" t="str">
            <v>PRAVEEN KUMAR</v>
          </cell>
          <cell r="E33" t="str">
            <v>MUNNI LAL</v>
          </cell>
        </row>
        <row r="34">
          <cell r="B34">
            <v>5273</v>
          </cell>
          <cell r="C34" t="str">
            <v>SG</v>
          </cell>
          <cell r="D34" t="str">
            <v>PRAVESH KUMAR</v>
          </cell>
          <cell r="E34" t="str">
            <v>RAM HETH SINGH</v>
          </cell>
        </row>
        <row r="35">
          <cell r="B35">
            <v>5304</v>
          </cell>
          <cell r="C35" t="str">
            <v>LSG</v>
          </cell>
          <cell r="D35" t="str">
            <v>PARWATI WALDIA</v>
          </cell>
          <cell r="E35" t="str">
            <v>ANAND SINGH WALDIA</v>
          </cell>
        </row>
        <row r="36">
          <cell r="B36">
            <v>5346</v>
          </cell>
          <cell r="C36" t="str">
            <v>SG</v>
          </cell>
          <cell r="D36" t="str">
            <v>PRAKASH SATI</v>
          </cell>
          <cell r="E36" t="str">
            <v>BHARAV DUTT SATI</v>
          </cell>
        </row>
        <row r="37">
          <cell r="B37">
            <v>5444</v>
          </cell>
          <cell r="C37" t="str">
            <v>SG</v>
          </cell>
          <cell r="D37" t="str">
            <v>PRITHVI SINGH</v>
          </cell>
          <cell r="E37" t="str">
            <v>DATA RAM</v>
          </cell>
        </row>
        <row r="38">
          <cell r="B38">
            <v>5343</v>
          </cell>
          <cell r="C38" t="str">
            <v>SG</v>
          </cell>
          <cell r="D38" t="str">
            <v>RAM KISHOR</v>
          </cell>
          <cell r="E38" t="str">
            <v>LATE LOHURI PRASAD</v>
          </cell>
        </row>
        <row r="39">
          <cell r="B39">
            <v>5410</v>
          </cell>
          <cell r="C39" t="str">
            <v>SG</v>
          </cell>
          <cell r="D39" t="str">
            <v>RAJ BAHADUR</v>
          </cell>
          <cell r="E39" t="str">
            <v>RAMNATH</v>
          </cell>
        </row>
        <row r="40">
          <cell r="B40">
            <v>5308</v>
          </cell>
          <cell r="C40" t="str">
            <v>SG</v>
          </cell>
          <cell r="D40" t="str">
            <v>SAURABH KUMAR</v>
          </cell>
          <cell r="E40" t="str">
            <v>DINESH KUMAR SAXENA</v>
          </cell>
        </row>
        <row r="41">
          <cell r="B41">
            <v>5342</v>
          </cell>
          <cell r="C41" t="str">
            <v>SG</v>
          </cell>
          <cell r="D41" t="str">
            <v>SARVESH KUMAR</v>
          </cell>
          <cell r="E41" t="str">
            <v>ROOP RAM</v>
          </cell>
        </row>
        <row r="42">
          <cell r="B42">
            <v>5334</v>
          </cell>
          <cell r="C42" t="str">
            <v>SG</v>
          </cell>
          <cell r="D42" t="str">
            <v>SUBHASH</v>
          </cell>
          <cell r="E42" t="str">
            <v>KASHI RAM</v>
          </cell>
        </row>
        <row r="43">
          <cell r="B43">
            <v>5296</v>
          </cell>
          <cell r="C43" t="str">
            <v>SG</v>
          </cell>
          <cell r="D43" t="str">
            <v>SOHAN GIRI</v>
          </cell>
          <cell r="E43" t="str">
            <v>DHARAMVIR GIRI</v>
          </cell>
        </row>
        <row r="44">
          <cell r="B44">
            <v>5372</v>
          </cell>
          <cell r="C44" t="str">
            <v>LSG</v>
          </cell>
          <cell r="D44" t="str">
            <v>SHOBHA KUMARI</v>
          </cell>
          <cell r="E44" t="str">
            <v>VIJAY</v>
          </cell>
        </row>
        <row r="45">
          <cell r="B45">
            <v>5265</v>
          </cell>
          <cell r="C45" t="str">
            <v>SG</v>
          </cell>
          <cell r="D45" t="str">
            <v>SANJAY AWASTHI</v>
          </cell>
          <cell r="E45" t="str">
            <v>KUNJ BIHARI</v>
          </cell>
        </row>
        <row r="46">
          <cell r="B46">
            <v>5379</v>
          </cell>
          <cell r="C46" t="str">
            <v>SG</v>
          </cell>
          <cell r="D46" t="str">
            <v>SATYENDER TIWARI</v>
          </cell>
          <cell r="E46" t="str">
            <v>RAM ASHISH TIWARI</v>
          </cell>
        </row>
        <row r="47">
          <cell r="B47">
            <v>5363</v>
          </cell>
          <cell r="C47" t="str">
            <v>SG</v>
          </cell>
          <cell r="D47" t="str">
            <v>SIPAHI LAL</v>
          </cell>
          <cell r="E47" t="str">
            <v>SHIV DAYAL YADAV</v>
          </cell>
        </row>
        <row r="48">
          <cell r="B48">
            <v>5341</v>
          </cell>
          <cell r="C48" t="str">
            <v>SG</v>
          </cell>
          <cell r="D48" t="str">
            <v>SANJAY KUMAR SINGH</v>
          </cell>
          <cell r="E48" t="str">
            <v>JOKHAN</v>
          </cell>
        </row>
        <row r="49">
          <cell r="B49">
            <v>5387</v>
          </cell>
          <cell r="C49" t="str">
            <v>SG</v>
          </cell>
          <cell r="D49" t="str">
            <v>SANJEEV KUMAR</v>
          </cell>
          <cell r="E49" t="str">
            <v>GYAN PARKASH</v>
          </cell>
        </row>
        <row r="50">
          <cell r="B50">
            <v>5397</v>
          </cell>
          <cell r="C50" t="str">
            <v>SG</v>
          </cell>
          <cell r="D50" t="str">
            <v>MOHD SHAHID</v>
          </cell>
          <cell r="E50" t="str">
            <v>MOHD KASIM</v>
          </cell>
        </row>
        <row r="51">
          <cell r="B51">
            <v>5446</v>
          </cell>
          <cell r="C51" t="str">
            <v>SG</v>
          </cell>
          <cell r="D51" t="str">
            <v>SANT KUMAR SINGH</v>
          </cell>
          <cell r="E51" t="str">
            <v>JANARDAN SINGH</v>
          </cell>
        </row>
        <row r="52">
          <cell r="B52">
            <v>5456</v>
          </cell>
          <cell r="C52" t="str">
            <v>LSG</v>
          </cell>
          <cell r="D52" t="str">
            <v>SEEMA YADAV</v>
          </cell>
          <cell r="E52" t="str">
            <v>JITENDRA YADAV</v>
          </cell>
        </row>
        <row r="53">
          <cell r="B53">
            <v>5592</v>
          </cell>
          <cell r="C53" t="str">
            <v>SG</v>
          </cell>
          <cell r="D53" t="str">
            <v>PUNYA DEV SINGH</v>
          </cell>
          <cell r="E53" t="str">
            <v>CHANDRAHANS SINGH</v>
          </cell>
        </row>
        <row r="54">
          <cell r="B54">
            <v>5264</v>
          </cell>
          <cell r="C54" t="str">
            <v>LSG</v>
          </cell>
          <cell r="D54" t="str">
            <v>USHA BAUDH</v>
          </cell>
          <cell r="E54" t="str">
            <v>KHUSHAL  SINGH</v>
          </cell>
        </row>
        <row r="55">
          <cell r="B55">
            <v>5345</v>
          </cell>
          <cell r="C55" t="str">
            <v>SG</v>
          </cell>
          <cell r="D55" t="str">
            <v>VIMAL SINGH CHAUHAN</v>
          </cell>
          <cell r="E55" t="str">
            <v>VINOD SINGH</v>
          </cell>
        </row>
        <row r="56">
          <cell r="B56">
            <v>5376</v>
          </cell>
          <cell r="C56" t="str">
            <v>SG</v>
          </cell>
          <cell r="D56" t="str">
            <v>VIMAL KUMAR</v>
          </cell>
          <cell r="E56" t="str">
            <v>RATAN LAL</v>
          </cell>
        </row>
        <row r="57">
          <cell r="B57">
            <v>5361</v>
          </cell>
          <cell r="C57" t="str">
            <v>SG</v>
          </cell>
          <cell r="D57" t="str">
            <v>YOGENDRA SINGH</v>
          </cell>
          <cell r="E57" t="str">
            <v>KUMARPAL SINGH</v>
          </cell>
        </row>
        <row r="58">
          <cell r="B58">
            <v>5462</v>
          </cell>
          <cell r="C58" t="str">
            <v>SG</v>
          </cell>
          <cell r="D58" t="str">
            <v>YASHPAL SINGH</v>
          </cell>
          <cell r="E58" t="str">
            <v>JAGGI RAM</v>
          </cell>
        </row>
        <row r="59">
          <cell r="B59">
            <v>5470</v>
          </cell>
          <cell r="C59" t="str">
            <v>LSG</v>
          </cell>
          <cell r="D59" t="str">
            <v>SHIVANI DEVI</v>
          </cell>
          <cell r="E59" t="str">
            <v>VIVEK KUMAR</v>
          </cell>
        </row>
        <row r="60">
          <cell r="B60">
            <v>5472</v>
          </cell>
          <cell r="C60" t="str">
            <v>SG</v>
          </cell>
          <cell r="D60" t="str">
            <v>DEEPAK</v>
          </cell>
          <cell r="E60" t="str">
            <v>CHANDRA PRAKASH</v>
          </cell>
        </row>
        <row r="61">
          <cell r="B61">
            <v>5478</v>
          </cell>
          <cell r="C61" t="str">
            <v>SG</v>
          </cell>
          <cell r="D61" t="str">
            <v>JUGENDRA SINGH</v>
          </cell>
          <cell r="E61" t="str">
            <v>OM PRAKASH</v>
          </cell>
        </row>
        <row r="62">
          <cell r="B62">
            <v>5488</v>
          </cell>
          <cell r="C62" t="str">
            <v>SG</v>
          </cell>
          <cell r="D62" t="str">
            <v>SANJEET KUMAR SINGH</v>
          </cell>
          <cell r="E62" t="str">
            <v>JANARDAN SINGH</v>
          </cell>
        </row>
        <row r="63">
          <cell r="B63">
            <v>5340</v>
          </cell>
          <cell r="C63" t="str">
            <v>SG</v>
          </cell>
          <cell r="D63" t="str">
            <v>YOGESH KUMAR</v>
          </cell>
          <cell r="E63" t="str">
            <v>GYANCHAND</v>
          </cell>
        </row>
        <row r="64">
          <cell r="B64">
            <v>5518</v>
          </cell>
          <cell r="C64" t="str">
            <v>SG</v>
          </cell>
          <cell r="D64" t="str">
            <v>GANPAL SINGH</v>
          </cell>
          <cell r="E64" t="str">
            <v>KESHAR SINGH</v>
          </cell>
        </row>
        <row r="65">
          <cell r="B65">
            <v>5511</v>
          </cell>
          <cell r="C65" t="str">
            <v>SG</v>
          </cell>
          <cell r="D65" t="str">
            <v>AAKASH KUMAR</v>
          </cell>
          <cell r="E65" t="str">
            <v>RAMBEER</v>
          </cell>
        </row>
        <row r="66">
          <cell r="B66">
            <v>5398</v>
          </cell>
          <cell r="C66" t="str">
            <v>SG</v>
          </cell>
          <cell r="D66" t="str">
            <v>SANJIV PANWAR</v>
          </cell>
          <cell r="E66" t="str">
            <v>JASBIR SINGH</v>
          </cell>
        </row>
        <row r="67">
          <cell r="B67">
            <v>5510</v>
          </cell>
          <cell r="C67" t="str">
            <v>SG</v>
          </cell>
          <cell r="D67" t="str">
            <v>SOMIN ALI</v>
          </cell>
          <cell r="E67" t="str">
            <v>MEHARDEEN ALI</v>
          </cell>
        </row>
        <row r="68">
          <cell r="B68">
            <v>5523</v>
          </cell>
          <cell r="C68" t="str">
            <v>SG</v>
          </cell>
          <cell r="D68" t="str">
            <v>NAVEEN KUMAR JHA</v>
          </cell>
          <cell r="E68" t="str">
            <v>ARVIND JHA</v>
          </cell>
        </row>
        <row r="69">
          <cell r="B69">
            <v>5529</v>
          </cell>
          <cell r="C69" t="str">
            <v>SG</v>
          </cell>
          <cell r="D69" t="str">
            <v>YASHPAL SINGH</v>
          </cell>
          <cell r="E69" t="str">
            <v>KISHAN SAHAY</v>
          </cell>
        </row>
        <row r="70">
          <cell r="B70">
            <v>5560</v>
          </cell>
          <cell r="C70" t="str">
            <v>SG</v>
          </cell>
          <cell r="D70" t="str">
            <v>NISHANT</v>
          </cell>
          <cell r="E70" t="str">
            <v>RAJ KUMAR</v>
          </cell>
        </row>
        <row r="71">
          <cell r="B71">
            <v>5570</v>
          </cell>
          <cell r="C71" t="str">
            <v>SG</v>
          </cell>
          <cell r="D71" t="str">
            <v>YASHPAL SINGH</v>
          </cell>
          <cell r="E71" t="str">
            <v>ASHOK KUMAR</v>
          </cell>
        </row>
        <row r="72">
          <cell r="B72">
            <v>5583</v>
          </cell>
          <cell r="C72" t="str">
            <v>SG</v>
          </cell>
          <cell r="D72" t="str">
            <v>LOKENDER KASANA</v>
          </cell>
          <cell r="E72" t="str">
            <v>SARDAR SINGH</v>
          </cell>
        </row>
        <row r="73">
          <cell r="B73">
            <v>5286</v>
          </cell>
          <cell r="C73" t="str">
            <v>SG</v>
          </cell>
          <cell r="D73" t="str">
            <v>BASANT KUMAR RAM</v>
          </cell>
          <cell r="E73" t="str">
            <v>LATE SURENDER RAM</v>
          </cell>
        </row>
        <row r="74">
          <cell r="B74">
            <v>5588</v>
          </cell>
          <cell r="C74" t="str">
            <v>SG</v>
          </cell>
          <cell r="D74" t="str">
            <v>NIRAJ KUMAR</v>
          </cell>
          <cell r="E74" t="str">
            <v>JAY PRAKASH</v>
          </cell>
        </row>
        <row r="75">
          <cell r="B75">
            <v>5420</v>
          </cell>
          <cell r="C75" t="str">
            <v>SG</v>
          </cell>
          <cell r="D75" t="str">
            <v>NANDNI KUMARI</v>
          </cell>
          <cell r="E75" t="str">
            <v>SHISHIR KUMAR</v>
          </cell>
        </row>
        <row r="76">
          <cell r="B76">
            <v>5714</v>
          </cell>
          <cell r="C76" t="str">
            <v>SG</v>
          </cell>
          <cell r="D76" t="str">
            <v>LOKESH</v>
          </cell>
          <cell r="E76" t="str">
            <v>NIRANJAN SINGH</v>
          </cell>
        </row>
        <row r="77">
          <cell r="B77">
            <v>5753</v>
          </cell>
          <cell r="C77" t="str">
            <v>SG</v>
          </cell>
          <cell r="D77" t="str">
            <v>AYUSH GUJJAR</v>
          </cell>
          <cell r="E77" t="str">
            <v>VINOD KUMAR</v>
          </cell>
        </row>
        <row r="78">
          <cell r="B78">
            <v>5759</v>
          </cell>
          <cell r="C78" t="str">
            <v>SG</v>
          </cell>
          <cell r="D78" t="str">
            <v>AJAY CHAUHAN</v>
          </cell>
          <cell r="E78" t="str">
            <v>SHIV PAL SINGH</v>
          </cell>
        </row>
        <row r="79">
          <cell r="B79">
            <v>5447</v>
          </cell>
          <cell r="C79" t="str">
            <v>SG</v>
          </cell>
          <cell r="D79" t="str">
            <v>SANTOSH KUMAR MAHTO</v>
          </cell>
          <cell r="E79" t="str">
            <v>GUNESHWAR MAHTO</v>
          </cell>
        </row>
        <row r="80">
          <cell r="B80">
            <v>5836</v>
          </cell>
          <cell r="C80" t="str">
            <v>SG</v>
          </cell>
          <cell r="D80" t="str">
            <v>SHAJAD</v>
          </cell>
          <cell r="E80" t="str">
            <v>KHALIL MALIK</v>
          </cell>
        </row>
        <row r="81">
          <cell r="B81">
            <v>5819</v>
          </cell>
          <cell r="C81" t="str">
            <v>SG</v>
          </cell>
          <cell r="D81" t="str">
            <v>PIYUSH KANT SHARMA</v>
          </cell>
          <cell r="E81" t="str">
            <v>PARAS NATH SHARMA</v>
          </cell>
        </row>
        <row r="82">
          <cell r="B82">
            <v>5756</v>
          </cell>
          <cell r="C82" t="str">
            <v>SG</v>
          </cell>
          <cell r="D82" t="str">
            <v>PULKIT</v>
          </cell>
          <cell r="E82" t="str">
            <v>SUSHIL</v>
          </cell>
        </row>
        <row r="83">
          <cell r="B83">
            <v>5833</v>
          </cell>
          <cell r="C83" t="str">
            <v>SG</v>
          </cell>
          <cell r="D83" t="str">
            <v>SATISH KUMAR</v>
          </cell>
          <cell r="E83" t="str">
            <v>KIRAN SINGH</v>
          </cell>
        </row>
        <row r="84">
          <cell r="B84">
            <v>5896</v>
          </cell>
          <cell r="C84" t="str">
            <v>SG</v>
          </cell>
          <cell r="D84" t="str">
            <v>PUSHPENDER BANSAL</v>
          </cell>
          <cell r="E84" t="str">
            <v>GYAN CHAND BANSAL</v>
          </cell>
        </row>
        <row r="85">
          <cell r="B85">
            <v>5907</v>
          </cell>
          <cell r="C85" t="str">
            <v>LSG</v>
          </cell>
          <cell r="D85" t="str">
            <v>SONIA SAINI</v>
          </cell>
          <cell r="E85" t="str">
            <v>JITENDER SAINI</v>
          </cell>
        </row>
        <row r="86">
          <cell r="B86">
            <v>5848</v>
          </cell>
          <cell r="C86" t="str">
            <v>SG</v>
          </cell>
          <cell r="D86" t="str">
            <v>ABHISHEK KUMAR</v>
          </cell>
          <cell r="E86" t="str">
            <v>RAMKISHAN</v>
          </cell>
        </row>
        <row r="87">
          <cell r="B87">
            <v>5913</v>
          </cell>
          <cell r="C87" t="str">
            <v>SG</v>
          </cell>
          <cell r="D87" t="str">
            <v>SUJEET KUMAR</v>
          </cell>
          <cell r="E87" t="str">
            <v>BHAGIRATH PRASAD SINGH</v>
          </cell>
        </row>
        <row r="88">
          <cell r="B88">
            <v>5910</v>
          </cell>
          <cell r="C88" t="str">
            <v>SG</v>
          </cell>
          <cell r="D88" t="str">
            <v>RAHUL SINHA</v>
          </cell>
          <cell r="E88" t="str">
            <v>RATATAN KUMAR</v>
          </cell>
        </row>
        <row r="89">
          <cell r="B89">
            <v>5574</v>
          </cell>
          <cell r="C89" t="str">
            <v>SG</v>
          </cell>
          <cell r="D89" t="str">
            <v>MONU</v>
          </cell>
          <cell r="E89" t="str">
            <v>SUNDER SINGH</v>
          </cell>
        </row>
        <row r="90">
          <cell r="B90">
            <v>5512</v>
          </cell>
          <cell r="C90" t="str">
            <v>SG</v>
          </cell>
          <cell r="D90" t="str">
            <v>RAJOO</v>
          </cell>
          <cell r="E90" t="str">
            <v>RAMBABOO</v>
          </cell>
        </row>
        <row r="91">
          <cell r="B91">
            <v>5339</v>
          </cell>
          <cell r="C91" t="str">
            <v>SG</v>
          </cell>
          <cell r="D91" t="str">
            <v>VINOD KUMAR SINGARIYA</v>
          </cell>
          <cell r="E91" t="str">
            <v>RAM KALA</v>
          </cell>
        </row>
        <row r="92">
          <cell r="B92">
            <v>5380</v>
          </cell>
          <cell r="C92" t="str">
            <v>SG</v>
          </cell>
          <cell r="D92" t="str">
            <v>RAUNAK KUMAR SINGH</v>
          </cell>
          <cell r="E92" t="str">
            <v>RAJU KUMAR SINGH</v>
          </cell>
        </row>
        <row r="93">
          <cell r="B93">
            <v>5312</v>
          </cell>
          <cell r="C93" t="str">
            <v>SG</v>
          </cell>
          <cell r="D93" t="str">
            <v>RAMAN KUMAR</v>
          </cell>
          <cell r="E93" t="str">
            <v>BABU RAM</v>
          </cell>
        </row>
        <row r="94">
          <cell r="B94">
            <v>6083</v>
          </cell>
          <cell r="C94" t="str">
            <v>SG</v>
          </cell>
          <cell r="D94" t="str">
            <v>VAJID ALI</v>
          </cell>
          <cell r="E94" t="str">
            <v>TAHIR ALI</v>
          </cell>
        </row>
        <row r="95">
          <cell r="B95">
            <v>6229</v>
          </cell>
          <cell r="C95" t="str">
            <v>LSG</v>
          </cell>
          <cell r="D95" t="str">
            <v>RAJANI PATAWAL</v>
          </cell>
          <cell r="E95" t="str">
            <v>PUSHKAR SINGH</v>
          </cell>
        </row>
        <row r="96">
          <cell r="B96">
            <v>6268</v>
          </cell>
          <cell r="C96" t="str">
            <v>LSG</v>
          </cell>
          <cell r="D96" t="str">
            <v>NEELAM</v>
          </cell>
          <cell r="E96" t="str">
            <v>SOMRAJ</v>
          </cell>
        </row>
        <row r="97">
          <cell r="B97">
            <v>5307</v>
          </cell>
          <cell r="C97" t="str">
            <v>SG</v>
          </cell>
          <cell r="D97" t="str">
            <v>ARUN PANDEY</v>
          </cell>
          <cell r="E97" t="str">
            <v>AMBIKA PANDEY</v>
          </cell>
        </row>
        <row r="98">
          <cell r="B98">
            <v>5461</v>
          </cell>
          <cell r="C98" t="str">
            <v>SG</v>
          </cell>
          <cell r="D98" t="str">
            <v>VINOD KUMAR</v>
          </cell>
          <cell r="E98" t="str">
            <v>MANGULAL</v>
          </cell>
        </row>
        <row r="99">
          <cell r="B99">
            <v>6353</v>
          </cell>
          <cell r="C99" t="str">
            <v>SG</v>
          </cell>
          <cell r="D99" t="str">
            <v>MAHBOOB MALIK</v>
          </cell>
          <cell r="E99" t="str">
            <v>YASEEN MALIK</v>
          </cell>
        </row>
        <row r="100">
          <cell r="B100">
            <v>6380</v>
          </cell>
          <cell r="C100" t="str">
            <v>SG</v>
          </cell>
          <cell r="D100" t="str">
            <v>KHALILE</v>
          </cell>
          <cell r="E100" t="str">
            <v>KAHISUDEEN</v>
          </cell>
        </row>
        <row r="101">
          <cell r="B101">
            <v>6400</v>
          </cell>
          <cell r="C101" t="str">
            <v>SG</v>
          </cell>
          <cell r="D101" t="str">
            <v>TEJ NARAYAN SINGH</v>
          </cell>
          <cell r="E101" t="str">
            <v>VIJENDER PRASAD SINGH</v>
          </cell>
        </row>
        <row r="102">
          <cell r="B102">
            <v>6381</v>
          </cell>
          <cell r="C102" t="str">
            <v>SG</v>
          </cell>
          <cell r="D102" t="str">
            <v>PRADEEP KUMAR</v>
          </cell>
          <cell r="E102" t="str">
            <v>OMPAL SINGH</v>
          </cell>
        </row>
        <row r="103">
          <cell r="B103">
            <v>6410</v>
          </cell>
          <cell r="C103" t="str">
            <v>LSG</v>
          </cell>
          <cell r="D103" t="str">
            <v>RAGINI SAXENA</v>
          </cell>
          <cell r="E103" t="str">
            <v>SAGAR SAXENA</v>
          </cell>
        </row>
        <row r="104">
          <cell r="B104">
            <v>6224</v>
          </cell>
          <cell r="C104" t="str">
            <v>SG</v>
          </cell>
          <cell r="D104" t="str">
            <v>VISHAL RAJ</v>
          </cell>
          <cell r="E104" t="str">
            <v>DEV KUMAR SINGH</v>
          </cell>
        </row>
        <row r="105">
          <cell r="B105">
            <v>6414</v>
          </cell>
          <cell r="C105" t="str">
            <v>SG</v>
          </cell>
          <cell r="D105" t="str">
            <v>SACHIN KUMAR</v>
          </cell>
          <cell r="E105" t="str">
            <v>SOMPAL SHARMA</v>
          </cell>
        </row>
        <row r="106">
          <cell r="B106">
            <v>6415</v>
          </cell>
          <cell r="C106" t="str">
            <v>SG</v>
          </cell>
          <cell r="D106" t="str">
            <v>KAPIL</v>
          </cell>
          <cell r="E106" t="str">
            <v>RAJPAL SINGH</v>
          </cell>
        </row>
        <row r="107">
          <cell r="B107">
            <v>5926</v>
          </cell>
          <cell r="C107" t="str">
            <v>SG</v>
          </cell>
          <cell r="D107" t="str">
            <v>ATUL KUMAR</v>
          </cell>
          <cell r="E107" t="str">
            <v>RATAN SINGH</v>
          </cell>
        </row>
        <row r="108">
          <cell r="B108">
            <v>6431</v>
          </cell>
          <cell r="C108" t="str">
            <v>SG</v>
          </cell>
          <cell r="D108" t="str">
            <v>INDRESH</v>
          </cell>
          <cell r="E108" t="str">
            <v>RAM CHANDRA</v>
          </cell>
        </row>
        <row r="109">
          <cell r="B109">
            <v>6015</v>
          </cell>
          <cell r="C109" t="str">
            <v>SG</v>
          </cell>
          <cell r="D109" t="str">
            <v>MINTU KUMAR TIWARI</v>
          </cell>
          <cell r="E109" t="str">
            <v>OMPRAKASH TIWARI</v>
          </cell>
        </row>
        <row r="110">
          <cell r="B110">
            <v>6432</v>
          </cell>
          <cell r="C110" t="str">
            <v>SG</v>
          </cell>
          <cell r="D110" t="str">
            <v>RAHUL SHARMA</v>
          </cell>
          <cell r="E110" t="str">
            <v>RAM SHANKAR SHARMA</v>
          </cell>
        </row>
        <row r="111">
          <cell r="B111">
            <v>6435</v>
          </cell>
          <cell r="C111" t="str">
            <v>SG</v>
          </cell>
          <cell r="D111" t="str">
            <v>NAVEEN</v>
          </cell>
          <cell r="E111" t="str">
            <v>JASVEER SINGH</v>
          </cell>
        </row>
        <row r="112">
          <cell r="B112">
            <v>6345</v>
          </cell>
          <cell r="C112" t="str">
            <v>SG</v>
          </cell>
          <cell r="D112" t="str">
            <v>AMIT KUMAR</v>
          </cell>
          <cell r="E112" t="str">
            <v>CHANDR BHAN SINGH</v>
          </cell>
        </row>
        <row r="113">
          <cell r="B113">
            <v>6453</v>
          </cell>
          <cell r="C113" t="str">
            <v>SG</v>
          </cell>
          <cell r="D113" t="str">
            <v>DEEPAK</v>
          </cell>
          <cell r="E113" t="str">
            <v>TULE RAM</v>
          </cell>
        </row>
        <row r="114">
          <cell r="B114">
            <v>6454</v>
          </cell>
          <cell r="C114" t="str">
            <v>SG</v>
          </cell>
          <cell r="D114" t="str">
            <v>MANISH</v>
          </cell>
          <cell r="E114" t="str">
            <v>ASHOK</v>
          </cell>
        </row>
        <row r="115">
          <cell r="B115">
            <v>5559</v>
          </cell>
          <cell r="C115" t="str">
            <v>SG</v>
          </cell>
          <cell r="D115" t="str">
            <v>RAJENDER SINGH</v>
          </cell>
          <cell r="E115" t="str">
            <v>BABU RAM</v>
          </cell>
        </row>
        <row r="116">
          <cell r="B116">
            <v>5572</v>
          </cell>
          <cell r="C116" t="str">
            <v>SG</v>
          </cell>
          <cell r="D116" t="str">
            <v>ARVIND KUMAR MISHRA</v>
          </cell>
          <cell r="E116" t="str">
            <v>RAM CHANDRA MISHRA</v>
          </cell>
        </row>
        <row r="117">
          <cell r="B117">
            <v>6455</v>
          </cell>
          <cell r="C117" t="str">
            <v>SG</v>
          </cell>
          <cell r="D117" t="str">
            <v>SACHIN TIWARI</v>
          </cell>
          <cell r="E117" t="str">
            <v>RAMESH CHANDRA TIWARI</v>
          </cell>
        </row>
        <row r="118">
          <cell r="B118">
            <v>6456</v>
          </cell>
          <cell r="C118" t="str">
            <v>SG</v>
          </cell>
          <cell r="D118" t="str">
            <v>DEEPAK CHANDRA</v>
          </cell>
          <cell r="E118" t="str">
            <v>SHIV PRASAD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S127"/>
  <sheetViews>
    <sheetView view="pageBreakPreview" topLeftCell="C1" zoomScale="70" zoomScaleNormal="59" zoomScaleSheetLayoutView="70" workbookViewId="0">
      <pane ySplit="13" topLeftCell="A118" activePane="bottomLeft" state="frozen"/>
      <selection pane="bottomLeft" activeCell="AS14" sqref="AS14:AS122"/>
    </sheetView>
  </sheetViews>
  <sheetFormatPr defaultColWidth="9.140625" defaultRowHeight="15" x14ac:dyDescent="0.25"/>
  <cols>
    <col min="1" max="1" width="7.85546875" style="3" customWidth="1"/>
    <col min="2" max="2" width="28" style="3" customWidth="1"/>
    <col min="3" max="3" width="25.5703125" style="4" customWidth="1"/>
    <col min="4" max="4" width="8.42578125" style="5" customWidth="1"/>
    <col min="5" max="5" width="7.5703125" style="3" hidden="1" customWidth="1"/>
    <col min="6" max="6" width="17.85546875" style="3" hidden="1" customWidth="1"/>
    <col min="7" max="7" width="6.85546875" style="3" hidden="1" customWidth="1"/>
    <col min="8" max="10" width="5.28515625" style="2" customWidth="1"/>
    <col min="11" max="11" width="5.42578125" style="2" bestFit="1" customWidth="1"/>
    <col min="12" max="18" width="5.28515625" style="2" customWidth="1"/>
    <col min="19" max="19" width="6" style="2" customWidth="1"/>
    <col min="20" max="22" width="5.28515625" style="2" customWidth="1"/>
    <col min="23" max="23" width="6" style="2" customWidth="1"/>
    <col min="24" max="37" width="5.28515625" style="2" customWidth="1"/>
    <col min="38" max="38" width="6.85546875" style="2" bestFit="1" customWidth="1"/>
    <col min="39" max="39" width="9.5703125" style="2" customWidth="1"/>
    <col min="40" max="41" width="7.85546875" style="2" customWidth="1"/>
    <col min="42" max="42" width="8.85546875" style="2" customWidth="1"/>
    <col min="43" max="43" width="9.140625" style="2" customWidth="1"/>
    <col min="44" max="16384" width="9.140625" style="2"/>
  </cols>
  <sheetData>
    <row r="1" spans="1:45" ht="15.75" thickBot="1" x14ac:dyDescent="0.3"/>
    <row r="2" spans="1:45" ht="18" x14ac:dyDescent="0.25">
      <c r="A2" s="177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9"/>
    </row>
    <row r="3" spans="1:45" ht="18" x14ac:dyDescent="0.25">
      <c r="A3" s="180" t="s">
        <v>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2"/>
    </row>
    <row r="4" spans="1:45" ht="18.75" thickBot="1" x14ac:dyDescent="0.3">
      <c r="A4" s="183" t="s">
        <v>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5"/>
    </row>
    <row r="5" spans="1:45" ht="18" x14ac:dyDescent="0.25">
      <c r="A5" s="6" t="s">
        <v>102</v>
      </c>
      <c r="B5" s="7"/>
      <c r="C5" s="8"/>
      <c r="D5" s="9"/>
      <c r="E5" s="7"/>
      <c r="F5" s="7"/>
      <c r="G5" s="7"/>
      <c r="H5" s="10"/>
      <c r="I5" s="11"/>
      <c r="J5" s="11"/>
      <c r="K5" s="11"/>
      <c r="L5" s="11"/>
      <c r="M5" s="11"/>
      <c r="N5" s="11"/>
      <c r="O5" s="11"/>
      <c r="P5" s="11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4" t="s">
        <v>105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17"/>
    </row>
    <row r="6" spans="1:45" ht="15.75" x14ac:dyDescent="0.25">
      <c r="A6" s="18" t="s">
        <v>103</v>
      </c>
      <c r="B6" s="19"/>
      <c r="C6" s="20"/>
      <c r="D6" s="21"/>
      <c r="E6" s="19"/>
      <c r="F6" s="19"/>
      <c r="G6" s="19"/>
      <c r="H6" s="22"/>
      <c r="I6" s="23"/>
      <c r="J6" s="23"/>
      <c r="K6" s="23"/>
      <c r="L6" s="23"/>
      <c r="M6" s="23"/>
      <c r="N6" s="13"/>
      <c r="O6" s="13"/>
      <c r="P6" s="13"/>
      <c r="Q6" s="13"/>
      <c r="R6" s="24"/>
      <c r="S6" s="13"/>
      <c r="T6" s="13"/>
      <c r="U6" s="13"/>
      <c r="V6" s="13"/>
      <c r="W6" s="13"/>
      <c r="X6" s="13"/>
      <c r="Y6" s="13"/>
      <c r="Z6" s="13"/>
      <c r="AA6" s="13"/>
      <c r="AB6" s="13"/>
      <c r="AC6" s="25" t="s">
        <v>104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7"/>
      <c r="AP6" s="28"/>
    </row>
    <row r="7" spans="1:45" ht="18" x14ac:dyDescent="0.25">
      <c r="A7" s="18" t="s">
        <v>9</v>
      </c>
      <c r="B7" s="19"/>
      <c r="C7" s="20"/>
      <c r="D7" s="21"/>
      <c r="E7" s="19"/>
      <c r="F7" s="19"/>
      <c r="G7" s="19"/>
      <c r="H7" s="22"/>
      <c r="I7" s="23"/>
      <c r="J7" s="23"/>
      <c r="K7" s="23"/>
      <c r="L7" s="23"/>
      <c r="M7" s="23"/>
      <c r="N7" s="13"/>
      <c r="O7" s="13"/>
      <c r="P7" s="13"/>
      <c r="Q7" s="13"/>
      <c r="R7" s="24"/>
      <c r="S7" s="13"/>
      <c r="T7" s="13"/>
      <c r="U7" s="13"/>
      <c r="V7" s="13"/>
      <c r="W7" s="13"/>
      <c r="X7" s="13"/>
      <c r="Y7" s="13"/>
      <c r="Z7" s="13"/>
      <c r="AA7" s="13"/>
      <c r="AB7" s="13"/>
      <c r="AC7" s="18" t="s">
        <v>106</v>
      </c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  <c r="AO7" s="30"/>
      <c r="AP7" s="28"/>
    </row>
    <row r="8" spans="1:45" ht="15.75" x14ac:dyDescent="0.25">
      <c r="A8" s="18"/>
      <c r="B8" s="19"/>
      <c r="C8" s="20"/>
      <c r="D8" s="21"/>
      <c r="E8" s="19"/>
      <c r="F8" s="19"/>
      <c r="G8" s="19"/>
      <c r="H8" s="22"/>
      <c r="I8" s="23"/>
      <c r="J8" s="23"/>
      <c r="K8" s="23"/>
      <c r="L8" s="23"/>
      <c r="M8" s="23"/>
      <c r="N8" s="13"/>
      <c r="O8" s="13"/>
      <c r="P8" s="13"/>
      <c r="Q8" s="13"/>
      <c r="R8" s="24"/>
      <c r="S8" s="13"/>
      <c r="T8" s="13"/>
      <c r="U8" s="13"/>
      <c r="V8" s="13"/>
      <c r="W8" s="13"/>
      <c r="X8" s="13"/>
      <c r="Y8" s="13"/>
      <c r="Z8" s="13"/>
      <c r="AA8" s="13"/>
      <c r="AB8" s="13"/>
      <c r="AC8" s="31"/>
      <c r="AD8" s="22"/>
      <c r="AE8" s="22"/>
      <c r="AF8" s="22"/>
      <c r="AG8" s="22"/>
      <c r="AH8" s="22"/>
      <c r="AI8" s="22"/>
      <c r="AJ8" s="22"/>
      <c r="AK8" s="22"/>
      <c r="AL8" s="22"/>
      <c r="AM8" s="29"/>
      <c r="AN8" s="29"/>
      <c r="AO8" s="29"/>
      <c r="AP8" s="28"/>
    </row>
    <row r="9" spans="1:45" ht="18" x14ac:dyDescent="0.25">
      <c r="A9" s="32"/>
      <c r="B9" s="33"/>
      <c r="C9" s="34"/>
      <c r="D9" s="35"/>
      <c r="E9" s="33"/>
      <c r="F9" s="33"/>
      <c r="G9" s="33"/>
      <c r="H9" s="13"/>
      <c r="I9" s="23"/>
      <c r="J9" s="23"/>
      <c r="K9" s="23"/>
      <c r="L9" s="23"/>
      <c r="M9" s="23"/>
      <c r="N9" s="13"/>
      <c r="O9" s="13"/>
      <c r="P9" s="13"/>
      <c r="Q9" s="13"/>
      <c r="R9" s="24"/>
      <c r="S9" s="13"/>
      <c r="T9" s="13"/>
      <c r="U9" s="13"/>
      <c r="V9" s="13"/>
      <c r="W9" s="13"/>
      <c r="X9" s="13"/>
      <c r="Y9" s="13"/>
      <c r="Z9" s="13"/>
      <c r="AA9" s="13"/>
      <c r="AB9" s="13"/>
      <c r="AC9" s="3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30"/>
      <c r="AO9" s="30"/>
      <c r="AP9" s="28"/>
    </row>
    <row r="10" spans="1:45" ht="18.75" thickBot="1" x14ac:dyDescent="0.3">
      <c r="A10" s="36"/>
      <c r="B10" s="37"/>
      <c r="C10" s="38"/>
      <c r="D10" s="39"/>
      <c r="E10" s="37"/>
      <c r="F10" s="37"/>
      <c r="G10" s="37"/>
      <c r="H10" s="40"/>
      <c r="I10" s="41"/>
      <c r="J10" s="41"/>
      <c r="K10" s="41"/>
      <c r="L10" s="41"/>
      <c r="M10" s="41"/>
      <c r="N10" s="42"/>
      <c r="O10" s="42"/>
      <c r="P10" s="42"/>
      <c r="Q10" s="42"/>
      <c r="R10" s="4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" t="s">
        <v>12</v>
      </c>
      <c r="AD10" s="40"/>
      <c r="AE10" s="40"/>
      <c r="AF10" s="40"/>
      <c r="AG10" s="44" t="s">
        <v>283</v>
      </c>
      <c r="AH10" s="44"/>
      <c r="AI10" s="44"/>
      <c r="AJ10" s="44"/>
      <c r="AK10" s="40"/>
      <c r="AL10" s="40"/>
      <c r="AM10" s="40"/>
      <c r="AN10" s="45"/>
      <c r="AO10" s="45"/>
      <c r="AP10" s="46"/>
    </row>
    <row r="11" spans="1:45" ht="24" customHeight="1" x14ac:dyDescent="0.25">
      <c r="A11" s="32"/>
      <c r="B11" s="33"/>
      <c r="C11" s="34"/>
      <c r="D11" s="35"/>
      <c r="E11" s="33"/>
      <c r="F11" s="33"/>
      <c r="G11" s="33"/>
      <c r="H11" s="186" t="s">
        <v>282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24"/>
    </row>
    <row r="12" spans="1:45" s="47" customFormat="1" ht="57.75" customHeight="1" thickBot="1" x14ac:dyDescent="0.3">
      <c r="A12" s="174" t="s">
        <v>3</v>
      </c>
      <c r="B12" s="187" t="s">
        <v>4</v>
      </c>
      <c r="C12" s="187" t="s">
        <v>14</v>
      </c>
      <c r="D12" s="187" t="s">
        <v>15</v>
      </c>
      <c r="E12" s="187" t="s">
        <v>16</v>
      </c>
      <c r="F12" s="187" t="s">
        <v>174</v>
      </c>
      <c r="G12" s="174" t="s">
        <v>5</v>
      </c>
      <c r="H12" s="175" t="s">
        <v>6</v>
      </c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6"/>
    </row>
    <row r="13" spans="1:45" s="54" customFormat="1" ht="53.25" customHeight="1" thickBot="1" x14ac:dyDescent="0.3">
      <c r="A13" s="174"/>
      <c r="B13" s="187"/>
      <c r="C13" s="187"/>
      <c r="D13" s="187"/>
      <c r="E13" s="187"/>
      <c r="F13" s="187"/>
      <c r="G13" s="174"/>
      <c r="H13" s="48">
        <v>1</v>
      </c>
      <c r="I13" s="49">
        <v>2</v>
      </c>
      <c r="J13" s="48">
        <v>3</v>
      </c>
      <c r="K13" s="49">
        <v>4</v>
      </c>
      <c r="L13" s="48">
        <v>5</v>
      </c>
      <c r="M13" s="49">
        <v>6</v>
      </c>
      <c r="N13" s="48">
        <v>7</v>
      </c>
      <c r="O13" s="49">
        <v>8</v>
      </c>
      <c r="P13" s="48">
        <v>9</v>
      </c>
      <c r="Q13" s="49">
        <v>10</v>
      </c>
      <c r="R13" s="48">
        <v>11</v>
      </c>
      <c r="S13" s="49">
        <v>12</v>
      </c>
      <c r="T13" s="48">
        <v>13</v>
      </c>
      <c r="U13" s="49">
        <v>14</v>
      </c>
      <c r="V13" s="48">
        <v>15</v>
      </c>
      <c r="W13" s="49">
        <v>16</v>
      </c>
      <c r="X13" s="48">
        <v>17</v>
      </c>
      <c r="Y13" s="49">
        <v>18</v>
      </c>
      <c r="Z13" s="48">
        <v>19</v>
      </c>
      <c r="AA13" s="49">
        <v>20</v>
      </c>
      <c r="AB13" s="48">
        <v>21</v>
      </c>
      <c r="AC13" s="49">
        <v>22</v>
      </c>
      <c r="AD13" s="48">
        <v>23</v>
      </c>
      <c r="AE13" s="49">
        <v>24</v>
      </c>
      <c r="AF13" s="48">
        <v>25</v>
      </c>
      <c r="AG13" s="49">
        <v>26</v>
      </c>
      <c r="AH13" s="48">
        <v>27</v>
      </c>
      <c r="AI13" s="49">
        <v>28</v>
      </c>
      <c r="AJ13" s="48">
        <v>29</v>
      </c>
      <c r="AK13" s="49">
        <v>30</v>
      </c>
      <c r="AL13" s="48">
        <v>31</v>
      </c>
      <c r="AM13" s="50" t="s">
        <v>7</v>
      </c>
      <c r="AN13" s="51" t="s">
        <v>11</v>
      </c>
      <c r="AO13" s="52" t="s">
        <v>17</v>
      </c>
      <c r="AP13" s="53" t="s">
        <v>8</v>
      </c>
      <c r="AS13" s="54" t="s">
        <v>288</v>
      </c>
    </row>
    <row r="14" spans="1:45" s="95" customFormat="1" ht="41.25" customHeight="1" thickTop="1" x14ac:dyDescent="0.3">
      <c r="A14" s="99">
        <v>1</v>
      </c>
      <c r="B14" s="127" t="s">
        <v>64</v>
      </c>
      <c r="C14" s="104" t="s">
        <v>65</v>
      </c>
      <c r="D14" s="105">
        <v>5353</v>
      </c>
      <c r="E14" s="92" t="s">
        <v>99</v>
      </c>
      <c r="F14" s="106">
        <v>44075</v>
      </c>
      <c r="G14" s="100" t="s">
        <v>10</v>
      </c>
      <c r="H14" s="96" t="s">
        <v>13</v>
      </c>
      <c r="I14" s="96" t="s">
        <v>241</v>
      </c>
      <c r="J14" s="96" t="s">
        <v>241</v>
      </c>
      <c r="K14" s="96" t="s">
        <v>241</v>
      </c>
      <c r="L14" s="96" t="s">
        <v>241</v>
      </c>
      <c r="M14" s="96" t="s">
        <v>13</v>
      </c>
      <c r="N14" s="96" t="s">
        <v>241</v>
      </c>
      <c r="O14" s="96" t="s">
        <v>241</v>
      </c>
      <c r="P14" s="96" t="s">
        <v>241</v>
      </c>
      <c r="Q14" s="96" t="s">
        <v>241</v>
      </c>
      <c r="R14" s="96" t="s">
        <v>241</v>
      </c>
      <c r="S14" s="96" t="s">
        <v>13</v>
      </c>
      <c r="T14" s="96" t="s">
        <v>13</v>
      </c>
      <c r="U14" s="96" t="s">
        <v>13</v>
      </c>
      <c r="V14" s="96" t="s">
        <v>13</v>
      </c>
      <c r="W14" s="96" t="s">
        <v>241</v>
      </c>
      <c r="X14" s="96" t="s">
        <v>13</v>
      </c>
      <c r="Y14" s="96" t="s">
        <v>13</v>
      </c>
      <c r="Z14" s="96" t="s">
        <v>248</v>
      </c>
      <c r="AA14" s="96" t="s">
        <v>13</v>
      </c>
      <c r="AB14" s="96" t="s">
        <v>13</v>
      </c>
      <c r="AC14" s="96" t="s">
        <v>241</v>
      </c>
      <c r="AD14" s="96" t="s">
        <v>241</v>
      </c>
      <c r="AE14" s="96" t="s">
        <v>241</v>
      </c>
      <c r="AF14" s="96" t="s">
        <v>241</v>
      </c>
      <c r="AG14" s="96" t="s">
        <v>241</v>
      </c>
      <c r="AH14" s="96" t="s">
        <v>13</v>
      </c>
      <c r="AI14" s="96" t="s">
        <v>13</v>
      </c>
      <c r="AJ14" s="96" t="s">
        <v>13</v>
      </c>
      <c r="AK14" s="96" t="s">
        <v>248</v>
      </c>
      <c r="AL14" s="96" t="s">
        <v>13</v>
      </c>
      <c r="AM14" s="101">
        <f t="shared" ref="AM14:AM70" si="0">COUNTIF(H14:AL14,"P")*1</f>
        <v>14</v>
      </c>
      <c r="AN14" s="102">
        <f t="shared" ref="AN14:AN75" si="1">COUNTIF(H14:AL14,"OFF")*1</f>
        <v>2</v>
      </c>
      <c r="AO14" s="103">
        <f t="shared" ref="AO14:AO70" si="2">COUNTIF(H14:AL14,"A")*1</f>
        <v>15</v>
      </c>
      <c r="AP14" s="91">
        <f t="shared" ref="AP14:AP70" si="3">AM14+AN14</f>
        <v>16</v>
      </c>
      <c r="AQ14" s="94">
        <f>VLOOKUP(D14,'[1]Attendance Sheet JAN 23'!$C$14:$BO$122,65,0)</f>
        <v>15</v>
      </c>
      <c r="AR14" s="95">
        <f>AQ14-AM14</f>
        <v>1</v>
      </c>
      <c r="AS14" s="95">
        <v>17</v>
      </c>
    </row>
    <row r="15" spans="1:45" s="95" customFormat="1" ht="41.25" customHeight="1" x14ac:dyDescent="0.3">
      <c r="A15" s="99">
        <v>2</v>
      </c>
      <c r="B15" s="127" t="s">
        <v>172</v>
      </c>
      <c r="C15" s="104" t="s">
        <v>173</v>
      </c>
      <c r="D15" s="105">
        <v>5848</v>
      </c>
      <c r="E15" s="92" t="s">
        <v>99</v>
      </c>
      <c r="F15" s="106">
        <v>44369</v>
      </c>
      <c r="G15" s="100" t="s">
        <v>10</v>
      </c>
      <c r="H15" s="96" t="s">
        <v>13</v>
      </c>
      <c r="I15" s="96" t="s">
        <v>13</v>
      </c>
      <c r="J15" s="96" t="s">
        <v>13</v>
      </c>
      <c r="K15" s="96" t="s">
        <v>248</v>
      </c>
      <c r="L15" s="96" t="s">
        <v>13</v>
      </c>
      <c r="M15" s="96" t="s">
        <v>241</v>
      </c>
      <c r="N15" s="96" t="s">
        <v>13</v>
      </c>
      <c r="O15" s="96" t="s">
        <v>13</v>
      </c>
      <c r="P15" s="96" t="s">
        <v>13</v>
      </c>
      <c r="Q15" s="96" t="s">
        <v>13</v>
      </c>
      <c r="R15" s="96" t="s">
        <v>248</v>
      </c>
      <c r="S15" s="96" t="s">
        <v>13</v>
      </c>
      <c r="T15" s="96" t="s">
        <v>13</v>
      </c>
      <c r="U15" s="96" t="s">
        <v>241</v>
      </c>
      <c r="V15" s="96" t="s">
        <v>241</v>
      </c>
      <c r="W15" s="96" t="s">
        <v>241</v>
      </c>
      <c r="X15" s="96" t="s">
        <v>241</v>
      </c>
      <c r="Y15" s="96" t="s">
        <v>241</v>
      </c>
      <c r="Z15" s="96" t="s">
        <v>241</v>
      </c>
      <c r="AA15" s="96" t="s">
        <v>241</v>
      </c>
      <c r="AB15" s="96" t="s">
        <v>241</v>
      </c>
      <c r="AC15" s="96" t="s">
        <v>13</v>
      </c>
      <c r="AD15" s="96" t="s">
        <v>13</v>
      </c>
      <c r="AE15" s="96" t="s">
        <v>241</v>
      </c>
      <c r="AF15" s="96" t="s">
        <v>241</v>
      </c>
      <c r="AG15" s="96" t="s">
        <v>13</v>
      </c>
      <c r="AH15" s="96" t="s">
        <v>13</v>
      </c>
      <c r="AI15" s="96" t="s">
        <v>13</v>
      </c>
      <c r="AJ15" s="96" t="s">
        <v>13</v>
      </c>
      <c r="AK15" s="96" t="s">
        <v>13</v>
      </c>
      <c r="AL15" s="96" t="s">
        <v>13</v>
      </c>
      <c r="AM15" s="101">
        <f t="shared" si="0"/>
        <v>18</v>
      </c>
      <c r="AN15" s="102">
        <f t="shared" si="1"/>
        <v>2</v>
      </c>
      <c r="AO15" s="103">
        <f t="shared" si="2"/>
        <v>11</v>
      </c>
      <c r="AP15" s="91">
        <f>AM15+AN15</f>
        <v>20</v>
      </c>
      <c r="AQ15" s="94">
        <f>VLOOKUP(D15,'[1]Attendance Sheet JAN 23'!$C$14:$BO$122,65,0)</f>
        <v>18</v>
      </c>
      <c r="AR15" s="95">
        <f t="shared" ref="AR15:AR78" si="4">AQ15-AM15</f>
        <v>0</v>
      </c>
      <c r="AS15" s="95">
        <v>21</v>
      </c>
    </row>
    <row r="16" spans="1:45" s="95" customFormat="1" ht="41.25" customHeight="1" x14ac:dyDescent="0.3">
      <c r="A16" s="99">
        <v>3</v>
      </c>
      <c r="B16" s="127" t="s">
        <v>135</v>
      </c>
      <c r="C16" s="104" t="s">
        <v>136</v>
      </c>
      <c r="D16" s="105">
        <v>5511</v>
      </c>
      <c r="E16" s="92" t="s">
        <v>99</v>
      </c>
      <c r="F16" s="106">
        <v>44171</v>
      </c>
      <c r="G16" s="100" t="s">
        <v>10</v>
      </c>
      <c r="H16" s="96" t="s">
        <v>241</v>
      </c>
      <c r="I16" s="96" t="s">
        <v>241</v>
      </c>
      <c r="J16" s="96" t="s">
        <v>13</v>
      </c>
      <c r="K16" s="96" t="s">
        <v>248</v>
      </c>
      <c r="L16" s="96" t="s">
        <v>13</v>
      </c>
      <c r="M16" s="96" t="s">
        <v>13</v>
      </c>
      <c r="N16" s="96" t="s">
        <v>13</v>
      </c>
      <c r="O16" s="96" t="s">
        <v>241</v>
      </c>
      <c r="P16" s="96" t="s">
        <v>241</v>
      </c>
      <c r="Q16" s="96" t="s">
        <v>13</v>
      </c>
      <c r="R16" s="96" t="s">
        <v>241</v>
      </c>
      <c r="S16" s="96" t="s">
        <v>248</v>
      </c>
      <c r="T16" s="96" t="s">
        <v>13</v>
      </c>
      <c r="U16" s="96" t="s">
        <v>241</v>
      </c>
      <c r="V16" s="96" t="s">
        <v>241</v>
      </c>
      <c r="W16" s="96" t="s">
        <v>13</v>
      </c>
      <c r="X16" s="96" t="s">
        <v>13</v>
      </c>
      <c r="Y16" s="96" t="s">
        <v>13</v>
      </c>
      <c r="Z16" s="96" t="s">
        <v>13</v>
      </c>
      <c r="AA16" s="96" t="s">
        <v>13</v>
      </c>
      <c r="AB16" s="96" t="s">
        <v>13</v>
      </c>
      <c r="AC16" s="96" t="s">
        <v>248</v>
      </c>
      <c r="AD16" s="96" t="s">
        <v>13</v>
      </c>
      <c r="AE16" s="96" t="s">
        <v>13</v>
      </c>
      <c r="AF16" s="96" t="s">
        <v>13</v>
      </c>
      <c r="AG16" s="96" t="s">
        <v>13</v>
      </c>
      <c r="AH16" s="96" t="s">
        <v>13</v>
      </c>
      <c r="AI16" s="96" t="s">
        <v>241</v>
      </c>
      <c r="AJ16" s="96" t="s">
        <v>241</v>
      </c>
      <c r="AK16" s="96" t="s">
        <v>13</v>
      </c>
      <c r="AL16" s="96" t="s">
        <v>13</v>
      </c>
      <c r="AM16" s="101">
        <f t="shared" si="0"/>
        <v>19</v>
      </c>
      <c r="AN16" s="102">
        <f t="shared" si="1"/>
        <v>3</v>
      </c>
      <c r="AO16" s="103">
        <f t="shared" si="2"/>
        <v>9</v>
      </c>
      <c r="AP16" s="91">
        <f>AM16+AN16</f>
        <v>22</v>
      </c>
      <c r="AQ16" s="94">
        <f>VLOOKUP(D16,'[1]Attendance Sheet JAN 23'!$C$14:$BO$122,65,0)</f>
        <v>19</v>
      </c>
      <c r="AR16" s="95">
        <f t="shared" si="4"/>
        <v>0</v>
      </c>
      <c r="AS16" s="95">
        <v>22</v>
      </c>
    </row>
    <row r="17" spans="1:45" s="95" customFormat="1" ht="41.25" customHeight="1" x14ac:dyDescent="0.3">
      <c r="A17" s="99">
        <v>4</v>
      </c>
      <c r="B17" s="139" t="s">
        <v>95</v>
      </c>
      <c r="C17" s="140" t="s">
        <v>96</v>
      </c>
      <c r="D17" s="141">
        <v>5430</v>
      </c>
      <c r="E17" s="92" t="s">
        <v>100</v>
      </c>
      <c r="F17" s="106">
        <v>44099</v>
      </c>
      <c r="G17" s="100" t="s">
        <v>101</v>
      </c>
      <c r="H17" s="96" t="s">
        <v>13</v>
      </c>
      <c r="I17" s="96" t="s">
        <v>13</v>
      </c>
      <c r="J17" s="96" t="s">
        <v>13</v>
      </c>
      <c r="K17" s="96" t="s">
        <v>13</v>
      </c>
      <c r="L17" s="96" t="s">
        <v>13</v>
      </c>
      <c r="M17" s="96" t="s">
        <v>248</v>
      </c>
      <c r="N17" s="96" t="s">
        <v>13</v>
      </c>
      <c r="O17" s="96" t="s">
        <v>13</v>
      </c>
      <c r="P17" s="96" t="s">
        <v>241</v>
      </c>
      <c r="Q17" s="96" t="s">
        <v>13</v>
      </c>
      <c r="R17" s="96" t="s">
        <v>13</v>
      </c>
      <c r="S17" s="96" t="s">
        <v>13</v>
      </c>
      <c r="T17" s="96" t="s">
        <v>248</v>
      </c>
      <c r="U17" s="96" t="s">
        <v>13</v>
      </c>
      <c r="V17" s="96" t="s">
        <v>13</v>
      </c>
      <c r="W17" s="96" t="s">
        <v>13</v>
      </c>
      <c r="X17" s="96" t="s">
        <v>13</v>
      </c>
      <c r="Y17" s="96" t="s">
        <v>13</v>
      </c>
      <c r="Z17" s="96" t="s">
        <v>13</v>
      </c>
      <c r="AA17" s="96" t="s">
        <v>248</v>
      </c>
      <c r="AB17" s="96" t="s">
        <v>13</v>
      </c>
      <c r="AC17" s="96" t="s">
        <v>13</v>
      </c>
      <c r="AD17" s="96" t="s">
        <v>13</v>
      </c>
      <c r="AE17" s="96" t="s">
        <v>13</v>
      </c>
      <c r="AF17" s="96" t="s">
        <v>13</v>
      </c>
      <c r="AG17" s="96" t="s">
        <v>13</v>
      </c>
      <c r="AH17" s="96" t="s">
        <v>248</v>
      </c>
      <c r="AI17" s="96" t="s">
        <v>13</v>
      </c>
      <c r="AJ17" s="96" t="s">
        <v>13</v>
      </c>
      <c r="AK17" s="96" t="s">
        <v>241</v>
      </c>
      <c r="AL17" s="96" t="s">
        <v>241</v>
      </c>
      <c r="AM17" s="101">
        <f t="shared" si="0"/>
        <v>24</v>
      </c>
      <c r="AN17" s="102">
        <f t="shared" si="1"/>
        <v>4</v>
      </c>
      <c r="AO17" s="103">
        <f t="shared" si="2"/>
        <v>3</v>
      </c>
      <c r="AP17" s="91">
        <f t="shared" si="3"/>
        <v>28</v>
      </c>
      <c r="AQ17" s="94">
        <f>VLOOKUP(D17,'[1]Attendance Sheet JAN 23'!$C$14:$BO$122,65,0)</f>
        <v>24</v>
      </c>
      <c r="AR17" s="95">
        <f t="shared" si="4"/>
        <v>0</v>
      </c>
      <c r="AS17" s="95">
        <v>28</v>
      </c>
    </row>
    <row r="18" spans="1:45" s="95" customFormat="1" ht="41.25" customHeight="1" x14ac:dyDescent="0.3">
      <c r="A18" s="99">
        <v>5</v>
      </c>
      <c r="B18" s="139" t="s">
        <v>24</v>
      </c>
      <c r="C18" s="140" t="s">
        <v>25</v>
      </c>
      <c r="D18" s="141">
        <v>5310</v>
      </c>
      <c r="E18" s="92" t="s">
        <v>99</v>
      </c>
      <c r="F18" s="106">
        <v>44075</v>
      </c>
      <c r="G18" s="100" t="s">
        <v>10</v>
      </c>
      <c r="H18" s="131" t="s">
        <v>13</v>
      </c>
      <c r="I18" s="131" t="s">
        <v>241</v>
      </c>
      <c r="J18" s="131" t="s">
        <v>248</v>
      </c>
      <c r="K18" s="131" t="s">
        <v>13</v>
      </c>
      <c r="L18" s="131" t="s">
        <v>13</v>
      </c>
      <c r="M18" s="131" t="s">
        <v>13</v>
      </c>
      <c r="N18" s="131" t="s">
        <v>13</v>
      </c>
      <c r="O18" s="131" t="s">
        <v>13</v>
      </c>
      <c r="P18" s="131" t="s">
        <v>13</v>
      </c>
      <c r="Q18" s="138" t="s">
        <v>241</v>
      </c>
      <c r="R18" s="138" t="s">
        <v>241</v>
      </c>
      <c r="S18" s="138" t="s">
        <v>241</v>
      </c>
      <c r="T18" s="138" t="s">
        <v>241</v>
      </c>
      <c r="U18" s="138" t="s">
        <v>241</v>
      </c>
      <c r="V18" s="138" t="s">
        <v>241</v>
      </c>
      <c r="W18" s="138" t="s">
        <v>241</v>
      </c>
      <c r="X18" s="138" t="s">
        <v>241</v>
      </c>
      <c r="Y18" s="138" t="s">
        <v>241</v>
      </c>
      <c r="Z18" s="138" t="s">
        <v>241</v>
      </c>
      <c r="AA18" s="138" t="s">
        <v>241</v>
      </c>
      <c r="AB18" s="138" t="s">
        <v>241</v>
      </c>
      <c r="AC18" s="138" t="s">
        <v>241</v>
      </c>
      <c r="AD18" s="131" t="s">
        <v>13</v>
      </c>
      <c r="AE18" s="138" t="s">
        <v>241</v>
      </c>
      <c r="AF18" s="131" t="s">
        <v>13</v>
      </c>
      <c r="AG18" s="131" t="s">
        <v>13</v>
      </c>
      <c r="AH18" s="131" t="s">
        <v>13</v>
      </c>
      <c r="AI18" s="131" t="s">
        <v>241</v>
      </c>
      <c r="AJ18" s="131" t="s">
        <v>13</v>
      </c>
      <c r="AK18" s="131" t="s">
        <v>13</v>
      </c>
      <c r="AL18" s="131" t="s">
        <v>248</v>
      </c>
      <c r="AM18" s="101">
        <f t="shared" si="0"/>
        <v>13</v>
      </c>
      <c r="AN18" s="102">
        <f t="shared" si="1"/>
        <v>2</v>
      </c>
      <c r="AO18" s="103">
        <f t="shared" si="2"/>
        <v>16</v>
      </c>
      <c r="AP18" s="91">
        <f t="shared" si="3"/>
        <v>15</v>
      </c>
      <c r="AQ18" s="94">
        <f>VLOOKUP(D18,'[1]Attendance Sheet JAN 23'!$C$14:$BO$122,65,0)</f>
        <v>13</v>
      </c>
      <c r="AR18" s="95">
        <f t="shared" si="4"/>
        <v>0</v>
      </c>
      <c r="AS18" s="95">
        <v>15</v>
      </c>
    </row>
    <row r="19" spans="1:45" s="70" customFormat="1" ht="41.25" customHeight="1" x14ac:dyDescent="0.3">
      <c r="A19" s="99">
        <v>6</v>
      </c>
      <c r="B19" s="139" t="s">
        <v>76</v>
      </c>
      <c r="C19" s="140" t="s">
        <v>77</v>
      </c>
      <c r="D19" s="141">
        <v>5335</v>
      </c>
      <c r="E19" s="92" t="s">
        <v>99</v>
      </c>
      <c r="F19" s="106">
        <v>44075</v>
      </c>
      <c r="G19" s="100" t="s">
        <v>10</v>
      </c>
      <c r="H19" s="96" t="s">
        <v>241</v>
      </c>
      <c r="I19" s="96" t="s">
        <v>13</v>
      </c>
      <c r="J19" s="96" t="s">
        <v>13</v>
      </c>
      <c r="K19" s="96" t="s">
        <v>13</v>
      </c>
      <c r="L19" s="96" t="s">
        <v>13</v>
      </c>
      <c r="M19" s="96" t="s">
        <v>13</v>
      </c>
      <c r="N19" s="96" t="s">
        <v>13</v>
      </c>
      <c r="O19" s="96" t="s">
        <v>13</v>
      </c>
      <c r="P19" s="96" t="s">
        <v>248</v>
      </c>
      <c r="Q19" s="96" t="s">
        <v>13</v>
      </c>
      <c r="R19" s="96" t="s">
        <v>13</v>
      </c>
      <c r="S19" s="96" t="s">
        <v>241</v>
      </c>
      <c r="T19" s="96" t="s">
        <v>13</v>
      </c>
      <c r="U19" s="96" t="s">
        <v>13</v>
      </c>
      <c r="V19" s="96" t="s">
        <v>13</v>
      </c>
      <c r="W19" s="96" t="s">
        <v>248</v>
      </c>
      <c r="X19" s="96" t="s">
        <v>13</v>
      </c>
      <c r="Y19" s="96" t="s">
        <v>13</v>
      </c>
      <c r="Z19" s="96" t="s">
        <v>13</v>
      </c>
      <c r="AA19" s="96" t="s">
        <v>13</v>
      </c>
      <c r="AB19" s="96" t="s">
        <v>13</v>
      </c>
      <c r="AC19" s="96" t="s">
        <v>13</v>
      </c>
      <c r="AD19" s="96" t="s">
        <v>248</v>
      </c>
      <c r="AE19" s="96" t="s">
        <v>13</v>
      </c>
      <c r="AF19" s="96" t="s">
        <v>13</v>
      </c>
      <c r="AG19" s="96" t="s">
        <v>13</v>
      </c>
      <c r="AH19" s="96" t="s">
        <v>13</v>
      </c>
      <c r="AI19" s="96" t="s">
        <v>248</v>
      </c>
      <c r="AJ19" s="96" t="s">
        <v>13</v>
      </c>
      <c r="AK19" s="96" t="s">
        <v>241</v>
      </c>
      <c r="AL19" s="96" t="s">
        <v>13</v>
      </c>
      <c r="AM19" s="101">
        <f t="shared" si="0"/>
        <v>24</v>
      </c>
      <c r="AN19" s="102">
        <f t="shared" si="1"/>
        <v>4</v>
      </c>
      <c r="AO19" s="103">
        <f t="shared" si="2"/>
        <v>3</v>
      </c>
      <c r="AP19" s="91">
        <f t="shared" si="3"/>
        <v>28</v>
      </c>
      <c r="AQ19" s="94">
        <f>VLOOKUP(D19,'[1]Attendance Sheet JAN 23'!$C$14:$BO$122,65,0)</f>
        <v>24</v>
      </c>
      <c r="AR19" s="95">
        <f t="shared" si="4"/>
        <v>0</v>
      </c>
      <c r="AS19" s="95">
        <v>28</v>
      </c>
    </row>
    <row r="20" spans="1:45" s="70" customFormat="1" ht="41.25" customHeight="1" x14ac:dyDescent="0.3">
      <c r="A20" s="99">
        <v>7</v>
      </c>
      <c r="B20" s="127" t="s">
        <v>143</v>
      </c>
      <c r="C20" s="104" t="s">
        <v>144</v>
      </c>
      <c r="D20" s="141">
        <v>5337</v>
      </c>
      <c r="E20" s="92" t="s">
        <v>99</v>
      </c>
      <c r="F20" s="106">
        <v>44075</v>
      </c>
      <c r="G20" s="100" t="s">
        <v>10</v>
      </c>
      <c r="H20" s="96" t="s">
        <v>13</v>
      </c>
      <c r="I20" s="96" t="s">
        <v>13</v>
      </c>
      <c r="J20" s="96" t="s">
        <v>248</v>
      </c>
      <c r="K20" s="96" t="s">
        <v>13</v>
      </c>
      <c r="L20" s="96" t="s">
        <v>13</v>
      </c>
      <c r="M20" s="96" t="s">
        <v>13</v>
      </c>
      <c r="N20" s="96" t="s">
        <v>13</v>
      </c>
      <c r="O20" s="96" t="s">
        <v>13</v>
      </c>
      <c r="P20" s="96" t="s">
        <v>13</v>
      </c>
      <c r="Q20" s="96" t="s">
        <v>248</v>
      </c>
      <c r="R20" s="96" t="s">
        <v>13</v>
      </c>
      <c r="S20" s="96" t="s">
        <v>13</v>
      </c>
      <c r="T20" s="96" t="s">
        <v>13</v>
      </c>
      <c r="U20" s="96" t="s">
        <v>13</v>
      </c>
      <c r="V20" s="96" t="s">
        <v>13</v>
      </c>
      <c r="W20" s="96" t="s">
        <v>13</v>
      </c>
      <c r="X20" s="96" t="s">
        <v>248</v>
      </c>
      <c r="Y20" s="96" t="s">
        <v>13</v>
      </c>
      <c r="Z20" s="96" t="s">
        <v>13</v>
      </c>
      <c r="AA20" s="96" t="s">
        <v>13</v>
      </c>
      <c r="AB20" s="96" t="s">
        <v>13</v>
      </c>
      <c r="AC20" s="96" t="s">
        <v>13</v>
      </c>
      <c r="AD20" s="96" t="s">
        <v>13</v>
      </c>
      <c r="AE20" s="96" t="s">
        <v>248</v>
      </c>
      <c r="AF20" s="96" t="s">
        <v>13</v>
      </c>
      <c r="AG20" s="96" t="s">
        <v>13</v>
      </c>
      <c r="AH20" s="96" t="s">
        <v>13</v>
      </c>
      <c r="AI20" s="96" t="s">
        <v>13</v>
      </c>
      <c r="AJ20" s="96" t="s">
        <v>13</v>
      </c>
      <c r="AK20" s="96" t="s">
        <v>13</v>
      </c>
      <c r="AL20" s="96" t="s">
        <v>241</v>
      </c>
      <c r="AM20" s="101">
        <f t="shared" si="0"/>
        <v>26</v>
      </c>
      <c r="AN20" s="102">
        <f t="shared" si="1"/>
        <v>4</v>
      </c>
      <c r="AO20" s="103">
        <f t="shared" si="2"/>
        <v>1</v>
      </c>
      <c r="AP20" s="91">
        <f t="shared" si="3"/>
        <v>30</v>
      </c>
      <c r="AQ20" s="94">
        <f>VLOOKUP(D20,'[1]Attendance Sheet JAN 23'!$C$14:$BO$122,65,0)</f>
        <v>26</v>
      </c>
      <c r="AR20" s="95">
        <f t="shared" si="4"/>
        <v>0</v>
      </c>
      <c r="AS20" s="95">
        <v>30</v>
      </c>
    </row>
    <row r="21" spans="1:45" s="95" customFormat="1" ht="41.25" customHeight="1" x14ac:dyDescent="0.3">
      <c r="A21" s="142">
        <v>8</v>
      </c>
      <c r="B21" s="139" t="s">
        <v>48</v>
      </c>
      <c r="C21" s="140" t="s">
        <v>49</v>
      </c>
      <c r="D21" s="141">
        <v>5326</v>
      </c>
      <c r="E21" s="143" t="s">
        <v>99</v>
      </c>
      <c r="F21" s="144">
        <v>44075</v>
      </c>
      <c r="G21" s="145" t="s">
        <v>10</v>
      </c>
      <c r="H21" s="146" t="s">
        <v>13</v>
      </c>
      <c r="I21" s="146" t="s">
        <v>13</v>
      </c>
      <c r="J21" s="146" t="s">
        <v>248</v>
      </c>
      <c r="K21" s="146" t="s">
        <v>13</v>
      </c>
      <c r="L21" s="146" t="s">
        <v>13</v>
      </c>
      <c r="M21" s="146" t="s">
        <v>13</v>
      </c>
      <c r="N21" s="146" t="s">
        <v>13</v>
      </c>
      <c r="O21" s="146" t="s">
        <v>13</v>
      </c>
      <c r="P21" s="146" t="s">
        <v>13</v>
      </c>
      <c r="Q21" s="146" t="s">
        <v>13</v>
      </c>
      <c r="R21" s="146" t="s">
        <v>248</v>
      </c>
      <c r="S21" s="146" t="s">
        <v>13</v>
      </c>
      <c r="T21" s="146" t="s">
        <v>241</v>
      </c>
      <c r="U21" s="146" t="s">
        <v>13</v>
      </c>
      <c r="V21" s="146" t="s">
        <v>248</v>
      </c>
      <c r="W21" s="146" t="s">
        <v>13</v>
      </c>
      <c r="X21" s="146" t="s">
        <v>13</v>
      </c>
      <c r="Y21" s="146" t="s">
        <v>13</v>
      </c>
      <c r="Z21" s="146" t="s">
        <v>13</v>
      </c>
      <c r="AA21" s="146" t="s">
        <v>13</v>
      </c>
      <c r="AB21" s="146" t="s">
        <v>13</v>
      </c>
      <c r="AC21" s="146" t="s">
        <v>13</v>
      </c>
      <c r="AD21" s="146" t="s">
        <v>13</v>
      </c>
      <c r="AE21" s="146" t="s">
        <v>13</v>
      </c>
      <c r="AF21" s="146" t="s">
        <v>248</v>
      </c>
      <c r="AG21" s="146" t="s">
        <v>13</v>
      </c>
      <c r="AH21" s="146" t="s">
        <v>13</v>
      </c>
      <c r="AI21" s="146" t="s">
        <v>13</v>
      </c>
      <c r="AJ21" s="146" t="s">
        <v>13</v>
      </c>
      <c r="AK21" s="146" t="s">
        <v>241</v>
      </c>
      <c r="AL21" s="146" t="s">
        <v>13</v>
      </c>
      <c r="AM21" s="147">
        <f t="shared" si="0"/>
        <v>25</v>
      </c>
      <c r="AN21" s="148">
        <f t="shared" si="1"/>
        <v>4</v>
      </c>
      <c r="AO21" s="149">
        <f t="shared" si="2"/>
        <v>2</v>
      </c>
      <c r="AP21" s="150">
        <f t="shared" si="3"/>
        <v>29</v>
      </c>
      <c r="AQ21" s="94">
        <f>VLOOKUP(D21,'[1]Attendance Sheet JAN 23'!$C$14:$BO$122,65,0)</f>
        <v>25</v>
      </c>
      <c r="AR21" s="95">
        <f t="shared" si="4"/>
        <v>0</v>
      </c>
      <c r="AS21" s="95">
        <v>29</v>
      </c>
    </row>
    <row r="22" spans="1:45" s="95" customFormat="1" ht="41.25" customHeight="1" x14ac:dyDescent="0.3">
      <c r="A22" s="142">
        <v>9</v>
      </c>
      <c r="B22" s="139" t="s">
        <v>89</v>
      </c>
      <c r="C22" s="140" t="s">
        <v>90</v>
      </c>
      <c r="D22" s="141">
        <v>5406</v>
      </c>
      <c r="E22" s="143" t="s">
        <v>99</v>
      </c>
      <c r="F22" s="144">
        <v>44078</v>
      </c>
      <c r="G22" s="145" t="s">
        <v>10</v>
      </c>
      <c r="H22" s="146" t="s">
        <v>13</v>
      </c>
      <c r="I22" s="146" t="s">
        <v>13</v>
      </c>
      <c r="J22" s="146" t="s">
        <v>13</v>
      </c>
      <c r="K22" s="146" t="s">
        <v>13</v>
      </c>
      <c r="L22" s="146" t="s">
        <v>248</v>
      </c>
      <c r="M22" s="146" t="s">
        <v>13</v>
      </c>
      <c r="N22" s="146" t="s">
        <v>13</v>
      </c>
      <c r="O22" s="146" t="s">
        <v>13</v>
      </c>
      <c r="P22" s="146" t="s">
        <v>13</v>
      </c>
      <c r="Q22" s="146" t="s">
        <v>13</v>
      </c>
      <c r="R22" s="146" t="s">
        <v>13</v>
      </c>
      <c r="S22" s="146" t="s">
        <v>248</v>
      </c>
      <c r="T22" s="146" t="s">
        <v>241</v>
      </c>
      <c r="U22" s="146" t="s">
        <v>13</v>
      </c>
      <c r="V22" s="146" t="s">
        <v>241</v>
      </c>
      <c r="W22" s="146" t="s">
        <v>13</v>
      </c>
      <c r="X22" s="146" t="s">
        <v>13</v>
      </c>
      <c r="Y22" s="146" t="s">
        <v>13</v>
      </c>
      <c r="Z22" s="146" t="s">
        <v>13</v>
      </c>
      <c r="AA22" s="146" t="s">
        <v>248</v>
      </c>
      <c r="AB22" s="146" t="s">
        <v>13</v>
      </c>
      <c r="AC22" s="146" t="s">
        <v>13</v>
      </c>
      <c r="AD22" s="146" t="s">
        <v>13</v>
      </c>
      <c r="AE22" s="146" t="s">
        <v>13</v>
      </c>
      <c r="AF22" s="146" t="s">
        <v>13</v>
      </c>
      <c r="AG22" s="146" t="s">
        <v>13</v>
      </c>
      <c r="AH22" s="146" t="s">
        <v>248</v>
      </c>
      <c r="AI22" s="146" t="s">
        <v>13</v>
      </c>
      <c r="AJ22" s="146" t="s">
        <v>13</v>
      </c>
      <c r="AK22" s="146" t="s">
        <v>241</v>
      </c>
      <c r="AL22" s="146" t="s">
        <v>13</v>
      </c>
      <c r="AM22" s="147">
        <f t="shared" si="0"/>
        <v>24</v>
      </c>
      <c r="AN22" s="148">
        <f t="shared" si="1"/>
        <v>4</v>
      </c>
      <c r="AO22" s="149">
        <f t="shared" si="2"/>
        <v>3</v>
      </c>
      <c r="AP22" s="150">
        <f t="shared" si="3"/>
        <v>28</v>
      </c>
      <c r="AQ22" s="94">
        <f>VLOOKUP(D22,'[1]Attendance Sheet JAN 23'!$C$14:$BO$122,65,0)</f>
        <v>24</v>
      </c>
      <c r="AR22" s="95">
        <f t="shared" si="4"/>
        <v>0</v>
      </c>
      <c r="AS22" s="95">
        <v>28</v>
      </c>
    </row>
    <row r="23" spans="1:45" s="95" customFormat="1" ht="41.25" customHeight="1" x14ac:dyDescent="0.3">
      <c r="A23" s="142">
        <v>10</v>
      </c>
      <c r="B23" s="139" t="s">
        <v>113</v>
      </c>
      <c r="C23" s="140" t="s">
        <v>120</v>
      </c>
      <c r="D23" s="141">
        <v>5463</v>
      </c>
      <c r="E23" s="143" t="s">
        <v>99</v>
      </c>
      <c r="F23" s="144">
        <v>44125</v>
      </c>
      <c r="G23" s="145" t="s">
        <v>10</v>
      </c>
      <c r="H23" s="146" t="s">
        <v>241</v>
      </c>
      <c r="I23" s="146" t="s">
        <v>13</v>
      </c>
      <c r="J23" s="146" t="s">
        <v>13</v>
      </c>
      <c r="K23" s="146" t="s">
        <v>13</v>
      </c>
      <c r="L23" s="146" t="s">
        <v>13</v>
      </c>
      <c r="M23" s="146" t="s">
        <v>13</v>
      </c>
      <c r="N23" s="146" t="s">
        <v>248</v>
      </c>
      <c r="O23" s="146" t="s">
        <v>13</v>
      </c>
      <c r="P23" s="146" t="s">
        <v>13</v>
      </c>
      <c r="Q23" s="146" t="s">
        <v>13</v>
      </c>
      <c r="R23" s="146" t="s">
        <v>13</v>
      </c>
      <c r="S23" s="146" t="s">
        <v>13</v>
      </c>
      <c r="T23" s="146" t="s">
        <v>13</v>
      </c>
      <c r="U23" s="146" t="s">
        <v>248</v>
      </c>
      <c r="V23" s="146" t="s">
        <v>13</v>
      </c>
      <c r="W23" s="146" t="s">
        <v>13</v>
      </c>
      <c r="X23" s="146" t="s">
        <v>13</v>
      </c>
      <c r="Y23" s="146" t="s">
        <v>13</v>
      </c>
      <c r="Z23" s="146" t="s">
        <v>13</v>
      </c>
      <c r="AA23" s="146" t="s">
        <v>13</v>
      </c>
      <c r="AB23" s="146" t="s">
        <v>248</v>
      </c>
      <c r="AC23" s="146" t="s">
        <v>13</v>
      </c>
      <c r="AD23" s="146" t="s">
        <v>13</v>
      </c>
      <c r="AE23" s="146" t="s">
        <v>13</v>
      </c>
      <c r="AF23" s="146" t="s">
        <v>13</v>
      </c>
      <c r="AG23" s="146" t="s">
        <v>13</v>
      </c>
      <c r="AH23" s="146" t="s">
        <v>13</v>
      </c>
      <c r="AI23" s="146" t="s">
        <v>248</v>
      </c>
      <c r="AJ23" s="146" t="s">
        <v>13</v>
      </c>
      <c r="AK23" s="146" t="s">
        <v>13</v>
      </c>
      <c r="AL23" s="146" t="s">
        <v>13</v>
      </c>
      <c r="AM23" s="147">
        <f t="shared" si="0"/>
        <v>26</v>
      </c>
      <c r="AN23" s="148">
        <f t="shared" si="1"/>
        <v>4</v>
      </c>
      <c r="AO23" s="149">
        <f t="shared" si="2"/>
        <v>1</v>
      </c>
      <c r="AP23" s="150">
        <f t="shared" si="3"/>
        <v>30</v>
      </c>
      <c r="AQ23" s="94">
        <f>VLOOKUP(D23,'[1]Attendance Sheet JAN 23'!$C$14:$BO$122,65,0)</f>
        <v>26</v>
      </c>
      <c r="AR23" s="95">
        <f t="shared" si="4"/>
        <v>0</v>
      </c>
      <c r="AS23" s="95">
        <v>30</v>
      </c>
    </row>
    <row r="24" spans="1:45" s="95" customFormat="1" ht="41.25" customHeight="1" x14ac:dyDescent="0.3">
      <c r="A24" s="142">
        <v>11</v>
      </c>
      <c r="B24" s="139" t="s">
        <v>115</v>
      </c>
      <c r="C24" s="140" t="s">
        <v>122</v>
      </c>
      <c r="D24" s="141">
        <v>5460</v>
      </c>
      <c r="E24" s="143" t="s">
        <v>99</v>
      </c>
      <c r="F24" s="144">
        <v>44124</v>
      </c>
      <c r="G24" s="145" t="s">
        <v>10</v>
      </c>
      <c r="H24" s="146" t="s">
        <v>13</v>
      </c>
      <c r="I24" s="146" t="s">
        <v>13</v>
      </c>
      <c r="J24" s="146" t="s">
        <v>13</v>
      </c>
      <c r="K24" s="146" t="s">
        <v>248</v>
      </c>
      <c r="L24" s="146" t="s">
        <v>13</v>
      </c>
      <c r="M24" s="146" t="s">
        <v>13</v>
      </c>
      <c r="N24" s="146" t="s">
        <v>13</v>
      </c>
      <c r="O24" s="146" t="s">
        <v>13</v>
      </c>
      <c r="P24" s="146" t="s">
        <v>13</v>
      </c>
      <c r="Q24" s="146" t="s">
        <v>13</v>
      </c>
      <c r="R24" s="146" t="s">
        <v>248</v>
      </c>
      <c r="S24" s="146" t="s">
        <v>13</v>
      </c>
      <c r="T24" s="146" t="s">
        <v>13</v>
      </c>
      <c r="U24" s="146" t="s">
        <v>13</v>
      </c>
      <c r="V24" s="146" t="s">
        <v>13</v>
      </c>
      <c r="W24" s="146" t="s">
        <v>13</v>
      </c>
      <c r="X24" s="146" t="s">
        <v>13</v>
      </c>
      <c r="Y24" s="146" t="s">
        <v>248</v>
      </c>
      <c r="Z24" s="146" t="s">
        <v>13</v>
      </c>
      <c r="AA24" s="146" t="s">
        <v>13</v>
      </c>
      <c r="AB24" s="146" t="s">
        <v>13</v>
      </c>
      <c r="AC24" s="146" t="s">
        <v>13</v>
      </c>
      <c r="AD24" s="146" t="s">
        <v>13</v>
      </c>
      <c r="AE24" s="146" t="s">
        <v>13</v>
      </c>
      <c r="AF24" s="146" t="s">
        <v>248</v>
      </c>
      <c r="AG24" s="146" t="s">
        <v>13</v>
      </c>
      <c r="AH24" s="146" t="s">
        <v>13</v>
      </c>
      <c r="AI24" s="146" t="s">
        <v>13</v>
      </c>
      <c r="AJ24" s="146" t="s">
        <v>13</v>
      </c>
      <c r="AK24" s="146" t="s">
        <v>13</v>
      </c>
      <c r="AL24" s="146" t="s">
        <v>13</v>
      </c>
      <c r="AM24" s="147">
        <f t="shared" si="0"/>
        <v>27</v>
      </c>
      <c r="AN24" s="148">
        <f t="shared" si="1"/>
        <v>4</v>
      </c>
      <c r="AO24" s="149">
        <f t="shared" si="2"/>
        <v>0</v>
      </c>
      <c r="AP24" s="150">
        <f t="shared" si="3"/>
        <v>31</v>
      </c>
      <c r="AQ24" s="94">
        <f>VLOOKUP(D24,'[1]Attendance Sheet JAN 23'!$C$14:$BO$122,65,0)</f>
        <v>27</v>
      </c>
      <c r="AR24" s="95">
        <f t="shared" si="4"/>
        <v>0</v>
      </c>
      <c r="AS24" s="95">
        <v>31</v>
      </c>
    </row>
    <row r="25" spans="1:45" s="95" customFormat="1" ht="41.25" customHeight="1" x14ac:dyDescent="0.3">
      <c r="A25" s="142">
        <v>12</v>
      </c>
      <c r="B25" s="139" t="s">
        <v>58</v>
      </c>
      <c r="C25" s="140" t="s">
        <v>59</v>
      </c>
      <c r="D25" s="141">
        <v>5331</v>
      </c>
      <c r="E25" s="143" t="s">
        <v>99</v>
      </c>
      <c r="F25" s="144">
        <v>44075</v>
      </c>
      <c r="G25" s="145" t="s">
        <v>10</v>
      </c>
      <c r="H25" s="146" t="s">
        <v>13</v>
      </c>
      <c r="I25" s="146" t="s">
        <v>13</v>
      </c>
      <c r="J25" s="146" t="s">
        <v>13</v>
      </c>
      <c r="K25" s="146" t="s">
        <v>248</v>
      </c>
      <c r="L25" s="146" t="s">
        <v>13</v>
      </c>
      <c r="M25" s="146" t="s">
        <v>13</v>
      </c>
      <c r="N25" s="146" t="s">
        <v>241</v>
      </c>
      <c r="O25" s="146" t="s">
        <v>241</v>
      </c>
      <c r="P25" s="146" t="s">
        <v>13</v>
      </c>
      <c r="Q25" s="146" t="s">
        <v>13</v>
      </c>
      <c r="R25" s="146" t="s">
        <v>241</v>
      </c>
      <c r="S25" s="146" t="s">
        <v>13</v>
      </c>
      <c r="T25" s="146" t="s">
        <v>13</v>
      </c>
      <c r="U25" s="146" t="s">
        <v>13</v>
      </c>
      <c r="V25" s="146" t="s">
        <v>13</v>
      </c>
      <c r="W25" s="146" t="s">
        <v>13</v>
      </c>
      <c r="X25" s="146" t="s">
        <v>13</v>
      </c>
      <c r="Y25" s="146" t="s">
        <v>248</v>
      </c>
      <c r="Z25" s="146" t="s">
        <v>13</v>
      </c>
      <c r="AA25" s="146" t="s">
        <v>13</v>
      </c>
      <c r="AB25" s="146" t="s">
        <v>13</v>
      </c>
      <c r="AC25" s="146" t="s">
        <v>13</v>
      </c>
      <c r="AD25" s="146" t="s">
        <v>13</v>
      </c>
      <c r="AE25" s="146" t="s">
        <v>13</v>
      </c>
      <c r="AF25" s="146" t="s">
        <v>248</v>
      </c>
      <c r="AG25" s="146" t="s">
        <v>13</v>
      </c>
      <c r="AH25" s="146" t="s">
        <v>13</v>
      </c>
      <c r="AI25" s="146" t="s">
        <v>13</v>
      </c>
      <c r="AJ25" s="146" t="s">
        <v>13</v>
      </c>
      <c r="AK25" s="146" t="s">
        <v>241</v>
      </c>
      <c r="AL25" s="146" t="s">
        <v>241</v>
      </c>
      <c r="AM25" s="147">
        <f t="shared" si="0"/>
        <v>23</v>
      </c>
      <c r="AN25" s="148">
        <f t="shared" si="1"/>
        <v>3</v>
      </c>
      <c r="AO25" s="149">
        <f t="shared" si="2"/>
        <v>5</v>
      </c>
      <c r="AP25" s="150">
        <f t="shared" si="3"/>
        <v>26</v>
      </c>
      <c r="AQ25" s="94">
        <f>VLOOKUP(D25,'[1]Attendance Sheet JAN 23'!$C$14:$BO$122,65,0)</f>
        <v>24</v>
      </c>
      <c r="AR25" s="95">
        <f t="shared" si="4"/>
        <v>1</v>
      </c>
      <c r="AS25" s="95">
        <v>28</v>
      </c>
    </row>
    <row r="26" spans="1:45" s="95" customFormat="1" ht="41.25" customHeight="1" x14ac:dyDescent="0.3">
      <c r="A26" s="142">
        <v>13</v>
      </c>
      <c r="B26" s="139" t="s">
        <v>52</v>
      </c>
      <c r="C26" s="140" t="s">
        <v>53</v>
      </c>
      <c r="D26" s="141">
        <v>5300</v>
      </c>
      <c r="E26" s="143" t="s">
        <v>99</v>
      </c>
      <c r="F26" s="144">
        <v>44075</v>
      </c>
      <c r="G26" s="145" t="s">
        <v>10</v>
      </c>
      <c r="H26" s="146" t="s">
        <v>248</v>
      </c>
      <c r="I26" s="146" t="s">
        <v>13</v>
      </c>
      <c r="J26" s="146" t="s">
        <v>13</v>
      </c>
      <c r="K26" s="146" t="s">
        <v>13</v>
      </c>
      <c r="L26" s="146" t="s">
        <v>13</v>
      </c>
      <c r="M26" s="146" t="s">
        <v>13</v>
      </c>
      <c r="N26" s="146" t="s">
        <v>13</v>
      </c>
      <c r="O26" s="146" t="s">
        <v>248</v>
      </c>
      <c r="P26" s="146" t="s">
        <v>13</v>
      </c>
      <c r="Q26" s="146" t="s">
        <v>13</v>
      </c>
      <c r="R26" s="146" t="s">
        <v>13</v>
      </c>
      <c r="S26" s="146" t="s">
        <v>13</v>
      </c>
      <c r="T26" s="146" t="s">
        <v>13</v>
      </c>
      <c r="U26" s="146" t="s">
        <v>13</v>
      </c>
      <c r="V26" s="146" t="s">
        <v>248</v>
      </c>
      <c r="W26" s="146" t="s">
        <v>13</v>
      </c>
      <c r="X26" s="146" t="s">
        <v>13</v>
      </c>
      <c r="Y26" s="146" t="s">
        <v>13</v>
      </c>
      <c r="Z26" s="146" t="s">
        <v>13</v>
      </c>
      <c r="AA26" s="146" t="s">
        <v>13</v>
      </c>
      <c r="AB26" s="146" t="s">
        <v>13</v>
      </c>
      <c r="AC26" s="146" t="s">
        <v>248</v>
      </c>
      <c r="AD26" s="146" t="s">
        <v>13</v>
      </c>
      <c r="AE26" s="146" t="s">
        <v>13</v>
      </c>
      <c r="AF26" s="146" t="s">
        <v>13</v>
      </c>
      <c r="AG26" s="146" t="s">
        <v>13</v>
      </c>
      <c r="AH26" s="146" t="s">
        <v>13</v>
      </c>
      <c r="AI26" s="146" t="s">
        <v>13</v>
      </c>
      <c r="AJ26" s="146" t="s">
        <v>241</v>
      </c>
      <c r="AK26" s="146" t="s">
        <v>241</v>
      </c>
      <c r="AL26" s="146" t="s">
        <v>13</v>
      </c>
      <c r="AM26" s="147">
        <f t="shared" si="0"/>
        <v>25</v>
      </c>
      <c r="AN26" s="148">
        <f t="shared" si="1"/>
        <v>4</v>
      </c>
      <c r="AO26" s="149">
        <f t="shared" si="2"/>
        <v>2</v>
      </c>
      <c r="AP26" s="150">
        <f t="shared" si="3"/>
        <v>29</v>
      </c>
      <c r="AQ26" s="94">
        <f>VLOOKUP(D26,'[1]Attendance Sheet JAN 23'!$C$14:$BO$122,65,0)</f>
        <v>25</v>
      </c>
      <c r="AR26" s="95">
        <f t="shared" si="4"/>
        <v>0</v>
      </c>
      <c r="AS26" s="95">
        <v>29</v>
      </c>
    </row>
    <row r="27" spans="1:45" s="95" customFormat="1" ht="41.25" customHeight="1" x14ac:dyDescent="0.3">
      <c r="A27" s="142">
        <v>14</v>
      </c>
      <c r="B27" s="139" t="s">
        <v>111</v>
      </c>
      <c r="C27" s="140" t="s">
        <v>119</v>
      </c>
      <c r="D27" s="141">
        <v>5459</v>
      </c>
      <c r="E27" s="143" t="s">
        <v>99</v>
      </c>
      <c r="F27" s="144">
        <v>44124</v>
      </c>
      <c r="G27" s="145" t="s">
        <v>10</v>
      </c>
      <c r="H27" s="146" t="s">
        <v>241</v>
      </c>
      <c r="I27" s="146" t="s">
        <v>13</v>
      </c>
      <c r="J27" s="146" t="s">
        <v>13</v>
      </c>
      <c r="K27" s="146" t="s">
        <v>13</v>
      </c>
      <c r="L27" s="146" t="s">
        <v>13</v>
      </c>
      <c r="M27" s="146" t="s">
        <v>248</v>
      </c>
      <c r="N27" s="146" t="s">
        <v>13</v>
      </c>
      <c r="O27" s="146" t="s">
        <v>13</v>
      </c>
      <c r="P27" s="146" t="s">
        <v>13</v>
      </c>
      <c r="Q27" s="146" t="s">
        <v>13</v>
      </c>
      <c r="R27" s="146" t="s">
        <v>13</v>
      </c>
      <c r="S27" s="146" t="s">
        <v>13</v>
      </c>
      <c r="T27" s="146" t="s">
        <v>248</v>
      </c>
      <c r="U27" s="146" t="s">
        <v>13</v>
      </c>
      <c r="V27" s="146" t="s">
        <v>13</v>
      </c>
      <c r="W27" s="146" t="s">
        <v>13</v>
      </c>
      <c r="X27" s="146" t="s">
        <v>13</v>
      </c>
      <c r="Y27" s="146" t="s">
        <v>13</v>
      </c>
      <c r="Z27" s="146" t="s">
        <v>13</v>
      </c>
      <c r="AA27" s="146" t="s">
        <v>248</v>
      </c>
      <c r="AB27" s="146" t="s">
        <v>13</v>
      </c>
      <c r="AC27" s="146" t="s">
        <v>13</v>
      </c>
      <c r="AD27" s="146" t="s">
        <v>241</v>
      </c>
      <c r="AE27" s="146" t="s">
        <v>13</v>
      </c>
      <c r="AF27" s="146" t="s">
        <v>13</v>
      </c>
      <c r="AG27" s="146" t="s">
        <v>13</v>
      </c>
      <c r="AH27" s="146" t="s">
        <v>248</v>
      </c>
      <c r="AI27" s="146" t="s">
        <v>13</v>
      </c>
      <c r="AJ27" s="146" t="s">
        <v>241</v>
      </c>
      <c r="AK27" s="146" t="s">
        <v>13</v>
      </c>
      <c r="AL27" s="146" t="s">
        <v>13</v>
      </c>
      <c r="AM27" s="147">
        <f t="shared" si="0"/>
        <v>24</v>
      </c>
      <c r="AN27" s="148">
        <f t="shared" si="1"/>
        <v>4</v>
      </c>
      <c r="AO27" s="149">
        <f t="shared" si="2"/>
        <v>3</v>
      </c>
      <c r="AP27" s="150">
        <f t="shared" si="3"/>
        <v>28</v>
      </c>
      <c r="AQ27" s="94">
        <f>VLOOKUP(D27,'[1]Attendance Sheet JAN 23'!$C$14:$BO$122,65,0)</f>
        <v>24</v>
      </c>
      <c r="AR27" s="95">
        <f t="shared" si="4"/>
        <v>0</v>
      </c>
      <c r="AS27" s="95">
        <v>28</v>
      </c>
    </row>
    <row r="28" spans="1:45" s="95" customFormat="1" ht="41.25" customHeight="1" x14ac:dyDescent="0.3">
      <c r="A28" s="142">
        <v>15</v>
      </c>
      <c r="B28" s="139" t="s">
        <v>87</v>
      </c>
      <c r="C28" s="140" t="s">
        <v>88</v>
      </c>
      <c r="D28" s="141">
        <v>5409</v>
      </c>
      <c r="E28" s="143" t="s">
        <v>99</v>
      </c>
      <c r="F28" s="144">
        <v>44078</v>
      </c>
      <c r="G28" s="145" t="s">
        <v>10</v>
      </c>
      <c r="H28" s="146" t="s">
        <v>241</v>
      </c>
      <c r="I28" s="146" t="s">
        <v>241</v>
      </c>
      <c r="J28" s="146" t="s">
        <v>241</v>
      </c>
      <c r="K28" s="146" t="s">
        <v>241</v>
      </c>
      <c r="L28" s="146" t="s">
        <v>241</v>
      </c>
      <c r="M28" s="146" t="s">
        <v>241</v>
      </c>
      <c r="N28" s="146" t="s">
        <v>241</v>
      </c>
      <c r="O28" s="146" t="s">
        <v>241</v>
      </c>
      <c r="P28" s="146" t="s">
        <v>241</v>
      </c>
      <c r="Q28" s="146" t="s">
        <v>241</v>
      </c>
      <c r="R28" s="146" t="s">
        <v>241</v>
      </c>
      <c r="S28" s="146" t="s">
        <v>241</v>
      </c>
      <c r="T28" s="146" t="s">
        <v>241</v>
      </c>
      <c r="U28" s="146" t="s">
        <v>241</v>
      </c>
      <c r="V28" s="146" t="s">
        <v>241</v>
      </c>
      <c r="W28" s="146" t="s">
        <v>13</v>
      </c>
      <c r="X28" s="146" t="s">
        <v>13</v>
      </c>
      <c r="Y28" s="146" t="s">
        <v>13</v>
      </c>
      <c r="Z28" s="146" t="s">
        <v>13</v>
      </c>
      <c r="AA28" s="146" t="s">
        <v>13</v>
      </c>
      <c r="AB28" s="146" t="s">
        <v>13</v>
      </c>
      <c r="AC28" s="146" t="s">
        <v>13</v>
      </c>
      <c r="AD28" s="146" t="s">
        <v>248</v>
      </c>
      <c r="AE28" s="146" t="s">
        <v>13</v>
      </c>
      <c r="AF28" s="146" t="s">
        <v>13</v>
      </c>
      <c r="AG28" s="146" t="s">
        <v>241</v>
      </c>
      <c r="AH28" s="146" t="s">
        <v>13</v>
      </c>
      <c r="AI28" s="146" t="s">
        <v>13</v>
      </c>
      <c r="AJ28" s="146" t="s">
        <v>248</v>
      </c>
      <c r="AK28" s="146" t="s">
        <v>13</v>
      </c>
      <c r="AL28" s="146" t="s">
        <v>13</v>
      </c>
      <c r="AM28" s="147">
        <f t="shared" si="0"/>
        <v>13</v>
      </c>
      <c r="AN28" s="148">
        <f t="shared" si="1"/>
        <v>2</v>
      </c>
      <c r="AO28" s="149">
        <f t="shared" si="2"/>
        <v>16</v>
      </c>
      <c r="AP28" s="150">
        <f t="shared" si="3"/>
        <v>15</v>
      </c>
      <c r="AQ28" s="94">
        <f>VLOOKUP(D28,'[1]Attendance Sheet JAN 23'!$C$14:$BO$122,65,0)</f>
        <v>13</v>
      </c>
      <c r="AR28" s="95">
        <f t="shared" si="4"/>
        <v>0</v>
      </c>
      <c r="AS28" s="95">
        <v>15</v>
      </c>
    </row>
    <row r="29" spans="1:45" s="95" customFormat="1" ht="41.25" customHeight="1" x14ac:dyDescent="0.3">
      <c r="A29" s="142">
        <v>16</v>
      </c>
      <c r="B29" s="139" t="s">
        <v>42</v>
      </c>
      <c r="C29" s="140" t="s">
        <v>43</v>
      </c>
      <c r="D29" s="141">
        <v>5364</v>
      </c>
      <c r="E29" s="143" t="s">
        <v>99</v>
      </c>
      <c r="F29" s="144">
        <v>44075</v>
      </c>
      <c r="G29" s="145" t="s">
        <v>10</v>
      </c>
      <c r="H29" s="146" t="s">
        <v>241</v>
      </c>
      <c r="I29" s="146" t="s">
        <v>13</v>
      </c>
      <c r="J29" s="146" t="s">
        <v>13</v>
      </c>
      <c r="K29" s="146" t="s">
        <v>13</v>
      </c>
      <c r="L29" s="146" t="s">
        <v>13</v>
      </c>
      <c r="M29" s="146" t="s">
        <v>13</v>
      </c>
      <c r="N29" s="146" t="s">
        <v>248</v>
      </c>
      <c r="O29" s="146" t="s">
        <v>13</v>
      </c>
      <c r="P29" s="146" t="s">
        <v>13</v>
      </c>
      <c r="Q29" s="146" t="s">
        <v>13</v>
      </c>
      <c r="R29" s="146" t="s">
        <v>13</v>
      </c>
      <c r="S29" s="146" t="s">
        <v>13</v>
      </c>
      <c r="T29" s="146" t="s">
        <v>13</v>
      </c>
      <c r="U29" s="146" t="s">
        <v>13</v>
      </c>
      <c r="V29" s="146" t="s">
        <v>248</v>
      </c>
      <c r="W29" s="146" t="s">
        <v>13</v>
      </c>
      <c r="X29" s="146" t="s">
        <v>13</v>
      </c>
      <c r="Y29" s="146" t="s">
        <v>13</v>
      </c>
      <c r="Z29" s="146" t="s">
        <v>13</v>
      </c>
      <c r="AA29" s="146" t="s">
        <v>13</v>
      </c>
      <c r="AB29" s="146" t="s">
        <v>248</v>
      </c>
      <c r="AC29" s="146" t="s">
        <v>13</v>
      </c>
      <c r="AD29" s="146" t="s">
        <v>241</v>
      </c>
      <c r="AE29" s="146" t="s">
        <v>13</v>
      </c>
      <c r="AF29" s="146" t="s">
        <v>13</v>
      </c>
      <c r="AG29" s="146" t="s">
        <v>13</v>
      </c>
      <c r="AH29" s="146" t="s">
        <v>13</v>
      </c>
      <c r="AI29" s="146" t="s">
        <v>248</v>
      </c>
      <c r="AJ29" s="146" t="s">
        <v>13</v>
      </c>
      <c r="AK29" s="146" t="s">
        <v>13</v>
      </c>
      <c r="AL29" s="146" t="s">
        <v>13</v>
      </c>
      <c r="AM29" s="147">
        <f t="shared" si="0"/>
        <v>25</v>
      </c>
      <c r="AN29" s="148">
        <f t="shared" si="1"/>
        <v>4</v>
      </c>
      <c r="AO29" s="149">
        <f t="shared" si="2"/>
        <v>2</v>
      </c>
      <c r="AP29" s="150">
        <f t="shared" si="3"/>
        <v>29</v>
      </c>
      <c r="AQ29" s="94">
        <f>VLOOKUP(D29,'[1]Attendance Sheet JAN 23'!$C$14:$BO$122,65,0)</f>
        <v>25</v>
      </c>
      <c r="AR29" s="95">
        <f t="shared" si="4"/>
        <v>0</v>
      </c>
      <c r="AS29" s="95">
        <v>30</v>
      </c>
    </row>
    <row r="30" spans="1:45" s="95" customFormat="1" ht="41.25" customHeight="1" x14ac:dyDescent="0.3">
      <c r="A30" s="142">
        <v>17</v>
      </c>
      <c r="B30" s="139" t="s">
        <v>62</v>
      </c>
      <c r="C30" s="140" t="s">
        <v>63</v>
      </c>
      <c r="D30" s="151">
        <v>5303</v>
      </c>
      <c r="E30" s="143" t="s">
        <v>100</v>
      </c>
      <c r="F30" s="144">
        <v>44075</v>
      </c>
      <c r="G30" s="145" t="s">
        <v>101</v>
      </c>
      <c r="H30" s="146" t="s">
        <v>13</v>
      </c>
      <c r="I30" s="146" t="s">
        <v>13</v>
      </c>
      <c r="J30" s="146" t="s">
        <v>13</v>
      </c>
      <c r="K30" s="146" t="s">
        <v>248</v>
      </c>
      <c r="L30" s="146" t="s">
        <v>13</v>
      </c>
      <c r="M30" s="146" t="s">
        <v>13</v>
      </c>
      <c r="N30" s="146" t="s">
        <v>13</v>
      </c>
      <c r="O30" s="146" t="s">
        <v>13</v>
      </c>
      <c r="P30" s="146" t="s">
        <v>13</v>
      </c>
      <c r="Q30" s="146" t="s">
        <v>13</v>
      </c>
      <c r="R30" s="146" t="s">
        <v>248</v>
      </c>
      <c r="S30" s="146" t="s">
        <v>13</v>
      </c>
      <c r="T30" s="146" t="s">
        <v>13</v>
      </c>
      <c r="U30" s="146" t="s">
        <v>13</v>
      </c>
      <c r="V30" s="146" t="s">
        <v>13</v>
      </c>
      <c r="W30" s="146" t="s">
        <v>13</v>
      </c>
      <c r="X30" s="146" t="s">
        <v>13</v>
      </c>
      <c r="Y30" s="146" t="s">
        <v>248</v>
      </c>
      <c r="Z30" s="146" t="s">
        <v>13</v>
      </c>
      <c r="AA30" s="146" t="s">
        <v>13</v>
      </c>
      <c r="AB30" s="146" t="s">
        <v>13</v>
      </c>
      <c r="AC30" s="146" t="s">
        <v>13</v>
      </c>
      <c r="AD30" s="146" t="s">
        <v>13</v>
      </c>
      <c r="AE30" s="146" t="s">
        <v>13</v>
      </c>
      <c r="AF30" s="146" t="s">
        <v>248</v>
      </c>
      <c r="AG30" s="146" t="s">
        <v>13</v>
      </c>
      <c r="AH30" s="146" t="s">
        <v>13</v>
      </c>
      <c r="AI30" s="146" t="s">
        <v>13</v>
      </c>
      <c r="AJ30" s="146" t="s">
        <v>13</v>
      </c>
      <c r="AK30" s="146" t="s">
        <v>13</v>
      </c>
      <c r="AL30" s="146" t="s">
        <v>13</v>
      </c>
      <c r="AM30" s="147">
        <f t="shared" si="0"/>
        <v>27</v>
      </c>
      <c r="AN30" s="148">
        <f t="shared" si="1"/>
        <v>4</v>
      </c>
      <c r="AO30" s="149">
        <f t="shared" si="2"/>
        <v>0</v>
      </c>
      <c r="AP30" s="150">
        <f t="shared" si="3"/>
        <v>31</v>
      </c>
      <c r="AQ30" s="94">
        <f>VLOOKUP(D30,'[1]Attendance Sheet JAN 23'!$C$14:$BO$122,65,0)</f>
        <v>27</v>
      </c>
      <c r="AR30" s="95">
        <f t="shared" si="4"/>
        <v>0</v>
      </c>
      <c r="AS30" s="95">
        <v>31</v>
      </c>
    </row>
    <row r="31" spans="1:45" s="95" customFormat="1" ht="41.25" customHeight="1" x14ac:dyDescent="0.3">
      <c r="A31" s="142">
        <v>18</v>
      </c>
      <c r="B31" s="139" t="s">
        <v>74</v>
      </c>
      <c r="C31" s="140" t="s">
        <v>75</v>
      </c>
      <c r="D31" s="141">
        <v>5355</v>
      </c>
      <c r="E31" s="143" t="s">
        <v>99</v>
      </c>
      <c r="F31" s="144">
        <v>44075</v>
      </c>
      <c r="G31" s="145" t="s">
        <v>10</v>
      </c>
      <c r="H31" s="146" t="s">
        <v>13</v>
      </c>
      <c r="I31" s="146" t="s">
        <v>241</v>
      </c>
      <c r="J31" s="146" t="s">
        <v>13</v>
      </c>
      <c r="K31" s="146" t="s">
        <v>13</v>
      </c>
      <c r="L31" s="146" t="s">
        <v>13</v>
      </c>
      <c r="M31" s="146" t="s">
        <v>13</v>
      </c>
      <c r="N31" s="146" t="s">
        <v>13</v>
      </c>
      <c r="O31" s="146" t="s">
        <v>248</v>
      </c>
      <c r="P31" s="146" t="s">
        <v>13</v>
      </c>
      <c r="Q31" s="146" t="s">
        <v>13</v>
      </c>
      <c r="R31" s="146" t="s">
        <v>13</v>
      </c>
      <c r="S31" s="146" t="s">
        <v>13</v>
      </c>
      <c r="T31" s="146" t="s">
        <v>13</v>
      </c>
      <c r="U31" s="146" t="s">
        <v>13</v>
      </c>
      <c r="V31" s="146" t="s">
        <v>248</v>
      </c>
      <c r="W31" s="146" t="s">
        <v>13</v>
      </c>
      <c r="X31" s="146" t="s">
        <v>13</v>
      </c>
      <c r="Y31" s="146" t="s">
        <v>13</v>
      </c>
      <c r="Z31" s="146" t="s">
        <v>13</v>
      </c>
      <c r="AA31" s="146" t="s">
        <v>13</v>
      </c>
      <c r="AB31" s="146" t="s">
        <v>13</v>
      </c>
      <c r="AC31" s="146" t="s">
        <v>248</v>
      </c>
      <c r="AD31" s="146" t="s">
        <v>13</v>
      </c>
      <c r="AE31" s="146" t="s">
        <v>13</v>
      </c>
      <c r="AF31" s="146" t="s">
        <v>13</v>
      </c>
      <c r="AG31" s="146" t="s">
        <v>13</v>
      </c>
      <c r="AH31" s="146" t="s">
        <v>13</v>
      </c>
      <c r="AI31" s="146" t="s">
        <v>13</v>
      </c>
      <c r="AJ31" s="152" t="s">
        <v>248</v>
      </c>
      <c r="AK31" s="146" t="s">
        <v>13</v>
      </c>
      <c r="AL31" s="146" t="s">
        <v>13</v>
      </c>
      <c r="AM31" s="147">
        <f t="shared" si="0"/>
        <v>26</v>
      </c>
      <c r="AN31" s="148">
        <f t="shared" si="1"/>
        <v>4</v>
      </c>
      <c r="AO31" s="149">
        <f t="shared" si="2"/>
        <v>1</v>
      </c>
      <c r="AP31" s="150">
        <f t="shared" si="3"/>
        <v>30</v>
      </c>
      <c r="AQ31" s="94">
        <f>VLOOKUP(D31,'[1]Attendance Sheet JAN 23'!$C$14:$BO$122,65,0)</f>
        <v>26</v>
      </c>
      <c r="AR31" s="95">
        <f t="shared" si="4"/>
        <v>0</v>
      </c>
      <c r="AS31" s="95">
        <v>31</v>
      </c>
    </row>
    <row r="32" spans="1:45" s="95" customFormat="1" ht="41.25" customHeight="1" x14ac:dyDescent="0.3">
      <c r="A32" s="142">
        <v>19</v>
      </c>
      <c r="B32" s="139" t="s">
        <v>97</v>
      </c>
      <c r="C32" s="140" t="s">
        <v>98</v>
      </c>
      <c r="D32" s="141">
        <v>5434</v>
      </c>
      <c r="E32" s="143" t="s">
        <v>100</v>
      </c>
      <c r="F32" s="144">
        <v>44103</v>
      </c>
      <c r="G32" s="145" t="s">
        <v>101</v>
      </c>
      <c r="H32" s="146" t="s">
        <v>13</v>
      </c>
      <c r="I32" s="146" t="s">
        <v>241</v>
      </c>
      <c r="J32" s="146" t="s">
        <v>13</v>
      </c>
      <c r="K32" s="146" t="s">
        <v>13</v>
      </c>
      <c r="L32" s="146" t="s">
        <v>13</v>
      </c>
      <c r="M32" s="146" t="s">
        <v>248</v>
      </c>
      <c r="N32" s="146" t="s">
        <v>13</v>
      </c>
      <c r="O32" s="146" t="s">
        <v>13</v>
      </c>
      <c r="P32" s="146" t="s">
        <v>13</v>
      </c>
      <c r="Q32" s="146" t="s">
        <v>13</v>
      </c>
      <c r="R32" s="146" t="s">
        <v>13</v>
      </c>
      <c r="S32" s="146" t="s">
        <v>13</v>
      </c>
      <c r="T32" s="146" t="s">
        <v>248</v>
      </c>
      <c r="U32" s="146" t="s">
        <v>13</v>
      </c>
      <c r="V32" s="146" t="s">
        <v>13</v>
      </c>
      <c r="W32" s="146" t="s">
        <v>13</v>
      </c>
      <c r="X32" s="146" t="s">
        <v>13</v>
      </c>
      <c r="Y32" s="146" t="s">
        <v>13</v>
      </c>
      <c r="Z32" s="146" t="s">
        <v>13</v>
      </c>
      <c r="AA32" s="146" t="s">
        <v>248</v>
      </c>
      <c r="AB32" s="146" t="s">
        <v>13</v>
      </c>
      <c r="AC32" s="146" t="s">
        <v>13</v>
      </c>
      <c r="AD32" s="146" t="s">
        <v>13</v>
      </c>
      <c r="AE32" s="146" t="s">
        <v>13</v>
      </c>
      <c r="AF32" s="146" t="s">
        <v>13</v>
      </c>
      <c r="AG32" s="146" t="s">
        <v>13</v>
      </c>
      <c r="AH32" s="146" t="s">
        <v>13</v>
      </c>
      <c r="AI32" s="146" t="s">
        <v>13</v>
      </c>
      <c r="AJ32" s="146" t="s">
        <v>248</v>
      </c>
      <c r="AK32" s="146" t="s">
        <v>13</v>
      </c>
      <c r="AL32" s="146" t="s">
        <v>13</v>
      </c>
      <c r="AM32" s="147">
        <f t="shared" si="0"/>
        <v>26</v>
      </c>
      <c r="AN32" s="148">
        <f t="shared" si="1"/>
        <v>4</v>
      </c>
      <c r="AO32" s="149">
        <f t="shared" si="2"/>
        <v>1</v>
      </c>
      <c r="AP32" s="150">
        <f t="shared" si="3"/>
        <v>30</v>
      </c>
      <c r="AQ32" s="94">
        <f>VLOOKUP(D32,'[1]Attendance Sheet JAN 23'!$C$14:$BO$122,65,0)</f>
        <v>26</v>
      </c>
      <c r="AR32" s="95">
        <f t="shared" si="4"/>
        <v>0</v>
      </c>
      <c r="AS32" s="95">
        <v>30</v>
      </c>
    </row>
    <row r="33" spans="1:45" s="95" customFormat="1" ht="41.25" customHeight="1" x14ac:dyDescent="0.3">
      <c r="A33" s="142">
        <v>20</v>
      </c>
      <c r="B33" s="139" t="s">
        <v>40</v>
      </c>
      <c r="C33" s="140" t="s">
        <v>41</v>
      </c>
      <c r="D33" s="141">
        <v>5295</v>
      </c>
      <c r="E33" s="143" t="s">
        <v>100</v>
      </c>
      <c r="F33" s="144">
        <v>44075</v>
      </c>
      <c r="G33" s="145" t="s">
        <v>101</v>
      </c>
      <c r="H33" s="146" t="s">
        <v>248</v>
      </c>
      <c r="I33" s="146" t="s">
        <v>13</v>
      </c>
      <c r="J33" s="146" t="s">
        <v>13</v>
      </c>
      <c r="K33" s="146" t="s">
        <v>13</v>
      </c>
      <c r="L33" s="146" t="s">
        <v>13</v>
      </c>
      <c r="M33" s="146" t="s">
        <v>13</v>
      </c>
      <c r="N33" s="146" t="s">
        <v>13</v>
      </c>
      <c r="O33" s="146" t="s">
        <v>248</v>
      </c>
      <c r="P33" s="146" t="s">
        <v>13</v>
      </c>
      <c r="Q33" s="146" t="s">
        <v>13</v>
      </c>
      <c r="R33" s="146" t="s">
        <v>13</v>
      </c>
      <c r="S33" s="146" t="s">
        <v>13</v>
      </c>
      <c r="T33" s="146" t="s">
        <v>13</v>
      </c>
      <c r="U33" s="146" t="s">
        <v>13</v>
      </c>
      <c r="V33" s="146" t="s">
        <v>248</v>
      </c>
      <c r="W33" s="146" t="s">
        <v>13</v>
      </c>
      <c r="X33" s="146" t="s">
        <v>13</v>
      </c>
      <c r="Y33" s="146" t="s">
        <v>13</v>
      </c>
      <c r="Z33" s="146" t="s">
        <v>13</v>
      </c>
      <c r="AA33" s="146" t="s">
        <v>13</v>
      </c>
      <c r="AB33" s="146" t="s">
        <v>13</v>
      </c>
      <c r="AC33" s="146" t="s">
        <v>248</v>
      </c>
      <c r="AD33" s="146" t="s">
        <v>13</v>
      </c>
      <c r="AE33" s="146" t="s">
        <v>13</v>
      </c>
      <c r="AF33" s="146" t="s">
        <v>241</v>
      </c>
      <c r="AG33" s="146" t="s">
        <v>241</v>
      </c>
      <c r="AH33" s="146" t="s">
        <v>241</v>
      </c>
      <c r="AI33" s="146" t="s">
        <v>13</v>
      </c>
      <c r="AJ33" s="146" t="s">
        <v>241</v>
      </c>
      <c r="AK33" s="146" t="s">
        <v>13</v>
      </c>
      <c r="AL33" s="146" t="s">
        <v>13</v>
      </c>
      <c r="AM33" s="147">
        <f t="shared" si="0"/>
        <v>23</v>
      </c>
      <c r="AN33" s="148">
        <f t="shared" si="1"/>
        <v>4</v>
      </c>
      <c r="AO33" s="149">
        <f t="shared" si="2"/>
        <v>4</v>
      </c>
      <c r="AP33" s="150">
        <f t="shared" si="3"/>
        <v>27</v>
      </c>
      <c r="AQ33" s="94">
        <f>VLOOKUP(D33,'[1]Attendance Sheet JAN 23'!$C$14:$BO$122,65,0)</f>
        <v>23</v>
      </c>
      <c r="AR33" s="95">
        <f t="shared" si="4"/>
        <v>0</v>
      </c>
      <c r="AS33" s="95">
        <v>27</v>
      </c>
    </row>
    <row r="34" spans="1:45" s="95" customFormat="1" ht="41.25" customHeight="1" x14ac:dyDescent="0.3">
      <c r="A34" s="142">
        <v>21</v>
      </c>
      <c r="B34" s="139" t="s">
        <v>50</v>
      </c>
      <c r="C34" s="140" t="s">
        <v>51</v>
      </c>
      <c r="D34" s="141">
        <v>5320</v>
      </c>
      <c r="E34" s="143" t="s">
        <v>99</v>
      </c>
      <c r="F34" s="144">
        <v>44075</v>
      </c>
      <c r="G34" s="145" t="s">
        <v>10</v>
      </c>
      <c r="H34" s="146" t="s">
        <v>13</v>
      </c>
      <c r="I34" s="146" t="s">
        <v>13</v>
      </c>
      <c r="J34" s="146" t="s">
        <v>13</v>
      </c>
      <c r="K34" s="146" t="s">
        <v>248</v>
      </c>
      <c r="L34" s="146" t="s">
        <v>13</v>
      </c>
      <c r="M34" s="146" t="s">
        <v>13</v>
      </c>
      <c r="N34" s="146" t="s">
        <v>13</v>
      </c>
      <c r="O34" s="146" t="s">
        <v>13</v>
      </c>
      <c r="P34" s="146" t="s">
        <v>13</v>
      </c>
      <c r="Q34" s="146" t="s">
        <v>13</v>
      </c>
      <c r="R34" s="146" t="s">
        <v>13</v>
      </c>
      <c r="S34" s="146" t="s">
        <v>248</v>
      </c>
      <c r="T34" s="146" t="s">
        <v>13</v>
      </c>
      <c r="U34" s="146" t="s">
        <v>13</v>
      </c>
      <c r="V34" s="146" t="s">
        <v>13</v>
      </c>
      <c r="W34" s="146" t="s">
        <v>13</v>
      </c>
      <c r="X34" s="146" t="s">
        <v>248</v>
      </c>
      <c r="Y34" s="146" t="s">
        <v>13</v>
      </c>
      <c r="Z34" s="146" t="s">
        <v>13</v>
      </c>
      <c r="AA34" s="146" t="s">
        <v>13</v>
      </c>
      <c r="AB34" s="146" t="s">
        <v>13</v>
      </c>
      <c r="AC34" s="146" t="s">
        <v>13</v>
      </c>
      <c r="AD34" s="146" t="s">
        <v>241</v>
      </c>
      <c r="AE34" s="146" t="s">
        <v>241</v>
      </c>
      <c r="AF34" s="146" t="s">
        <v>241</v>
      </c>
      <c r="AG34" s="146" t="s">
        <v>13</v>
      </c>
      <c r="AH34" s="146" t="s">
        <v>248</v>
      </c>
      <c r="AI34" s="146" t="s">
        <v>13</v>
      </c>
      <c r="AJ34" s="146" t="s">
        <v>13</v>
      </c>
      <c r="AK34" s="146" t="s">
        <v>13</v>
      </c>
      <c r="AL34" s="146" t="s">
        <v>241</v>
      </c>
      <c r="AM34" s="147">
        <f t="shared" si="0"/>
        <v>23</v>
      </c>
      <c r="AN34" s="148">
        <f t="shared" si="1"/>
        <v>4</v>
      </c>
      <c r="AO34" s="149">
        <f t="shared" si="2"/>
        <v>4</v>
      </c>
      <c r="AP34" s="150">
        <f t="shared" si="3"/>
        <v>27</v>
      </c>
      <c r="AQ34" s="94">
        <f>VLOOKUP(D34,'[1]Attendance Sheet JAN 23'!$C$14:$BO$122,65,0)</f>
        <v>23</v>
      </c>
      <c r="AR34" s="95">
        <f t="shared" si="4"/>
        <v>0</v>
      </c>
      <c r="AS34" s="95">
        <v>27</v>
      </c>
    </row>
    <row r="35" spans="1:45" s="95" customFormat="1" ht="41.25" customHeight="1" x14ac:dyDescent="0.3">
      <c r="A35" s="142">
        <v>22</v>
      </c>
      <c r="B35" s="139" t="s">
        <v>109</v>
      </c>
      <c r="C35" s="140" t="s">
        <v>117</v>
      </c>
      <c r="D35" s="141">
        <v>5445</v>
      </c>
      <c r="E35" s="143" t="s">
        <v>99</v>
      </c>
      <c r="F35" s="144">
        <v>44116</v>
      </c>
      <c r="G35" s="145" t="s">
        <v>10</v>
      </c>
      <c r="H35" s="146" t="s">
        <v>13</v>
      </c>
      <c r="I35" s="146" t="s">
        <v>13</v>
      </c>
      <c r="J35" s="146" t="s">
        <v>13</v>
      </c>
      <c r="K35" s="146" t="s">
        <v>13</v>
      </c>
      <c r="L35" s="146" t="s">
        <v>248</v>
      </c>
      <c r="M35" s="146" t="s">
        <v>13</v>
      </c>
      <c r="N35" s="146" t="s">
        <v>13</v>
      </c>
      <c r="O35" s="146" t="s">
        <v>13</v>
      </c>
      <c r="P35" s="146" t="s">
        <v>13</v>
      </c>
      <c r="Q35" s="146" t="s">
        <v>13</v>
      </c>
      <c r="R35" s="146" t="s">
        <v>13</v>
      </c>
      <c r="S35" s="146" t="s">
        <v>13</v>
      </c>
      <c r="T35" s="146" t="s">
        <v>248</v>
      </c>
      <c r="U35" s="146" t="s">
        <v>13</v>
      </c>
      <c r="V35" s="146" t="s">
        <v>13</v>
      </c>
      <c r="W35" s="146" t="s">
        <v>13</v>
      </c>
      <c r="X35" s="146" t="s">
        <v>241</v>
      </c>
      <c r="Y35" s="146" t="s">
        <v>241</v>
      </c>
      <c r="Z35" s="146" t="s">
        <v>241</v>
      </c>
      <c r="AA35" s="146" t="s">
        <v>13</v>
      </c>
      <c r="AB35" s="146" t="s">
        <v>248</v>
      </c>
      <c r="AC35" s="146" t="s">
        <v>13</v>
      </c>
      <c r="AD35" s="146" t="s">
        <v>13</v>
      </c>
      <c r="AE35" s="146" t="s">
        <v>13</v>
      </c>
      <c r="AF35" s="146" t="s">
        <v>13</v>
      </c>
      <c r="AG35" s="146" t="s">
        <v>248</v>
      </c>
      <c r="AH35" s="146" t="s">
        <v>13</v>
      </c>
      <c r="AI35" s="146" t="s">
        <v>13</v>
      </c>
      <c r="AJ35" s="146" t="s">
        <v>13</v>
      </c>
      <c r="AK35" s="146" t="s">
        <v>13</v>
      </c>
      <c r="AL35" s="146" t="s">
        <v>13</v>
      </c>
      <c r="AM35" s="147">
        <f t="shared" si="0"/>
        <v>24</v>
      </c>
      <c r="AN35" s="148">
        <f t="shared" si="1"/>
        <v>4</v>
      </c>
      <c r="AO35" s="149">
        <f t="shared" si="2"/>
        <v>3</v>
      </c>
      <c r="AP35" s="150">
        <f t="shared" ref="AP35" si="5">AM35+AN35</f>
        <v>28</v>
      </c>
      <c r="AQ35" s="94">
        <f>VLOOKUP(D35,'[1]Attendance Sheet JAN 23'!$C$14:$BO$122,65,0)</f>
        <v>24</v>
      </c>
      <c r="AR35" s="95">
        <f t="shared" si="4"/>
        <v>0</v>
      </c>
      <c r="AS35" s="95">
        <v>28</v>
      </c>
    </row>
    <row r="36" spans="1:45" s="95" customFormat="1" ht="41.25" customHeight="1" x14ac:dyDescent="0.3">
      <c r="A36" s="142">
        <v>23</v>
      </c>
      <c r="B36" s="139" t="s">
        <v>93</v>
      </c>
      <c r="C36" s="140" t="s">
        <v>94</v>
      </c>
      <c r="D36" s="141">
        <v>5407</v>
      </c>
      <c r="E36" s="143" t="s">
        <v>99</v>
      </c>
      <c r="F36" s="144">
        <v>44089</v>
      </c>
      <c r="G36" s="145" t="s">
        <v>10</v>
      </c>
      <c r="H36" s="146" t="s">
        <v>13</v>
      </c>
      <c r="I36" s="146" t="s">
        <v>13</v>
      </c>
      <c r="J36" s="146" t="s">
        <v>248</v>
      </c>
      <c r="K36" s="146" t="s">
        <v>13</v>
      </c>
      <c r="L36" s="146" t="s">
        <v>13</v>
      </c>
      <c r="M36" s="146" t="s">
        <v>13</v>
      </c>
      <c r="N36" s="146" t="s">
        <v>13</v>
      </c>
      <c r="O36" s="146" t="s">
        <v>13</v>
      </c>
      <c r="P36" s="146" t="s">
        <v>248</v>
      </c>
      <c r="Q36" s="146" t="s">
        <v>13</v>
      </c>
      <c r="R36" s="146" t="s">
        <v>13</v>
      </c>
      <c r="S36" s="146" t="s">
        <v>13</v>
      </c>
      <c r="T36" s="146" t="s">
        <v>13</v>
      </c>
      <c r="U36" s="146" t="s">
        <v>13</v>
      </c>
      <c r="V36" s="146" t="s">
        <v>13</v>
      </c>
      <c r="W36" s="146" t="s">
        <v>13</v>
      </c>
      <c r="X36" s="146" t="s">
        <v>248</v>
      </c>
      <c r="Y36" s="146" t="s">
        <v>13</v>
      </c>
      <c r="Z36" s="146" t="s">
        <v>13</v>
      </c>
      <c r="AA36" s="146" t="s">
        <v>13</v>
      </c>
      <c r="AB36" s="146" t="s">
        <v>13</v>
      </c>
      <c r="AC36" s="146" t="s">
        <v>13</v>
      </c>
      <c r="AD36" s="146" t="s">
        <v>248</v>
      </c>
      <c r="AE36" s="146" t="s">
        <v>13</v>
      </c>
      <c r="AF36" s="146" t="s">
        <v>13</v>
      </c>
      <c r="AG36" s="146" t="s">
        <v>241</v>
      </c>
      <c r="AH36" s="146" t="s">
        <v>13</v>
      </c>
      <c r="AI36" s="146" t="s">
        <v>241</v>
      </c>
      <c r="AJ36" s="146" t="s">
        <v>13</v>
      </c>
      <c r="AK36" s="146" t="s">
        <v>13</v>
      </c>
      <c r="AL36" s="146" t="s">
        <v>241</v>
      </c>
      <c r="AM36" s="147">
        <f t="shared" si="0"/>
        <v>24</v>
      </c>
      <c r="AN36" s="148">
        <f t="shared" si="1"/>
        <v>4</v>
      </c>
      <c r="AO36" s="149">
        <f t="shared" si="2"/>
        <v>3</v>
      </c>
      <c r="AP36" s="150">
        <f t="shared" ref="AP36" si="6">AM36+AN36</f>
        <v>28</v>
      </c>
      <c r="AQ36" s="94">
        <f>VLOOKUP(D36,'[1]Attendance Sheet JAN 23'!$C$14:$BO$122,65,0)</f>
        <v>24</v>
      </c>
      <c r="AR36" s="95">
        <f t="shared" si="4"/>
        <v>0</v>
      </c>
      <c r="AS36" s="95">
        <v>28</v>
      </c>
    </row>
    <row r="37" spans="1:45" s="95" customFormat="1" ht="41.25" customHeight="1" x14ac:dyDescent="0.3">
      <c r="A37" s="142">
        <v>24</v>
      </c>
      <c r="B37" s="139" t="s">
        <v>32</v>
      </c>
      <c r="C37" s="140" t="s">
        <v>33</v>
      </c>
      <c r="D37" s="141">
        <v>5311</v>
      </c>
      <c r="E37" s="143" t="s">
        <v>99</v>
      </c>
      <c r="F37" s="144">
        <v>44075</v>
      </c>
      <c r="G37" s="145" t="s">
        <v>10</v>
      </c>
      <c r="H37" s="146" t="s">
        <v>13</v>
      </c>
      <c r="I37" s="146" t="s">
        <v>13</v>
      </c>
      <c r="J37" s="146" t="s">
        <v>13</v>
      </c>
      <c r="K37" s="146" t="s">
        <v>13</v>
      </c>
      <c r="L37" s="146" t="s">
        <v>248</v>
      </c>
      <c r="M37" s="146" t="s">
        <v>13</v>
      </c>
      <c r="N37" s="146" t="s">
        <v>13</v>
      </c>
      <c r="O37" s="146" t="s">
        <v>13</v>
      </c>
      <c r="P37" s="146" t="s">
        <v>248</v>
      </c>
      <c r="Q37" s="146" t="s">
        <v>13</v>
      </c>
      <c r="R37" s="146" t="s">
        <v>13</v>
      </c>
      <c r="S37" s="146" t="s">
        <v>13</v>
      </c>
      <c r="T37" s="146" t="s">
        <v>13</v>
      </c>
      <c r="U37" s="146" t="s">
        <v>13</v>
      </c>
      <c r="V37" s="146" t="s">
        <v>13</v>
      </c>
      <c r="W37" s="146" t="s">
        <v>13</v>
      </c>
      <c r="X37" s="146" t="s">
        <v>13</v>
      </c>
      <c r="Y37" s="146" t="s">
        <v>248</v>
      </c>
      <c r="Z37" s="146" t="s">
        <v>13</v>
      </c>
      <c r="AA37" s="146" t="s">
        <v>13</v>
      </c>
      <c r="AB37" s="146" t="s">
        <v>13</v>
      </c>
      <c r="AC37" s="146" t="s">
        <v>13</v>
      </c>
      <c r="AD37" s="146" t="s">
        <v>13</v>
      </c>
      <c r="AE37" s="146" t="s">
        <v>13</v>
      </c>
      <c r="AF37" s="146" t="s">
        <v>248</v>
      </c>
      <c r="AG37" s="146" t="s">
        <v>13</v>
      </c>
      <c r="AH37" s="146" t="s">
        <v>13</v>
      </c>
      <c r="AI37" s="146" t="s">
        <v>13</v>
      </c>
      <c r="AJ37" s="146" t="s">
        <v>13</v>
      </c>
      <c r="AK37" s="146" t="s">
        <v>13</v>
      </c>
      <c r="AL37" s="146" t="s">
        <v>13</v>
      </c>
      <c r="AM37" s="147">
        <f t="shared" si="0"/>
        <v>27</v>
      </c>
      <c r="AN37" s="148">
        <f t="shared" si="1"/>
        <v>4</v>
      </c>
      <c r="AO37" s="149">
        <f t="shared" si="2"/>
        <v>0</v>
      </c>
      <c r="AP37" s="150">
        <f t="shared" si="3"/>
        <v>31</v>
      </c>
      <c r="AQ37" s="94">
        <f>VLOOKUP(D37,'[1]Attendance Sheet JAN 23'!$C$14:$BO$122,65,0)</f>
        <v>27</v>
      </c>
      <c r="AR37" s="95">
        <f t="shared" si="4"/>
        <v>0</v>
      </c>
      <c r="AS37" s="95">
        <v>31</v>
      </c>
    </row>
    <row r="38" spans="1:45" s="95" customFormat="1" ht="41.25" customHeight="1" x14ac:dyDescent="0.3">
      <c r="A38" s="142">
        <v>25</v>
      </c>
      <c r="B38" s="139" t="s">
        <v>28</v>
      </c>
      <c r="C38" s="140" t="s">
        <v>29</v>
      </c>
      <c r="D38" s="141">
        <v>5273</v>
      </c>
      <c r="E38" s="143" t="s">
        <v>99</v>
      </c>
      <c r="F38" s="144">
        <v>44075</v>
      </c>
      <c r="G38" s="145" t="s">
        <v>10</v>
      </c>
      <c r="H38" s="146" t="s">
        <v>241</v>
      </c>
      <c r="I38" s="146" t="s">
        <v>13</v>
      </c>
      <c r="J38" s="146" t="s">
        <v>13</v>
      </c>
      <c r="K38" s="146" t="s">
        <v>13</v>
      </c>
      <c r="L38" s="146" t="s">
        <v>13</v>
      </c>
      <c r="M38" s="146" t="s">
        <v>248</v>
      </c>
      <c r="N38" s="146" t="s">
        <v>13</v>
      </c>
      <c r="O38" s="146" t="s">
        <v>13</v>
      </c>
      <c r="P38" s="146" t="s">
        <v>13</v>
      </c>
      <c r="Q38" s="146" t="s">
        <v>13</v>
      </c>
      <c r="R38" s="146" t="s">
        <v>13</v>
      </c>
      <c r="S38" s="146" t="s">
        <v>13</v>
      </c>
      <c r="T38" s="146" t="s">
        <v>248</v>
      </c>
      <c r="U38" s="146" t="s">
        <v>13</v>
      </c>
      <c r="V38" s="146" t="s">
        <v>13</v>
      </c>
      <c r="W38" s="146" t="s">
        <v>13</v>
      </c>
      <c r="X38" s="146" t="s">
        <v>13</v>
      </c>
      <c r="Y38" s="146" t="s">
        <v>13</v>
      </c>
      <c r="Z38" s="146" t="s">
        <v>13</v>
      </c>
      <c r="AA38" s="146" t="s">
        <v>248</v>
      </c>
      <c r="AB38" s="146" t="s">
        <v>13</v>
      </c>
      <c r="AC38" s="146" t="s">
        <v>13</v>
      </c>
      <c r="AD38" s="146" t="s">
        <v>13</v>
      </c>
      <c r="AE38" s="146" t="s">
        <v>13</v>
      </c>
      <c r="AF38" s="146" t="s">
        <v>13</v>
      </c>
      <c r="AG38" s="146" t="s">
        <v>13</v>
      </c>
      <c r="AH38" s="146" t="s">
        <v>248</v>
      </c>
      <c r="AI38" s="146" t="s">
        <v>241</v>
      </c>
      <c r="AJ38" s="146" t="s">
        <v>13</v>
      </c>
      <c r="AK38" s="146" t="s">
        <v>13</v>
      </c>
      <c r="AL38" s="146" t="s">
        <v>13</v>
      </c>
      <c r="AM38" s="147">
        <f t="shared" si="0"/>
        <v>25</v>
      </c>
      <c r="AN38" s="148">
        <f t="shared" si="1"/>
        <v>4</v>
      </c>
      <c r="AO38" s="149">
        <f t="shared" si="2"/>
        <v>2</v>
      </c>
      <c r="AP38" s="150">
        <f t="shared" si="3"/>
        <v>29</v>
      </c>
      <c r="AQ38" s="94">
        <f>VLOOKUP(D38,'[1]Attendance Sheet JAN 23'!$C$14:$BO$122,65,0)</f>
        <v>25</v>
      </c>
      <c r="AR38" s="95">
        <f t="shared" si="4"/>
        <v>0</v>
      </c>
      <c r="AS38" s="95">
        <v>29</v>
      </c>
    </row>
    <row r="39" spans="1:45" s="95" customFormat="1" ht="41.25" customHeight="1" x14ac:dyDescent="0.3">
      <c r="A39" s="142">
        <v>26</v>
      </c>
      <c r="B39" s="139" t="s">
        <v>36</v>
      </c>
      <c r="C39" s="140" t="s">
        <v>37</v>
      </c>
      <c r="D39" s="141">
        <v>5304</v>
      </c>
      <c r="E39" s="143" t="s">
        <v>100</v>
      </c>
      <c r="F39" s="144">
        <v>44075</v>
      </c>
      <c r="G39" s="145" t="s">
        <v>10</v>
      </c>
      <c r="H39" s="146" t="s">
        <v>13</v>
      </c>
      <c r="I39" s="146" t="s">
        <v>248</v>
      </c>
      <c r="J39" s="146" t="s">
        <v>13</v>
      </c>
      <c r="K39" s="146" t="s">
        <v>13</v>
      </c>
      <c r="L39" s="146" t="s">
        <v>13</v>
      </c>
      <c r="M39" s="146" t="s">
        <v>13</v>
      </c>
      <c r="N39" s="146" t="s">
        <v>13</v>
      </c>
      <c r="O39" s="146" t="s">
        <v>13</v>
      </c>
      <c r="P39" s="146" t="s">
        <v>13</v>
      </c>
      <c r="Q39" s="146" t="s">
        <v>248</v>
      </c>
      <c r="R39" s="146" t="s">
        <v>13</v>
      </c>
      <c r="S39" s="146" t="s">
        <v>13</v>
      </c>
      <c r="T39" s="146" t="s">
        <v>13</v>
      </c>
      <c r="U39" s="146" t="s">
        <v>13</v>
      </c>
      <c r="V39" s="146" t="s">
        <v>13</v>
      </c>
      <c r="W39" s="146" t="s">
        <v>13</v>
      </c>
      <c r="X39" s="146" t="s">
        <v>248</v>
      </c>
      <c r="Y39" s="146" t="s">
        <v>13</v>
      </c>
      <c r="Z39" s="146" t="s">
        <v>13</v>
      </c>
      <c r="AA39" s="146" t="s">
        <v>13</v>
      </c>
      <c r="AB39" s="146" t="s">
        <v>13</v>
      </c>
      <c r="AC39" s="146" t="s">
        <v>13</v>
      </c>
      <c r="AD39" s="146" t="s">
        <v>13</v>
      </c>
      <c r="AE39" s="146" t="s">
        <v>248</v>
      </c>
      <c r="AF39" s="146" t="s">
        <v>13</v>
      </c>
      <c r="AG39" s="146" t="s">
        <v>13</v>
      </c>
      <c r="AH39" s="146" t="s">
        <v>13</v>
      </c>
      <c r="AI39" s="146" t="s">
        <v>13</v>
      </c>
      <c r="AJ39" s="146" t="s">
        <v>13</v>
      </c>
      <c r="AK39" s="146" t="s">
        <v>13</v>
      </c>
      <c r="AL39" s="146" t="s">
        <v>241</v>
      </c>
      <c r="AM39" s="147">
        <f t="shared" si="0"/>
        <v>26</v>
      </c>
      <c r="AN39" s="148">
        <f t="shared" si="1"/>
        <v>4</v>
      </c>
      <c r="AO39" s="149">
        <f t="shared" si="2"/>
        <v>1</v>
      </c>
      <c r="AP39" s="150">
        <f t="shared" si="3"/>
        <v>30</v>
      </c>
      <c r="AQ39" s="94">
        <f>VLOOKUP(D39,'[1]Attendance Sheet JAN 23'!$C$14:$BO$122,65,0)</f>
        <v>26</v>
      </c>
      <c r="AR39" s="95">
        <f t="shared" si="4"/>
        <v>0</v>
      </c>
      <c r="AS39" s="95">
        <v>30</v>
      </c>
    </row>
    <row r="40" spans="1:45" s="95" customFormat="1" ht="41.25" customHeight="1" x14ac:dyDescent="0.3">
      <c r="A40" s="142">
        <v>27</v>
      </c>
      <c r="B40" s="139" t="s">
        <v>70</v>
      </c>
      <c r="C40" s="140" t="s">
        <v>71</v>
      </c>
      <c r="D40" s="141">
        <v>5346</v>
      </c>
      <c r="E40" s="143" t="s">
        <v>99</v>
      </c>
      <c r="F40" s="144">
        <v>44075</v>
      </c>
      <c r="G40" s="145" t="s">
        <v>10</v>
      </c>
      <c r="H40" s="146" t="s">
        <v>13</v>
      </c>
      <c r="I40" s="146" t="s">
        <v>13</v>
      </c>
      <c r="J40" s="146" t="s">
        <v>248</v>
      </c>
      <c r="K40" s="146" t="s">
        <v>13</v>
      </c>
      <c r="L40" s="146" t="s">
        <v>13</v>
      </c>
      <c r="M40" s="146" t="s">
        <v>13</v>
      </c>
      <c r="N40" s="146" t="s">
        <v>13</v>
      </c>
      <c r="O40" s="146" t="s">
        <v>13</v>
      </c>
      <c r="P40" s="146" t="s">
        <v>13</v>
      </c>
      <c r="Q40" s="146" t="s">
        <v>248</v>
      </c>
      <c r="R40" s="146" t="s">
        <v>13</v>
      </c>
      <c r="S40" s="146" t="s">
        <v>13</v>
      </c>
      <c r="T40" s="146" t="s">
        <v>13</v>
      </c>
      <c r="U40" s="146" t="s">
        <v>13</v>
      </c>
      <c r="V40" s="146" t="s">
        <v>13</v>
      </c>
      <c r="W40" s="146" t="s">
        <v>13</v>
      </c>
      <c r="X40" s="146" t="s">
        <v>248</v>
      </c>
      <c r="Y40" s="146" t="s">
        <v>13</v>
      </c>
      <c r="Z40" s="146" t="s">
        <v>13</v>
      </c>
      <c r="AA40" s="146" t="s">
        <v>13</v>
      </c>
      <c r="AB40" s="146" t="s">
        <v>13</v>
      </c>
      <c r="AC40" s="146" t="s">
        <v>13</v>
      </c>
      <c r="AD40" s="146" t="s">
        <v>13</v>
      </c>
      <c r="AE40" s="146" t="s">
        <v>248</v>
      </c>
      <c r="AF40" s="146" t="s">
        <v>13</v>
      </c>
      <c r="AG40" s="146" t="s">
        <v>13</v>
      </c>
      <c r="AH40" s="146" t="s">
        <v>13</v>
      </c>
      <c r="AI40" s="146" t="s">
        <v>13</v>
      </c>
      <c r="AJ40" s="146" t="s">
        <v>13</v>
      </c>
      <c r="AK40" s="146" t="s">
        <v>13</v>
      </c>
      <c r="AL40" s="146" t="s">
        <v>241</v>
      </c>
      <c r="AM40" s="147">
        <f t="shared" si="0"/>
        <v>26</v>
      </c>
      <c r="AN40" s="148">
        <f t="shared" si="1"/>
        <v>4</v>
      </c>
      <c r="AO40" s="149">
        <f t="shared" si="2"/>
        <v>1</v>
      </c>
      <c r="AP40" s="150">
        <f t="shared" si="3"/>
        <v>30</v>
      </c>
      <c r="AQ40" s="94">
        <f>VLOOKUP(D40,'[1]Attendance Sheet JAN 23'!$C$14:$BO$122,65,0)</f>
        <v>26</v>
      </c>
      <c r="AR40" s="95">
        <f t="shared" si="4"/>
        <v>0</v>
      </c>
      <c r="AS40" s="95">
        <v>30</v>
      </c>
    </row>
    <row r="41" spans="1:45" s="95" customFormat="1" ht="41.25" customHeight="1" x14ac:dyDescent="0.3">
      <c r="A41" s="142">
        <v>28</v>
      </c>
      <c r="B41" s="139" t="s">
        <v>107</v>
      </c>
      <c r="C41" s="140" t="s">
        <v>82</v>
      </c>
      <c r="D41" s="141">
        <v>5444</v>
      </c>
      <c r="E41" s="143" t="s">
        <v>99</v>
      </c>
      <c r="F41" s="144">
        <v>44114</v>
      </c>
      <c r="G41" s="145" t="s">
        <v>10</v>
      </c>
      <c r="H41" s="146" t="s">
        <v>13</v>
      </c>
      <c r="I41" s="146" t="s">
        <v>13</v>
      </c>
      <c r="J41" s="146" t="s">
        <v>13</v>
      </c>
      <c r="K41" s="146" t="s">
        <v>13</v>
      </c>
      <c r="L41" s="146" t="s">
        <v>13</v>
      </c>
      <c r="M41" s="146" t="s">
        <v>248</v>
      </c>
      <c r="N41" s="146" t="s">
        <v>13</v>
      </c>
      <c r="O41" s="146" t="s">
        <v>13</v>
      </c>
      <c r="P41" s="146" t="s">
        <v>13</v>
      </c>
      <c r="Q41" s="146" t="s">
        <v>13</v>
      </c>
      <c r="R41" s="146" t="s">
        <v>13</v>
      </c>
      <c r="S41" s="146" t="s">
        <v>248</v>
      </c>
      <c r="T41" s="146" t="s">
        <v>13</v>
      </c>
      <c r="U41" s="146" t="s">
        <v>13</v>
      </c>
      <c r="V41" s="146" t="s">
        <v>13</v>
      </c>
      <c r="W41" s="146" t="s">
        <v>241</v>
      </c>
      <c r="X41" s="146" t="s">
        <v>13</v>
      </c>
      <c r="Y41" s="146" t="s">
        <v>13</v>
      </c>
      <c r="Z41" s="146" t="s">
        <v>13</v>
      </c>
      <c r="AA41" s="146" t="s">
        <v>13</v>
      </c>
      <c r="AB41" s="146" t="s">
        <v>13</v>
      </c>
      <c r="AC41" s="146" t="s">
        <v>13</v>
      </c>
      <c r="AD41" s="146" t="s">
        <v>248</v>
      </c>
      <c r="AE41" s="146" t="s">
        <v>13</v>
      </c>
      <c r="AF41" s="146" t="s">
        <v>13</v>
      </c>
      <c r="AG41" s="146" t="s">
        <v>13</v>
      </c>
      <c r="AH41" s="146" t="s">
        <v>13</v>
      </c>
      <c r="AI41" s="146" t="s">
        <v>13</v>
      </c>
      <c r="AJ41" s="146" t="s">
        <v>13</v>
      </c>
      <c r="AK41" s="146" t="s">
        <v>13</v>
      </c>
      <c r="AL41" s="146" t="s">
        <v>13</v>
      </c>
      <c r="AM41" s="147">
        <f t="shared" si="0"/>
        <v>27</v>
      </c>
      <c r="AN41" s="148">
        <f t="shared" si="1"/>
        <v>3</v>
      </c>
      <c r="AO41" s="149">
        <f t="shared" si="2"/>
        <v>1</v>
      </c>
      <c r="AP41" s="150">
        <f t="shared" si="3"/>
        <v>30</v>
      </c>
      <c r="AQ41" s="94">
        <f>VLOOKUP(D41,'[1]Attendance Sheet JAN 23'!$C$14:$BO$122,65,0)</f>
        <v>27</v>
      </c>
      <c r="AR41" s="95">
        <f t="shared" si="4"/>
        <v>0</v>
      </c>
      <c r="AS41" s="95">
        <v>31</v>
      </c>
    </row>
    <row r="42" spans="1:45" s="95" customFormat="1" ht="41.25" customHeight="1" x14ac:dyDescent="0.3">
      <c r="A42" s="142">
        <v>29</v>
      </c>
      <c r="B42" s="139" t="s">
        <v>80</v>
      </c>
      <c r="C42" s="140" t="s">
        <v>81</v>
      </c>
      <c r="D42" s="141">
        <v>5343</v>
      </c>
      <c r="E42" s="143" t="s">
        <v>99</v>
      </c>
      <c r="F42" s="144">
        <v>44075</v>
      </c>
      <c r="G42" s="145" t="s">
        <v>10</v>
      </c>
      <c r="H42" s="146" t="s">
        <v>13</v>
      </c>
      <c r="I42" s="146" t="s">
        <v>13</v>
      </c>
      <c r="J42" s="146" t="s">
        <v>13</v>
      </c>
      <c r="K42" s="146" t="s">
        <v>13</v>
      </c>
      <c r="L42" s="146" t="s">
        <v>248</v>
      </c>
      <c r="M42" s="146" t="s">
        <v>13</v>
      </c>
      <c r="N42" s="146" t="s">
        <v>13</v>
      </c>
      <c r="O42" s="146" t="s">
        <v>13</v>
      </c>
      <c r="P42" s="146" t="s">
        <v>13</v>
      </c>
      <c r="Q42" s="146" t="s">
        <v>13</v>
      </c>
      <c r="R42" s="146" t="s">
        <v>13</v>
      </c>
      <c r="S42" s="146" t="s">
        <v>248</v>
      </c>
      <c r="T42" s="146" t="s">
        <v>13</v>
      </c>
      <c r="U42" s="146" t="s">
        <v>13</v>
      </c>
      <c r="V42" s="146" t="s">
        <v>13</v>
      </c>
      <c r="W42" s="146" t="s">
        <v>13</v>
      </c>
      <c r="X42" s="146" t="s">
        <v>13</v>
      </c>
      <c r="Y42" s="146" t="s">
        <v>13</v>
      </c>
      <c r="Z42" s="146" t="s">
        <v>248</v>
      </c>
      <c r="AA42" s="146" t="s">
        <v>13</v>
      </c>
      <c r="AB42" s="146" t="s">
        <v>13</v>
      </c>
      <c r="AC42" s="146" t="s">
        <v>13</v>
      </c>
      <c r="AD42" s="146" t="s">
        <v>13</v>
      </c>
      <c r="AE42" s="146" t="s">
        <v>13</v>
      </c>
      <c r="AF42" s="146" t="s">
        <v>13</v>
      </c>
      <c r="AG42" s="146" t="s">
        <v>248</v>
      </c>
      <c r="AH42" s="146" t="s">
        <v>13</v>
      </c>
      <c r="AI42" s="146" t="s">
        <v>13</v>
      </c>
      <c r="AJ42" s="146" t="s">
        <v>13</v>
      </c>
      <c r="AK42" s="146" t="s">
        <v>13</v>
      </c>
      <c r="AL42" s="146" t="s">
        <v>241</v>
      </c>
      <c r="AM42" s="147">
        <f t="shared" si="0"/>
        <v>26</v>
      </c>
      <c r="AN42" s="148">
        <f t="shared" si="1"/>
        <v>4</v>
      </c>
      <c r="AO42" s="149">
        <f t="shared" si="2"/>
        <v>1</v>
      </c>
      <c r="AP42" s="150">
        <f t="shared" si="3"/>
        <v>30</v>
      </c>
      <c r="AQ42" s="94">
        <f>VLOOKUP(D42,'[1]Attendance Sheet JAN 23'!$C$14:$BO$122,65,0)</f>
        <v>26</v>
      </c>
      <c r="AR42" s="95">
        <f t="shared" si="4"/>
        <v>0</v>
      </c>
      <c r="AS42" s="95">
        <v>30</v>
      </c>
    </row>
    <row r="43" spans="1:45" s="95" customFormat="1" ht="41.25" customHeight="1" x14ac:dyDescent="0.3">
      <c r="A43" s="142">
        <v>30</v>
      </c>
      <c r="B43" s="139" t="s">
        <v>91</v>
      </c>
      <c r="C43" s="140" t="s">
        <v>92</v>
      </c>
      <c r="D43" s="141">
        <v>5410</v>
      </c>
      <c r="E43" s="143" t="s">
        <v>99</v>
      </c>
      <c r="F43" s="144">
        <v>44086</v>
      </c>
      <c r="G43" s="145" t="s">
        <v>10</v>
      </c>
      <c r="H43" s="146" t="s">
        <v>241</v>
      </c>
      <c r="I43" s="146" t="s">
        <v>13</v>
      </c>
      <c r="J43" s="146" t="s">
        <v>13</v>
      </c>
      <c r="K43" s="146" t="s">
        <v>13</v>
      </c>
      <c r="L43" s="146" t="s">
        <v>13</v>
      </c>
      <c r="M43" s="146" t="s">
        <v>13</v>
      </c>
      <c r="N43" s="146" t="s">
        <v>13</v>
      </c>
      <c r="O43" s="146" t="s">
        <v>13</v>
      </c>
      <c r="P43" s="146" t="s">
        <v>248</v>
      </c>
      <c r="Q43" s="146" t="s">
        <v>13</v>
      </c>
      <c r="R43" s="146" t="s">
        <v>13</v>
      </c>
      <c r="S43" s="146" t="s">
        <v>13</v>
      </c>
      <c r="T43" s="146" t="s">
        <v>13</v>
      </c>
      <c r="U43" s="146" t="s">
        <v>13</v>
      </c>
      <c r="V43" s="146" t="s">
        <v>13</v>
      </c>
      <c r="W43" s="146" t="s">
        <v>248</v>
      </c>
      <c r="X43" s="146" t="s">
        <v>13</v>
      </c>
      <c r="Y43" s="146" t="s">
        <v>13</v>
      </c>
      <c r="Z43" s="146" t="s">
        <v>13</v>
      </c>
      <c r="AA43" s="146" t="s">
        <v>13</v>
      </c>
      <c r="AB43" s="146" t="s">
        <v>13</v>
      </c>
      <c r="AC43" s="146" t="s">
        <v>13</v>
      </c>
      <c r="AD43" s="146" t="s">
        <v>248</v>
      </c>
      <c r="AE43" s="146" t="s">
        <v>13</v>
      </c>
      <c r="AF43" s="146" t="s">
        <v>13</v>
      </c>
      <c r="AG43" s="146" t="s">
        <v>13</v>
      </c>
      <c r="AH43" s="146" t="s">
        <v>13</v>
      </c>
      <c r="AI43" s="146" t="s">
        <v>13</v>
      </c>
      <c r="AJ43" s="146" t="s">
        <v>13</v>
      </c>
      <c r="AK43" s="146" t="s">
        <v>248</v>
      </c>
      <c r="AL43" s="146" t="s">
        <v>13</v>
      </c>
      <c r="AM43" s="147">
        <f t="shared" si="0"/>
        <v>26</v>
      </c>
      <c r="AN43" s="148">
        <f t="shared" si="1"/>
        <v>4</v>
      </c>
      <c r="AO43" s="149">
        <f t="shared" si="2"/>
        <v>1</v>
      </c>
      <c r="AP43" s="150">
        <f t="shared" si="3"/>
        <v>30</v>
      </c>
      <c r="AQ43" s="94">
        <f>VLOOKUP(D43,'[1]Attendance Sheet JAN 23'!$C$14:$BO$122,65,0)</f>
        <v>26</v>
      </c>
      <c r="AR43" s="95">
        <f t="shared" si="4"/>
        <v>0</v>
      </c>
      <c r="AS43" s="95">
        <v>31</v>
      </c>
    </row>
    <row r="44" spans="1:45" s="95" customFormat="1" ht="41.25" customHeight="1" x14ac:dyDescent="0.3">
      <c r="A44" s="142">
        <v>31</v>
      </c>
      <c r="B44" s="139" t="s">
        <v>20</v>
      </c>
      <c r="C44" s="140" t="s">
        <v>21</v>
      </c>
      <c r="D44" s="141">
        <v>5308</v>
      </c>
      <c r="E44" s="143" t="s">
        <v>99</v>
      </c>
      <c r="F44" s="144">
        <v>44075</v>
      </c>
      <c r="G44" s="145" t="s">
        <v>10</v>
      </c>
      <c r="H44" s="146" t="s">
        <v>13</v>
      </c>
      <c r="I44" s="146" t="s">
        <v>13</v>
      </c>
      <c r="J44" s="146" t="s">
        <v>13</v>
      </c>
      <c r="K44" s="146" t="s">
        <v>13</v>
      </c>
      <c r="L44" s="146" t="s">
        <v>13</v>
      </c>
      <c r="M44" s="146" t="s">
        <v>248</v>
      </c>
      <c r="N44" s="146" t="s">
        <v>241</v>
      </c>
      <c r="O44" s="146" t="s">
        <v>241</v>
      </c>
      <c r="P44" s="146" t="s">
        <v>241</v>
      </c>
      <c r="Q44" s="146" t="s">
        <v>241</v>
      </c>
      <c r="R44" s="146" t="s">
        <v>241</v>
      </c>
      <c r="S44" s="146" t="s">
        <v>13</v>
      </c>
      <c r="T44" s="146" t="s">
        <v>13</v>
      </c>
      <c r="U44" s="146" t="s">
        <v>241</v>
      </c>
      <c r="V44" s="146" t="s">
        <v>13</v>
      </c>
      <c r="W44" s="146" t="s">
        <v>13</v>
      </c>
      <c r="X44" s="146" t="s">
        <v>13</v>
      </c>
      <c r="Y44" s="146" t="s">
        <v>13</v>
      </c>
      <c r="Z44" s="146" t="s">
        <v>13</v>
      </c>
      <c r="AA44" s="146" t="s">
        <v>13</v>
      </c>
      <c r="AB44" s="146" t="s">
        <v>248</v>
      </c>
      <c r="AC44" s="146" t="s">
        <v>13</v>
      </c>
      <c r="AD44" s="146" t="s">
        <v>13</v>
      </c>
      <c r="AE44" s="146" t="s">
        <v>13</v>
      </c>
      <c r="AF44" s="146" t="s">
        <v>13</v>
      </c>
      <c r="AG44" s="146" t="s">
        <v>13</v>
      </c>
      <c r="AH44" s="146" t="s">
        <v>13</v>
      </c>
      <c r="AI44" s="146" t="s">
        <v>248</v>
      </c>
      <c r="AJ44" s="146" t="s">
        <v>13</v>
      </c>
      <c r="AK44" s="146" t="s">
        <v>13</v>
      </c>
      <c r="AL44" s="146" t="s">
        <v>13</v>
      </c>
      <c r="AM44" s="147">
        <f t="shared" si="0"/>
        <v>22</v>
      </c>
      <c r="AN44" s="148">
        <f t="shared" si="1"/>
        <v>3</v>
      </c>
      <c r="AO44" s="149">
        <f t="shared" si="2"/>
        <v>6</v>
      </c>
      <c r="AP44" s="150">
        <f t="shared" si="3"/>
        <v>25</v>
      </c>
      <c r="AQ44" s="94">
        <f>VLOOKUP(D44,'[1]Attendance Sheet JAN 23'!$C$14:$BO$122,65,0)</f>
        <v>22</v>
      </c>
      <c r="AR44" s="95">
        <f t="shared" si="4"/>
        <v>0</v>
      </c>
      <c r="AS44" s="95">
        <v>25</v>
      </c>
    </row>
    <row r="45" spans="1:45" s="153" customFormat="1" ht="41.25" customHeight="1" x14ac:dyDescent="0.3">
      <c r="A45" s="142">
        <v>32</v>
      </c>
      <c r="B45" s="139" t="s">
        <v>26</v>
      </c>
      <c r="C45" s="140" t="s">
        <v>27</v>
      </c>
      <c r="D45" s="141">
        <v>5342</v>
      </c>
      <c r="E45" s="143" t="s">
        <v>99</v>
      </c>
      <c r="F45" s="144">
        <v>44075</v>
      </c>
      <c r="G45" s="145" t="s">
        <v>10</v>
      </c>
      <c r="H45" s="146" t="s">
        <v>13</v>
      </c>
      <c r="I45" s="146" t="s">
        <v>248</v>
      </c>
      <c r="J45" s="146" t="s">
        <v>13</v>
      </c>
      <c r="K45" s="146" t="s">
        <v>13</v>
      </c>
      <c r="L45" s="146" t="s">
        <v>13</v>
      </c>
      <c r="M45" s="146" t="s">
        <v>13</v>
      </c>
      <c r="N45" s="146" t="s">
        <v>13</v>
      </c>
      <c r="O45" s="146" t="s">
        <v>13</v>
      </c>
      <c r="P45" s="146" t="s">
        <v>13</v>
      </c>
      <c r="Q45" s="146" t="s">
        <v>248</v>
      </c>
      <c r="R45" s="146" t="s">
        <v>13</v>
      </c>
      <c r="S45" s="146" t="s">
        <v>13</v>
      </c>
      <c r="T45" s="146" t="s">
        <v>13</v>
      </c>
      <c r="U45" s="146" t="s">
        <v>13</v>
      </c>
      <c r="V45" s="146" t="s">
        <v>13</v>
      </c>
      <c r="W45" s="146" t="s">
        <v>13</v>
      </c>
      <c r="X45" s="146" t="s">
        <v>13</v>
      </c>
      <c r="Y45" s="146" t="s">
        <v>13</v>
      </c>
      <c r="Z45" s="146" t="s">
        <v>248</v>
      </c>
      <c r="AA45" s="146" t="s">
        <v>13</v>
      </c>
      <c r="AB45" s="146" t="s">
        <v>13</v>
      </c>
      <c r="AC45" s="146" t="s">
        <v>241</v>
      </c>
      <c r="AD45" s="146" t="s">
        <v>13</v>
      </c>
      <c r="AE45" s="146" t="s">
        <v>13</v>
      </c>
      <c r="AF45" s="146" t="s">
        <v>13</v>
      </c>
      <c r="AG45" s="146" t="s">
        <v>13</v>
      </c>
      <c r="AH45" s="146" t="s">
        <v>248</v>
      </c>
      <c r="AI45" s="146" t="s">
        <v>13</v>
      </c>
      <c r="AJ45" s="146" t="s">
        <v>13</v>
      </c>
      <c r="AK45" s="146" t="s">
        <v>13</v>
      </c>
      <c r="AL45" s="146" t="s">
        <v>13</v>
      </c>
      <c r="AM45" s="147">
        <f t="shared" si="0"/>
        <v>26</v>
      </c>
      <c r="AN45" s="148">
        <f t="shared" si="1"/>
        <v>4</v>
      </c>
      <c r="AO45" s="149">
        <f t="shared" si="2"/>
        <v>1</v>
      </c>
      <c r="AP45" s="150">
        <f t="shared" si="3"/>
        <v>30</v>
      </c>
      <c r="AQ45" s="94">
        <f>VLOOKUP(D45,'[1]Attendance Sheet JAN 23'!$C$14:$BO$122,65,0)</f>
        <v>26</v>
      </c>
      <c r="AR45" s="95">
        <f t="shared" si="4"/>
        <v>0</v>
      </c>
      <c r="AS45" s="95">
        <v>30</v>
      </c>
    </row>
    <row r="46" spans="1:45" s="95" customFormat="1" ht="41.25" customHeight="1" x14ac:dyDescent="0.3">
      <c r="A46" s="142">
        <v>33</v>
      </c>
      <c r="B46" s="139" t="s">
        <v>30</v>
      </c>
      <c r="C46" s="140" t="s">
        <v>31</v>
      </c>
      <c r="D46" s="141">
        <v>5334</v>
      </c>
      <c r="E46" s="143" t="s">
        <v>99</v>
      </c>
      <c r="F46" s="144">
        <v>44075</v>
      </c>
      <c r="G46" s="145" t="s">
        <v>10</v>
      </c>
      <c r="H46" s="146" t="s">
        <v>13</v>
      </c>
      <c r="I46" s="146" t="s">
        <v>13</v>
      </c>
      <c r="J46" s="146" t="s">
        <v>13</v>
      </c>
      <c r="K46" s="146" t="s">
        <v>13</v>
      </c>
      <c r="L46" s="146" t="s">
        <v>248</v>
      </c>
      <c r="M46" s="146" t="s">
        <v>13</v>
      </c>
      <c r="N46" s="146" t="s">
        <v>13</v>
      </c>
      <c r="O46" s="146" t="s">
        <v>13</v>
      </c>
      <c r="P46" s="146" t="s">
        <v>13</v>
      </c>
      <c r="Q46" s="146" t="s">
        <v>13</v>
      </c>
      <c r="R46" s="146" t="s">
        <v>13</v>
      </c>
      <c r="S46" s="146" t="s">
        <v>248</v>
      </c>
      <c r="T46" s="146" t="s">
        <v>13</v>
      </c>
      <c r="U46" s="146" t="s">
        <v>13</v>
      </c>
      <c r="V46" s="146" t="s">
        <v>13</v>
      </c>
      <c r="W46" s="146" t="s">
        <v>13</v>
      </c>
      <c r="X46" s="146" t="s">
        <v>13</v>
      </c>
      <c r="Y46" s="146" t="s">
        <v>13</v>
      </c>
      <c r="Z46" s="146" t="s">
        <v>248</v>
      </c>
      <c r="AA46" s="146" t="s">
        <v>13</v>
      </c>
      <c r="AB46" s="146" t="s">
        <v>13</v>
      </c>
      <c r="AC46" s="146" t="s">
        <v>241</v>
      </c>
      <c r="AD46" s="146" t="s">
        <v>13</v>
      </c>
      <c r="AE46" s="146" t="s">
        <v>13</v>
      </c>
      <c r="AF46" s="146" t="s">
        <v>13</v>
      </c>
      <c r="AG46" s="146" t="s">
        <v>248</v>
      </c>
      <c r="AH46" s="146" t="s">
        <v>13</v>
      </c>
      <c r="AI46" s="146" t="s">
        <v>13</v>
      </c>
      <c r="AJ46" s="146" t="s">
        <v>13</v>
      </c>
      <c r="AK46" s="146" t="s">
        <v>13</v>
      </c>
      <c r="AL46" s="146" t="s">
        <v>13</v>
      </c>
      <c r="AM46" s="147">
        <f t="shared" si="0"/>
        <v>26</v>
      </c>
      <c r="AN46" s="148">
        <f t="shared" si="1"/>
        <v>4</v>
      </c>
      <c r="AO46" s="149">
        <f t="shared" si="2"/>
        <v>1</v>
      </c>
      <c r="AP46" s="150">
        <f t="shared" si="3"/>
        <v>30</v>
      </c>
      <c r="AQ46" s="94">
        <f>VLOOKUP(D46,'[1]Attendance Sheet JAN 23'!$C$14:$BO$122,65,0)</f>
        <v>26</v>
      </c>
      <c r="AR46" s="95">
        <f t="shared" si="4"/>
        <v>0</v>
      </c>
      <c r="AS46" s="95">
        <v>30</v>
      </c>
    </row>
    <row r="47" spans="1:45" s="95" customFormat="1" ht="41.25" customHeight="1" x14ac:dyDescent="0.3">
      <c r="A47" s="142">
        <v>34</v>
      </c>
      <c r="B47" s="139" t="s">
        <v>34</v>
      </c>
      <c r="C47" s="140" t="s">
        <v>35</v>
      </c>
      <c r="D47" s="141">
        <v>5296</v>
      </c>
      <c r="E47" s="143" t="s">
        <v>99</v>
      </c>
      <c r="F47" s="144">
        <v>44075</v>
      </c>
      <c r="G47" s="145" t="s">
        <v>10</v>
      </c>
      <c r="H47" s="146" t="s">
        <v>13</v>
      </c>
      <c r="I47" s="146" t="s">
        <v>13</v>
      </c>
      <c r="J47" s="152" t="s">
        <v>241</v>
      </c>
      <c r="K47" s="146" t="s">
        <v>241</v>
      </c>
      <c r="L47" s="146" t="s">
        <v>241</v>
      </c>
      <c r="M47" s="146" t="s">
        <v>241</v>
      </c>
      <c r="N47" s="146" t="s">
        <v>241</v>
      </c>
      <c r="O47" s="146" t="s">
        <v>241</v>
      </c>
      <c r="P47" s="146" t="s">
        <v>13</v>
      </c>
      <c r="Q47" s="146" t="s">
        <v>241</v>
      </c>
      <c r="R47" s="146" t="s">
        <v>241</v>
      </c>
      <c r="S47" s="146" t="s">
        <v>13</v>
      </c>
      <c r="T47" s="146" t="s">
        <v>248</v>
      </c>
      <c r="U47" s="146" t="s">
        <v>241</v>
      </c>
      <c r="V47" s="146" t="s">
        <v>241</v>
      </c>
      <c r="W47" s="146" t="s">
        <v>241</v>
      </c>
      <c r="X47" s="146" t="s">
        <v>241</v>
      </c>
      <c r="Y47" s="146" t="s">
        <v>241</v>
      </c>
      <c r="Z47" s="146" t="s">
        <v>13</v>
      </c>
      <c r="AA47" s="146" t="s">
        <v>241</v>
      </c>
      <c r="AB47" s="146" t="s">
        <v>13</v>
      </c>
      <c r="AC47" s="146" t="s">
        <v>241</v>
      </c>
      <c r="AD47" s="146" t="s">
        <v>13</v>
      </c>
      <c r="AE47" s="146" t="s">
        <v>13</v>
      </c>
      <c r="AF47" s="146" t="s">
        <v>13</v>
      </c>
      <c r="AG47" s="146" t="s">
        <v>13</v>
      </c>
      <c r="AH47" s="146" t="s">
        <v>248</v>
      </c>
      <c r="AI47" s="146" t="s">
        <v>13</v>
      </c>
      <c r="AJ47" s="146" t="s">
        <v>13</v>
      </c>
      <c r="AK47" s="146" t="s">
        <v>241</v>
      </c>
      <c r="AL47" s="146" t="s">
        <v>241</v>
      </c>
      <c r="AM47" s="147">
        <f t="shared" si="0"/>
        <v>12</v>
      </c>
      <c r="AN47" s="148">
        <f t="shared" si="1"/>
        <v>2</v>
      </c>
      <c r="AO47" s="149">
        <f t="shared" si="2"/>
        <v>17</v>
      </c>
      <c r="AP47" s="150">
        <f t="shared" si="3"/>
        <v>14</v>
      </c>
      <c r="AQ47" s="94">
        <f>VLOOKUP(D47,'[1]Attendance Sheet JAN 23'!$C$14:$BO$122,65,0)</f>
        <v>12</v>
      </c>
      <c r="AR47" s="95">
        <f t="shared" si="4"/>
        <v>0</v>
      </c>
      <c r="AS47" s="95">
        <v>14</v>
      </c>
    </row>
    <row r="48" spans="1:45" s="95" customFormat="1" ht="41.25" customHeight="1" x14ac:dyDescent="0.3">
      <c r="A48" s="142">
        <v>35</v>
      </c>
      <c r="B48" s="139" t="s">
        <v>18</v>
      </c>
      <c r="C48" s="140" t="s">
        <v>19</v>
      </c>
      <c r="D48" s="141">
        <v>5379</v>
      </c>
      <c r="E48" s="143" t="s">
        <v>99</v>
      </c>
      <c r="F48" s="144">
        <v>44075</v>
      </c>
      <c r="G48" s="145" t="s">
        <v>10</v>
      </c>
      <c r="H48" s="146" t="s">
        <v>13</v>
      </c>
      <c r="I48" s="146" t="s">
        <v>13</v>
      </c>
      <c r="J48" s="146" t="s">
        <v>13</v>
      </c>
      <c r="K48" s="146" t="s">
        <v>13</v>
      </c>
      <c r="L48" s="146" t="s">
        <v>13</v>
      </c>
      <c r="M48" s="146" t="s">
        <v>248</v>
      </c>
      <c r="N48" s="146" t="s">
        <v>13</v>
      </c>
      <c r="O48" s="146" t="s">
        <v>13</v>
      </c>
      <c r="P48" s="146" t="s">
        <v>13</v>
      </c>
      <c r="Q48" s="146" t="s">
        <v>13</v>
      </c>
      <c r="R48" s="146" t="s">
        <v>13</v>
      </c>
      <c r="S48" s="146" t="s">
        <v>248</v>
      </c>
      <c r="T48" s="146" t="s">
        <v>241</v>
      </c>
      <c r="U48" s="146" t="s">
        <v>241</v>
      </c>
      <c r="V48" s="146" t="s">
        <v>13</v>
      </c>
      <c r="W48" s="146" t="s">
        <v>13</v>
      </c>
      <c r="X48" s="146" t="s">
        <v>13</v>
      </c>
      <c r="Y48" s="146" t="s">
        <v>13</v>
      </c>
      <c r="Z48" s="146" t="s">
        <v>13</v>
      </c>
      <c r="AA48" s="146" t="s">
        <v>248</v>
      </c>
      <c r="AB48" s="146" t="s">
        <v>13</v>
      </c>
      <c r="AC48" s="146" t="s">
        <v>13</v>
      </c>
      <c r="AD48" s="146" t="s">
        <v>13</v>
      </c>
      <c r="AE48" s="146" t="s">
        <v>241</v>
      </c>
      <c r="AF48" s="146" t="s">
        <v>13</v>
      </c>
      <c r="AG48" s="146" t="s">
        <v>248</v>
      </c>
      <c r="AH48" s="146" t="s">
        <v>13</v>
      </c>
      <c r="AI48" s="146" t="s">
        <v>13</v>
      </c>
      <c r="AJ48" s="146" t="s">
        <v>241</v>
      </c>
      <c r="AK48" s="146" t="s">
        <v>241</v>
      </c>
      <c r="AL48" s="146" t="s">
        <v>241</v>
      </c>
      <c r="AM48" s="147">
        <f t="shared" si="0"/>
        <v>21</v>
      </c>
      <c r="AN48" s="148">
        <f t="shared" si="1"/>
        <v>4</v>
      </c>
      <c r="AO48" s="149">
        <f t="shared" si="2"/>
        <v>6</v>
      </c>
      <c r="AP48" s="150">
        <f t="shared" si="3"/>
        <v>25</v>
      </c>
      <c r="AQ48" s="94">
        <f>VLOOKUP(D48,'[1]Attendance Sheet JAN 23'!$C$14:$BO$122,65,0)</f>
        <v>21</v>
      </c>
      <c r="AR48" s="95">
        <f t="shared" si="4"/>
        <v>0</v>
      </c>
      <c r="AS48" s="95">
        <v>25</v>
      </c>
    </row>
    <row r="49" spans="1:45" s="153" customFormat="1" ht="41.25" customHeight="1" x14ac:dyDescent="0.3">
      <c r="A49" s="142">
        <v>36</v>
      </c>
      <c r="B49" s="139" t="s">
        <v>66</v>
      </c>
      <c r="C49" s="140" t="s">
        <v>67</v>
      </c>
      <c r="D49" s="141">
        <v>5363</v>
      </c>
      <c r="E49" s="143" t="s">
        <v>99</v>
      </c>
      <c r="F49" s="144">
        <v>44075</v>
      </c>
      <c r="G49" s="145" t="s">
        <v>10</v>
      </c>
      <c r="H49" s="146" t="s">
        <v>13</v>
      </c>
      <c r="I49" s="146" t="s">
        <v>248</v>
      </c>
      <c r="J49" s="146" t="s">
        <v>13</v>
      </c>
      <c r="K49" s="146" t="s">
        <v>13</v>
      </c>
      <c r="L49" s="146" t="s">
        <v>13</v>
      </c>
      <c r="M49" s="146" t="s">
        <v>13</v>
      </c>
      <c r="N49" s="146" t="s">
        <v>13</v>
      </c>
      <c r="O49" s="146" t="s">
        <v>13</v>
      </c>
      <c r="P49" s="146" t="s">
        <v>248</v>
      </c>
      <c r="Q49" s="146" t="s">
        <v>13</v>
      </c>
      <c r="R49" s="146" t="s">
        <v>13</v>
      </c>
      <c r="S49" s="146" t="s">
        <v>13</v>
      </c>
      <c r="T49" s="146" t="s">
        <v>13</v>
      </c>
      <c r="U49" s="146" t="s">
        <v>13</v>
      </c>
      <c r="V49" s="146" t="s">
        <v>13</v>
      </c>
      <c r="W49" s="146" t="s">
        <v>248</v>
      </c>
      <c r="X49" s="146" t="s">
        <v>13</v>
      </c>
      <c r="Y49" s="146" t="s">
        <v>13</v>
      </c>
      <c r="Z49" s="146" t="s">
        <v>13</v>
      </c>
      <c r="AA49" s="146" t="s">
        <v>13</v>
      </c>
      <c r="AB49" s="146" t="s">
        <v>13</v>
      </c>
      <c r="AC49" s="146" t="s">
        <v>13</v>
      </c>
      <c r="AD49" s="146" t="s">
        <v>248</v>
      </c>
      <c r="AE49" s="146" t="s">
        <v>13</v>
      </c>
      <c r="AF49" s="146" t="s">
        <v>13</v>
      </c>
      <c r="AG49" s="146" t="s">
        <v>13</v>
      </c>
      <c r="AH49" s="146" t="s">
        <v>13</v>
      </c>
      <c r="AI49" s="146" t="s">
        <v>13</v>
      </c>
      <c r="AJ49" s="146" t="s">
        <v>13</v>
      </c>
      <c r="AK49" s="146" t="s">
        <v>241</v>
      </c>
      <c r="AL49" s="146" t="s">
        <v>13</v>
      </c>
      <c r="AM49" s="147">
        <f t="shared" si="0"/>
        <v>26</v>
      </c>
      <c r="AN49" s="148">
        <f t="shared" si="1"/>
        <v>4</v>
      </c>
      <c r="AO49" s="149">
        <f t="shared" si="2"/>
        <v>1</v>
      </c>
      <c r="AP49" s="150">
        <f t="shared" si="3"/>
        <v>30</v>
      </c>
      <c r="AQ49" s="94">
        <f>VLOOKUP(D49,'[1]Attendance Sheet JAN 23'!$C$14:$BO$122,65,0)</f>
        <v>26</v>
      </c>
      <c r="AR49" s="95">
        <f t="shared" si="4"/>
        <v>0</v>
      </c>
      <c r="AS49" s="95">
        <v>30</v>
      </c>
    </row>
    <row r="50" spans="1:45" s="95" customFormat="1" ht="41.25" customHeight="1" x14ac:dyDescent="0.3">
      <c r="A50" s="142">
        <v>37</v>
      </c>
      <c r="B50" s="139" t="s">
        <v>72</v>
      </c>
      <c r="C50" s="140" t="s">
        <v>73</v>
      </c>
      <c r="D50" s="141">
        <v>5341</v>
      </c>
      <c r="E50" s="143" t="s">
        <v>99</v>
      </c>
      <c r="F50" s="144">
        <v>44075</v>
      </c>
      <c r="G50" s="145" t="s">
        <v>10</v>
      </c>
      <c r="H50" s="146" t="s">
        <v>13</v>
      </c>
      <c r="I50" s="146" t="s">
        <v>13</v>
      </c>
      <c r="J50" s="146" t="s">
        <v>13</v>
      </c>
      <c r="K50" s="146" t="s">
        <v>13</v>
      </c>
      <c r="L50" s="146" t="s">
        <v>248</v>
      </c>
      <c r="M50" s="146" t="s">
        <v>13</v>
      </c>
      <c r="N50" s="146" t="s">
        <v>13</v>
      </c>
      <c r="O50" s="146" t="s">
        <v>13</v>
      </c>
      <c r="P50" s="146" t="s">
        <v>13</v>
      </c>
      <c r="Q50" s="146" t="s">
        <v>13</v>
      </c>
      <c r="R50" s="146" t="s">
        <v>13</v>
      </c>
      <c r="S50" s="146" t="s">
        <v>248</v>
      </c>
      <c r="T50" s="146" t="s">
        <v>13</v>
      </c>
      <c r="U50" s="146" t="s">
        <v>13</v>
      </c>
      <c r="V50" s="146" t="s">
        <v>13</v>
      </c>
      <c r="W50" s="146" t="s">
        <v>13</v>
      </c>
      <c r="X50" s="146" t="s">
        <v>13</v>
      </c>
      <c r="Y50" s="146" t="s">
        <v>13</v>
      </c>
      <c r="Z50" s="146" t="s">
        <v>248</v>
      </c>
      <c r="AA50" s="146" t="s">
        <v>13</v>
      </c>
      <c r="AB50" s="146" t="s">
        <v>13</v>
      </c>
      <c r="AC50" s="146" t="s">
        <v>13</v>
      </c>
      <c r="AD50" s="146" t="s">
        <v>13</v>
      </c>
      <c r="AE50" s="146" t="s">
        <v>13</v>
      </c>
      <c r="AF50" s="146" t="s">
        <v>13</v>
      </c>
      <c r="AG50" s="146" t="s">
        <v>248</v>
      </c>
      <c r="AH50" s="146" t="s">
        <v>13</v>
      </c>
      <c r="AI50" s="146" t="s">
        <v>13</v>
      </c>
      <c r="AJ50" s="146" t="s">
        <v>13</v>
      </c>
      <c r="AK50" s="146" t="s">
        <v>13</v>
      </c>
      <c r="AL50" s="146" t="s">
        <v>13</v>
      </c>
      <c r="AM50" s="147">
        <f t="shared" si="0"/>
        <v>27</v>
      </c>
      <c r="AN50" s="148">
        <f t="shared" si="1"/>
        <v>4</v>
      </c>
      <c r="AO50" s="149">
        <f t="shared" si="2"/>
        <v>0</v>
      </c>
      <c r="AP50" s="150">
        <f t="shared" si="3"/>
        <v>31</v>
      </c>
      <c r="AQ50" s="94">
        <f>VLOOKUP(D50,'[1]Attendance Sheet JAN 23'!$C$14:$BO$122,65,0)</f>
        <v>27</v>
      </c>
      <c r="AR50" s="95">
        <f t="shared" si="4"/>
        <v>0</v>
      </c>
      <c r="AS50" s="95">
        <v>31</v>
      </c>
    </row>
    <row r="51" spans="1:45" s="95" customFormat="1" ht="41.25" customHeight="1" x14ac:dyDescent="0.3">
      <c r="A51" s="142">
        <v>38</v>
      </c>
      <c r="B51" s="139" t="s">
        <v>83</v>
      </c>
      <c r="C51" s="140" t="s">
        <v>65</v>
      </c>
      <c r="D51" s="151">
        <v>5387</v>
      </c>
      <c r="E51" s="143" t="s">
        <v>99</v>
      </c>
      <c r="F51" s="144">
        <v>44075</v>
      </c>
      <c r="G51" s="145" t="s">
        <v>10</v>
      </c>
      <c r="H51" s="146" t="s">
        <v>13</v>
      </c>
      <c r="I51" s="146" t="s">
        <v>248</v>
      </c>
      <c r="J51" s="146" t="s">
        <v>13</v>
      </c>
      <c r="K51" s="146" t="s">
        <v>13</v>
      </c>
      <c r="L51" s="146" t="s">
        <v>241</v>
      </c>
      <c r="M51" s="146" t="s">
        <v>241</v>
      </c>
      <c r="N51" s="146" t="s">
        <v>241</v>
      </c>
      <c r="O51" s="146" t="s">
        <v>13</v>
      </c>
      <c r="P51" s="146" t="s">
        <v>13</v>
      </c>
      <c r="Q51" s="146" t="s">
        <v>13</v>
      </c>
      <c r="R51" s="146" t="s">
        <v>248</v>
      </c>
      <c r="S51" s="146" t="s">
        <v>13</v>
      </c>
      <c r="T51" s="146" t="s">
        <v>241</v>
      </c>
      <c r="U51" s="146" t="s">
        <v>13</v>
      </c>
      <c r="V51" s="146" t="s">
        <v>13</v>
      </c>
      <c r="W51" s="146" t="s">
        <v>248</v>
      </c>
      <c r="X51" s="146" t="s">
        <v>13</v>
      </c>
      <c r="Y51" s="146" t="s">
        <v>13</v>
      </c>
      <c r="Z51" s="146" t="s">
        <v>13</v>
      </c>
      <c r="AA51" s="146" t="s">
        <v>241</v>
      </c>
      <c r="AB51" s="146" t="s">
        <v>241</v>
      </c>
      <c r="AC51" s="146" t="s">
        <v>248</v>
      </c>
      <c r="AD51" s="146" t="s">
        <v>13</v>
      </c>
      <c r="AE51" s="146" t="s">
        <v>13</v>
      </c>
      <c r="AF51" s="146" t="s">
        <v>13</v>
      </c>
      <c r="AG51" s="146" t="s">
        <v>13</v>
      </c>
      <c r="AH51" s="146" t="s">
        <v>241</v>
      </c>
      <c r="AI51" s="146" t="s">
        <v>13</v>
      </c>
      <c r="AJ51" s="146" t="s">
        <v>13</v>
      </c>
      <c r="AK51" s="146" t="s">
        <v>13</v>
      </c>
      <c r="AL51" s="146" t="s">
        <v>13</v>
      </c>
      <c r="AM51" s="147">
        <f t="shared" si="0"/>
        <v>20</v>
      </c>
      <c r="AN51" s="148">
        <f t="shared" si="1"/>
        <v>4</v>
      </c>
      <c r="AO51" s="149">
        <f t="shared" si="2"/>
        <v>7</v>
      </c>
      <c r="AP51" s="150">
        <f t="shared" si="3"/>
        <v>24</v>
      </c>
      <c r="AQ51" s="94">
        <f>VLOOKUP(D51,'[1]Attendance Sheet JAN 23'!$C$14:$BO$122,65,0)</f>
        <v>20</v>
      </c>
      <c r="AR51" s="95">
        <f t="shared" si="4"/>
        <v>0</v>
      </c>
      <c r="AS51" s="95">
        <v>24</v>
      </c>
    </row>
    <row r="52" spans="1:45" s="95" customFormat="1" ht="41.25" customHeight="1" x14ac:dyDescent="0.3">
      <c r="A52" s="142">
        <v>39</v>
      </c>
      <c r="B52" s="139" t="s">
        <v>85</v>
      </c>
      <c r="C52" s="140" t="s">
        <v>86</v>
      </c>
      <c r="D52" s="141">
        <v>5397</v>
      </c>
      <c r="E52" s="143" t="s">
        <v>99</v>
      </c>
      <c r="F52" s="144">
        <v>44075</v>
      </c>
      <c r="G52" s="145" t="s">
        <v>10</v>
      </c>
      <c r="H52" s="146" t="s">
        <v>241</v>
      </c>
      <c r="I52" s="146" t="s">
        <v>13</v>
      </c>
      <c r="J52" s="146" t="s">
        <v>13</v>
      </c>
      <c r="K52" s="146" t="s">
        <v>13</v>
      </c>
      <c r="L52" s="146" t="s">
        <v>13</v>
      </c>
      <c r="M52" s="146" t="s">
        <v>13</v>
      </c>
      <c r="N52" s="146" t="s">
        <v>13</v>
      </c>
      <c r="O52" s="146" t="s">
        <v>248</v>
      </c>
      <c r="P52" s="146" t="s">
        <v>13</v>
      </c>
      <c r="Q52" s="146" t="s">
        <v>13</v>
      </c>
      <c r="R52" s="146" t="s">
        <v>13</v>
      </c>
      <c r="S52" s="146" t="s">
        <v>13</v>
      </c>
      <c r="T52" s="146" t="s">
        <v>13</v>
      </c>
      <c r="U52" s="146" t="s">
        <v>13</v>
      </c>
      <c r="V52" s="146" t="s">
        <v>248</v>
      </c>
      <c r="W52" s="146" t="s">
        <v>13</v>
      </c>
      <c r="X52" s="146" t="s">
        <v>13</v>
      </c>
      <c r="Y52" s="146" t="s">
        <v>13</v>
      </c>
      <c r="Z52" s="146" t="s">
        <v>13</v>
      </c>
      <c r="AA52" s="146" t="s">
        <v>248</v>
      </c>
      <c r="AB52" s="146" t="s">
        <v>13</v>
      </c>
      <c r="AC52" s="146" t="s">
        <v>13</v>
      </c>
      <c r="AD52" s="146" t="s">
        <v>13</v>
      </c>
      <c r="AE52" s="146" t="s">
        <v>13</v>
      </c>
      <c r="AF52" s="146" t="s">
        <v>13</v>
      </c>
      <c r="AG52" s="146" t="s">
        <v>13</v>
      </c>
      <c r="AH52" s="146" t="s">
        <v>248</v>
      </c>
      <c r="AI52" s="146" t="s">
        <v>13</v>
      </c>
      <c r="AJ52" s="146" t="s">
        <v>13</v>
      </c>
      <c r="AK52" s="146" t="s">
        <v>13</v>
      </c>
      <c r="AL52" s="146" t="s">
        <v>13</v>
      </c>
      <c r="AM52" s="147">
        <f t="shared" si="0"/>
        <v>26</v>
      </c>
      <c r="AN52" s="148">
        <f t="shared" si="1"/>
        <v>4</v>
      </c>
      <c r="AO52" s="149">
        <f t="shared" si="2"/>
        <v>1</v>
      </c>
      <c r="AP52" s="150">
        <f t="shared" si="3"/>
        <v>30</v>
      </c>
      <c r="AQ52" s="94">
        <f>VLOOKUP(D52,'[1]Attendance Sheet JAN 23'!$C$14:$BO$122,65,0)</f>
        <v>26</v>
      </c>
      <c r="AR52" s="95">
        <f t="shared" si="4"/>
        <v>0</v>
      </c>
      <c r="AS52" s="95">
        <v>30</v>
      </c>
    </row>
    <row r="53" spans="1:45" s="95" customFormat="1" ht="41.25" customHeight="1" x14ac:dyDescent="0.3">
      <c r="A53" s="142">
        <v>40</v>
      </c>
      <c r="B53" s="139" t="s">
        <v>108</v>
      </c>
      <c r="C53" s="140" t="s">
        <v>116</v>
      </c>
      <c r="D53" s="141">
        <v>5446</v>
      </c>
      <c r="E53" s="143" t="s">
        <v>99</v>
      </c>
      <c r="F53" s="144">
        <v>44116</v>
      </c>
      <c r="G53" s="145" t="s">
        <v>10</v>
      </c>
      <c r="H53" s="146" t="s">
        <v>13</v>
      </c>
      <c r="I53" s="146" t="s">
        <v>13</v>
      </c>
      <c r="J53" s="146" t="s">
        <v>13</v>
      </c>
      <c r="K53" s="146" t="s">
        <v>13</v>
      </c>
      <c r="L53" s="146" t="s">
        <v>13</v>
      </c>
      <c r="M53" s="146" t="s">
        <v>13</v>
      </c>
      <c r="N53" s="146" t="s">
        <v>248</v>
      </c>
      <c r="O53" s="146" t="s">
        <v>13</v>
      </c>
      <c r="P53" s="146" t="s">
        <v>13</v>
      </c>
      <c r="Q53" s="146" t="s">
        <v>13</v>
      </c>
      <c r="R53" s="146" t="s">
        <v>13</v>
      </c>
      <c r="S53" s="146" t="s">
        <v>13</v>
      </c>
      <c r="T53" s="146" t="s">
        <v>13</v>
      </c>
      <c r="U53" s="146" t="s">
        <v>248</v>
      </c>
      <c r="V53" s="146" t="s">
        <v>13</v>
      </c>
      <c r="W53" s="146" t="s">
        <v>13</v>
      </c>
      <c r="X53" s="146" t="s">
        <v>13</v>
      </c>
      <c r="Y53" s="146" t="s">
        <v>13</v>
      </c>
      <c r="Z53" s="146" t="s">
        <v>13</v>
      </c>
      <c r="AA53" s="146" t="s">
        <v>13</v>
      </c>
      <c r="AB53" s="146" t="s">
        <v>248</v>
      </c>
      <c r="AC53" s="146" t="s">
        <v>241</v>
      </c>
      <c r="AD53" s="146" t="s">
        <v>241</v>
      </c>
      <c r="AE53" s="146" t="s">
        <v>241</v>
      </c>
      <c r="AF53" s="146" t="s">
        <v>241</v>
      </c>
      <c r="AG53" s="146" t="s">
        <v>13</v>
      </c>
      <c r="AH53" s="146" t="s">
        <v>13</v>
      </c>
      <c r="AI53" s="146" t="s">
        <v>248</v>
      </c>
      <c r="AJ53" s="146" t="s">
        <v>13</v>
      </c>
      <c r="AK53" s="146" t="s">
        <v>13</v>
      </c>
      <c r="AL53" s="146" t="s">
        <v>13</v>
      </c>
      <c r="AM53" s="147">
        <f t="shared" si="0"/>
        <v>23</v>
      </c>
      <c r="AN53" s="148">
        <f t="shared" si="1"/>
        <v>4</v>
      </c>
      <c r="AO53" s="149">
        <f t="shared" si="2"/>
        <v>4</v>
      </c>
      <c r="AP53" s="150">
        <f t="shared" si="3"/>
        <v>27</v>
      </c>
      <c r="AQ53" s="94">
        <f>VLOOKUP(D53,'[1]Attendance Sheet JAN 23'!$C$14:$BO$122,65,0)</f>
        <v>23</v>
      </c>
      <c r="AR53" s="95">
        <f t="shared" si="4"/>
        <v>0</v>
      </c>
      <c r="AS53" s="95">
        <v>27</v>
      </c>
    </row>
    <row r="54" spans="1:45" s="95" customFormat="1" ht="41.25" customHeight="1" x14ac:dyDescent="0.3">
      <c r="A54" s="142">
        <v>41</v>
      </c>
      <c r="B54" s="139" t="s">
        <v>110</v>
      </c>
      <c r="C54" s="140" t="s">
        <v>118</v>
      </c>
      <c r="D54" s="141">
        <v>5456</v>
      </c>
      <c r="E54" s="143" t="s">
        <v>100</v>
      </c>
      <c r="F54" s="144">
        <v>44124</v>
      </c>
      <c r="G54" s="145" t="s">
        <v>101</v>
      </c>
      <c r="H54" s="146" t="s">
        <v>13</v>
      </c>
      <c r="I54" s="146" t="s">
        <v>13</v>
      </c>
      <c r="J54" s="146" t="s">
        <v>13</v>
      </c>
      <c r="K54" s="146" t="s">
        <v>13</v>
      </c>
      <c r="L54" s="146" t="s">
        <v>13</v>
      </c>
      <c r="M54" s="146" t="s">
        <v>13</v>
      </c>
      <c r="N54" s="146" t="s">
        <v>248</v>
      </c>
      <c r="O54" s="146" t="s">
        <v>13</v>
      </c>
      <c r="P54" s="146" t="s">
        <v>13</v>
      </c>
      <c r="Q54" s="146" t="s">
        <v>13</v>
      </c>
      <c r="R54" s="146" t="s">
        <v>13</v>
      </c>
      <c r="S54" s="146" t="s">
        <v>13</v>
      </c>
      <c r="T54" s="146" t="s">
        <v>13</v>
      </c>
      <c r="U54" s="146" t="s">
        <v>248</v>
      </c>
      <c r="V54" s="146" t="s">
        <v>13</v>
      </c>
      <c r="W54" s="146" t="s">
        <v>13</v>
      </c>
      <c r="X54" s="146" t="s">
        <v>13</v>
      </c>
      <c r="Y54" s="146" t="s">
        <v>13</v>
      </c>
      <c r="Z54" s="146" t="s">
        <v>13</v>
      </c>
      <c r="AA54" s="146" t="s">
        <v>13</v>
      </c>
      <c r="AB54" s="146" t="s">
        <v>248</v>
      </c>
      <c r="AC54" s="146" t="s">
        <v>13</v>
      </c>
      <c r="AD54" s="146" t="s">
        <v>13</v>
      </c>
      <c r="AE54" s="146" t="s">
        <v>13</v>
      </c>
      <c r="AF54" s="146" t="s">
        <v>13</v>
      </c>
      <c r="AG54" s="146" t="s">
        <v>241</v>
      </c>
      <c r="AH54" s="146" t="s">
        <v>241</v>
      </c>
      <c r="AI54" s="146" t="s">
        <v>248</v>
      </c>
      <c r="AJ54" s="146" t="s">
        <v>13</v>
      </c>
      <c r="AK54" s="146" t="s">
        <v>13</v>
      </c>
      <c r="AL54" s="146" t="s">
        <v>13</v>
      </c>
      <c r="AM54" s="147">
        <f t="shared" si="0"/>
        <v>25</v>
      </c>
      <c r="AN54" s="148">
        <f t="shared" si="1"/>
        <v>4</v>
      </c>
      <c r="AO54" s="149">
        <f t="shared" si="2"/>
        <v>2</v>
      </c>
      <c r="AP54" s="150">
        <f t="shared" si="3"/>
        <v>29</v>
      </c>
      <c r="AQ54" s="94">
        <f>VLOOKUP(D54,'[1]Attendance Sheet JAN 23'!$C$14:$BO$122,65,0)</f>
        <v>25</v>
      </c>
      <c r="AR54" s="95">
        <f t="shared" si="4"/>
        <v>0</v>
      </c>
      <c r="AS54" s="95">
        <v>29</v>
      </c>
    </row>
    <row r="55" spans="1:45" s="95" customFormat="1" ht="41.25" customHeight="1" x14ac:dyDescent="0.3">
      <c r="A55" s="142">
        <v>42</v>
      </c>
      <c r="B55" s="139" t="s">
        <v>38</v>
      </c>
      <c r="C55" s="140" t="s">
        <v>39</v>
      </c>
      <c r="D55" s="141">
        <v>5264</v>
      </c>
      <c r="E55" s="143" t="s">
        <v>100</v>
      </c>
      <c r="F55" s="144">
        <v>44075</v>
      </c>
      <c r="G55" s="145" t="s">
        <v>10</v>
      </c>
      <c r="H55" s="146" t="s">
        <v>13</v>
      </c>
      <c r="I55" s="146" t="s">
        <v>13</v>
      </c>
      <c r="J55" s="146" t="s">
        <v>13</v>
      </c>
      <c r="K55" s="154" t="s">
        <v>13</v>
      </c>
      <c r="L55" s="146" t="s">
        <v>248</v>
      </c>
      <c r="M55" s="146" t="s">
        <v>13</v>
      </c>
      <c r="N55" s="146" t="s">
        <v>13</v>
      </c>
      <c r="O55" s="146" t="s">
        <v>13</v>
      </c>
      <c r="P55" s="146" t="s">
        <v>13</v>
      </c>
      <c r="Q55" s="146" t="s">
        <v>13</v>
      </c>
      <c r="R55" s="154" t="s">
        <v>13</v>
      </c>
      <c r="S55" s="146" t="s">
        <v>248</v>
      </c>
      <c r="T55" s="146" t="s">
        <v>13</v>
      </c>
      <c r="U55" s="146" t="s">
        <v>13</v>
      </c>
      <c r="V55" s="146" t="s">
        <v>13</v>
      </c>
      <c r="W55" s="146" t="s">
        <v>13</v>
      </c>
      <c r="X55" s="154" t="s">
        <v>13</v>
      </c>
      <c r="Y55" s="146" t="s">
        <v>13</v>
      </c>
      <c r="Z55" s="146" t="s">
        <v>248</v>
      </c>
      <c r="AA55" s="146" t="s">
        <v>13</v>
      </c>
      <c r="AB55" s="146" t="s">
        <v>13</v>
      </c>
      <c r="AC55" s="146" t="s">
        <v>13</v>
      </c>
      <c r="AD55" s="146" t="s">
        <v>13</v>
      </c>
      <c r="AE55" s="146" t="s">
        <v>13</v>
      </c>
      <c r="AF55" s="146" t="s">
        <v>13</v>
      </c>
      <c r="AG55" s="154" t="s">
        <v>248</v>
      </c>
      <c r="AH55" s="146" t="s">
        <v>13</v>
      </c>
      <c r="AI55" s="146" t="s">
        <v>13</v>
      </c>
      <c r="AJ55" s="146" t="s">
        <v>13</v>
      </c>
      <c r="AK55" s="146" t="s">
        <v>13</v>
      </c>
      <c r="AL55" s="146" t="s">
        <v>13</v>
      </c>
      <c r="AM55" s="147">
        <f t="shared" si="0"/>
        <v>27</v>
      </c>
      <c r="AN55" s="148">
        <f t="shared" si="1"/>
        <v>4</v>
      </c>
      <c r="AO55" s="149">
        <f t="shared" si="2"/>
        <v>0</v>
      </c>
      <c r="AP55" s="150">
        <f t="shared" si="3"/>
        <v>31</v>
      </c>
      <c r="AQ55" s="94">
        <f>VLOOKUP(D55,'[1]Attendance Sheet JAN 23'!$C$14:$BO$122,65,0)</f>
        <v>27</v>
      </c>
      <c r="AR55" s="95">
        <f t="shared" si="4"/>
        <v>0</v>
      </c>
      <c r="AS55" s="95">
        <v>31</v>
      </c>
    </row>
    <row r="56" spans="1:45" s="153" customFormat="1" ht="41.25" customHeight="1" x14ac:dyDescent="0.3">
      <c r="A56" s="142">
        <v>43</v>
      </c>
      <c r="B56" s="139" t="s">
        <v>68</v>
      </c>
      <c r="C56" s="140" t="s">
        <v>69</v>
      </c>
      <c r="D56" s="141">
        <v>5345</v>
      </c>
      <c r="E56" s="143" t="s">
        <v>99</v>
      </c>
      <c r="F56" s="144">
        <v>44075</v>
      </c>
      <c r="G56" s="145" t="s">
        <v>10</v>
      </c>
      <c r="H56" s="154" t="s">
        <v>13</v>
      </c>
      <c r="I56" s="154" t="s">
        <v>13</v>
      </c>
      <c r="J56" s="154" t="s">
        <v>13</v>
      </c>
      <c r="K56" s="154" t="s">
        <v>248</v>
      </c>
      <c r="L56" s="154" t="s">
        <v>13</v>
      </c>
      <c r="M56" s="154" t="s">
        <v>13</v>
      </c>
      <c r="N56" s="154" t="s">
        <v>13</v>
      </c>
      <c r="O56" s="154" t="s">
        <v>13</v>
      </c>
      <c r="P56" s="154" t="s">
        <v>13</v>
      </c>
      <c r="Q56" s="154" t="s">
        <v>13</v>
      </c>
      <c r="R56" s="154" t="s">
        <v>13</v>
      </c>
      <c r="S56" s="154" t="s">
        <v>248</v>
      </c>
      <c r="T56" s="154" t="s">
        <v>13</v>
      </c>
      <c r="U56" s="154" t="s">
        <v>13</v>
      </c>
      <c r="V56" s="154" t="s">
        <v>13</v>
      </c>
      <c r="W56" s="154" t="s">
        <v>13</v>
      </c>
      <c r="X56" s="154" t="s">
        <v>13</v>
      </c>
      <c r="Y56" s="154" t="s">
        <v>248</v>
      </c>
      <c r="Z56" s="154" t="s">
        <v>13</v>
      </c>
      <c r="AA56" s="154" t="s">
        <v>13</v>
      </c>
      <c r="AB56" s="154" t="s">
        <v>13</v>
      </c>
      <c r="AC56" s="154" t="s">
        <v>13</v>
      </c>
      <c r="AD56" s="154" t="s">
        <v>13</v>
      </c>
      <c r="AE56" s="154" t="s">
        <v>13</v>
      </c>
      <c r="AF56" s="154" t="s">
        <v>248</v>
      </c>
      <c r="AG56" s="154" t="s">
        <v>13</v>
      </c>
      <c r="AH56" s="154" t="s">
        <v>13</v>
      </c>
      <c r="AI56" s="154" t="s">
        <v>13</v>
      </c>
      <c r="AJ56" s="154" t="s">
        <v>13</v>
      </c>
      <c r="AK56" s="154" t="s">
        <v>13</v>
      </c>
      <c r="AL56" s="154" t="s">
        <v>13</v>
      </c>
      <c r="AM56" s="147">
        <f t="shared" si="0"/>
        <v>27</v>
      </c>
      <c r="AN56" s="148">
        <f t="shared" si="1"/>
        <v>4</v>
      </c>
      <c r="AO56" s="149">
        <f t="shared" si="2"/>
        <v>0</v>
      </c>
      <c r="AP56" s="150">
        <f t="shared" si="3"/>
        <v>31</v>
      </c>
      <c r="AQ56" s="94">
        <f>VLOOKUP(D56,'[1]Attendance Sheet JAN 23'!$C$14:$BO$122,65,0)</f>
        <v>27</v>
      </c>
      <c r="AR56" s="95">
        <f t="shared" si="4"/>
        <v>0</v>
      </c>
      <c r="AS56" s="95">
        <v>31</v>
      </c>
    </row>
    <row r="57" spans="1:45" s="95" customFormat="1" ht="41.25" customHeight="1" x14ac:dyDescent="0.3">
      <c r="A57" s="142">
        <v>44</v>
      </c>
      <c r="B57" s="139" t="s">
        <v>78</v>
      </c>
      <c r="C57" s="140" t="s">
        <v>79</v>
      </c>
      <c r="D57" s="141">
        <v>5376</v>
      </c>
      <c r="E57" s="143" t="s">
        <v>99</v>
      </c>
      <c r="F57" s="144">
        <v>44075</v>
      </c>
      <c r="G57" s="145" t="s">
        <v>10</v>
      </c>
      <c r="H57" s="146" t="s">
        <v>13</v>
      </c>
      <c r="I57" s="146" t="s">
        <v>13</v>
      </c>
      <c r="J57" s="146" t="s">
        <v>13</v>
      </c>
      <c r="K57" s="146" t="s">
        <v>13</v>
      </c>
      <c r="L57" s="146" t="s">
        <v>13</v>
      </c>
      <c r="M57" s="146" t="s">
        <v>248</v>
      </c>
      <c r="N57" s="146" t="s">
        <v>13</v>
      </c>
      <c r="O57" s="146" t="s">
        <v>241</v>
      </c>
      <c r="P57" s="146" t="s">
        <v>13</v>
      </c>
      <c r="Q57" s="146" t="s">
        <v>13</v>
      </c>
      <c r="R57" s="146" t="s">
        <v>13</v>
      </c>
      <c r="S57" s="146" t="s">
        <v>241</v>
      </c>
      <c r="T57" s="146" t="s">
        <v>241</v>
      </c>
      <c r="U57" s="146" t="s">
        <v>241</v>
      </c>
      <c r="V57" s="146" t="s">
        <v>241</v>
      </c>
      <c r="W57" s="146" t="s">
        <v>241</v>
      </c>
      <c r="X57" s="146" t="s">
        <v>241</v>
      </c>
      <c r="Y57" s="146" t="s">
        <v>241</v>
      </c>
      <c r="Z57" s="146" t="s">
        <v>13</v>
      </c>
      <c r="AA57" s="146" t="s">
        <v>248</v>
      </c>
      <c r="AB57" s="146" t="s">
        <v>13</v>
      </c>
      <c r="AC57" s="146" t="s">
        <v>13</v>
      </c>
      <c r="AD57" s="146" t="s">
        <v>13</v>
      </c>
      <c r="AE57" s="146" t="s">
        <v>13</v>
      </c>
      <c r="AF57" s="146" t="s">
        <v>13</v>
      </c>
      <c r="AG57" s="146" t="s">
        <v>13</v>
      </c>
      <c r="AH57" s="146" t="s">
        <v>248</v>
      </c>
      <c r="AI57" s="146" t="s">
        <v>13</v>
      </c>
      <c r="AJ57" s="146" t="s">
        <v>13</v>
      </c>
      <c r="AK57" s="146" t="s">
        <v>13</v>
      </c>
      <c r="AL57" s="146" t="s">
        <v>13</v>
      </c>
      <c r="AM57" s="147">
        <f t="shared" si="0"/>
        <v>20</v>
      </c>
      <c r="AN57" s="148">
        <f t="shared" si="1"/>
        <v>3</v>
      </c>
      <c r="AO57" s="149">
        <f t="shared" si="2"/>
        <v>8</v>
      </c>
      <c r="AP57" s="150">
        <f t="shared" si="3"/>
        <v>23</v>
      </c>
      <c r="AQ57" s="94">
        <f>VLOOKUP(D57,'[1]Attendance Sheet JAN 23'!$C$14:$BO$122,65,0)</f>
        <v>20</v>
      </c>
      <c r="AR57" s="95">
        <f t="shared" si="4"/>
        <v>0</v>
      </c>
      <c r="AS57" s="95">
        <v>23</v>
      </c>
    </row>
    <row r="58" spans="1:45" s="95" customFormat="1" ht="41.25" customHeight="1" x14ac:dyDescent="0.3">
      <c r="A58" s="142">
        <v>45</v>
      </c>
      <c r="B58" s="139" t="s">
        <v>114</v>
      </c>
      <c r="C58" s="140" t="s">
        <v>121</v>
      </c>
      <c r="D58" s="141">
        <v>5462</v>
      </c>
      <c r="E58" s="143" t="s">
        <v>99</v>
      </c>
      <c r="F58" s="144">
        <v>44124</v>
      </c>
      <c r="G58" s="145" t="s">
        <v>10</v>
      </c>
      <c r="H58" s="146" t="s">
        <v>13</v>
      </c>
      <c r="I58" s="146" t="s">
        <v>248</v>
      </c>
      <c r="J58" s="146" t="s">
        <v>13</v>
      </c>
      <c r="K58" s="146" t="s">
        <v>13</v>
      </c>
      <c r="L58" s="146" t="s">
        <v>13</v>
      </c>
      <c r="M58" s="146" t="s">
        <v>13</v>
      </c>
      <c r="N58" s="146" t="s">
        <v>13</v>
      </c>
      <c r="O58" s="146" t="s">
        <v>13</v>
      </c>
      <c r="P58" s="146" t="s">
        <v>248</v>
      </c>
      <c r="Q58" s="146" t="s">
        <v>13</v>
      </c>
      <c r="R58" s="146" t="s">
        <v>13</v>
      </c>
      <c r="S58" s="146" t="s">
        <v>13</v>
      </c>
      <c r="T58" s="146" t="s">
        <v>13</v>
      </c>
      <c r="U58" s="146" t="s">
        <v>13</v>
      </c>
      <c r="V58" s="146" t="s">
        <v>13</v>
      </c>
      <c r="W58" s="146" t="s">
        <v>248</v>
      </c>
      <c r="X58" s="146" t="s">
        <v>13</v>
      </c>
      <c r="Y58" s="146" t="s">
        <v>13</v>
      </c>
      <c r="Z58" s="146" t="s">
        <v>13</v>
      </c>
      <c r="AA58" s="146" t="s">
        <v>13</v>
      </c>
      <c r="AB58" s="146" t="s">
        <v>13</v>
      </c>
      <c r="AC58" s="146" t="s">
        <v>13</v>
      </c>
      <c r="AD58" s="146" t="s">
        <v>248</v>
      </c>
      <c r="AE58" s="146" t="s">
        <v>13</v>
      </c>
      <c r="AF58" s="146" t="s">
        <v>13</v>
      </c>
      <c r="AG58" s="146" t="s">
        <v>13</v>
      </c>
      <c r="AH58" s="146" t="s">
        <v>241</v>
      </c>
      <c r="AI58" s="146" t="s">
        <v>13</v>
      </c>
      <c r="AJ58" s="146" t="s">
        <v>13</v>
      </c>
      <c r="AK58" s="146" t="s">
        <v>241</v>
      </c>
      <c r="AL58" s="146" t="s">
        <v>13</v>
      </c>
      <c r="AM58" s="147">
        <f t="shared" si="0"/>
        <v>25</v>
      </c>
      <c r="AN58" s="148">
        <f t="shared" si="1"/>
        <v>4</v>
      </c>
      <c r="AO58" s="149">
        <f t="shared" si="2"/>
        <v>2</v>
      </c>
      <c r="AP58" s="150">
        <f t="shared" si="3"/>
        <v>29</v>
      </c>
      <c r="AQ58" s="94">
        <f>VLOOKUP(D58,'[1]Attendance Sheet JAN 23'!$C$14:$BO$122,65,0)</f>
        <v>25</v>
      </c>
      <c r="AR58" s="95">
        <f t="shared" si="4"/>
        <v>0</v>
      </c>
      <c r="AS58" s="95">
        <v>29</v>
      </c>
    </row>
    <row r="59" spans="1:45" s="95" customFormat="1" ht="41.25" customHeight="1" x14ac:dyDescent="0.3">
      <c r="A59" s="142">
        <v>46</v>
      </c>
      <c r="B59" s="139" t="s">
        <v>124</v>
      </c>
      <c r="C59" s="140" t="s">
        <v>125</v>
      </c>
      <c r="D59" s="141">
        <v>5470</v>
      </c>
      <c r="E59" s="143" t="s">
        <v>100</v>
      </c>
      <c r="F59" s="144">
        <v>44134</v>
      </c>
      <c r="G59" s="145" t="s">
        <v>101</v>
      </c>
      <c r="H59" s="154" t="s">
        <v>13</v>
      </c>
      <c r="I59" s="154" t="s">
        <v>13</v>
      </c>
      <c r="J59" s="154" t="s">
        <v>13</v>
      </c>
      <c r="K59" s="154" t="s">
        <v>248</v>
      </c>
      <c r="L59" s="154" t="s">
        <v>13</v>
      </c>
      <c r="M59" s="154" t="s">
        <v>13</v>
      </c>
      <c r="N59" s="154" t="s">
        <v>13</v>
      </c>
      <c r="O59" s="154" t="s">
        <v>13</v>
      </c>
      <c r="P59" s="154" t="s">
        <v>13</v>
      </c>
      <c r="Q59" s="154" t="s">
        <v>13</v>
      </c>
      <c r="R59" s="154" t="s">
        <v>248</v>
      </c>
      <c r="S59" s="154" t="s">
        <v>241</v>
      </c>
      <c r="T59" s="154" t="s">
        <v>13</v>
      </c>
      <c r="U59" s="154" t="s">
        <v>13</v>
      </c>
      <c r="V59" s="154" t="s">
        <v>13</v>
      </c>
      <c r="W59" s="154" t="s">
        <v>13</v>
      </c>
      <c r="X59" s="154" t="s">
        <v>13</v>
      </c>
      <c r="Y59" s="154" t="s">
        <v>248</v>
      </c>
      <c r="Z59" s="154" t="s">
        <v>13</v>
      </c>
      <c r="AA59" s="154" t="s">
        <v>13</v>
      </c>
      <c r="AB59" s="154" t="s">
        <v>13</v>
      </c>
      <c r="AC59" s="154" t="s">
        <v>13</v>
      </c>
      <c r="AD59" s="154" t="s">
        <v>13</v>
      </c>
      <c r="AE59" s="154" t="s">
        <v>13</v>
      </c>
      <c r="AF59" s="154" t="s">
        <v>248</v>
      </c>
      <c r="AG59" s="154" t="s">
        <v>13</v>
      </c>
      <c r="AH59" s="154" t="s">
        <v>13</v>
      </c>
      <c r="AI59" s="154" t="s">
        <v>13</v>
      </c>
      <c r="AJ59" s="154" t="s">
        <v>13</v>
      </c>
      <c r="AK59" s="154" t="s">
        <v>13</v>
      </c>
      <c r="AL59" s="154" t="s">
        <v>13</v>
      </c>
      <c r="AM59" s="147">
        <f t="shared" si="0"/>
        <v>26</v>
      </c>
      <c r="AN59" s="148">
        <f t="shared" si="1"/>
        <v>4</v>
      </c>
      <c r="AO59" s="149">
        <f t="shared" si="2"/>
        <v>1</v>
      </c>
      <c r="AP59" s="150">
        <f t="shared" si="3"/>
        <v>30</v>
      </c>
      <c r="AQ59" s="94">
        <f>VLOOKUP(D59,'[1]Attendance Sheet JAN 23'!$C$14:$BO$122,65,0)</f>
        <v>26</v>
      </c>
      <c r="AR59" s="95">
        <f t="shared" si="4"/>
        <v>0</v>
      </c>
      <c r="AS59" s="95">
        <v>30</v>
      </c>
    </row>
    <row r="60" spans="1:45" s="95" customFormat="1" ht="41.25" customHeight="1" x14ac:dyDescent="0.3">
      <c r="A60" s="142">
        <v>47</v>
      </c>
      <c r="B60" s="139" t="s">
        <v>123</v>
      </c>
      <c r="C60" s="140" t="s">
        <v>126</v>
      </c>
      <c r="D60" s="141">
        <v>5472</v>
      </c>
      <c r="E60" s="143" t="s">
        <v>99</v>
      </c>
      <c r="F60" s="144">
        <v>44134</v>
      </c>
      <c r="G60" s="145" t="s">
        <v>10</v>
      </c>
      <c r="H60" s="154" t="s">
        <v>13</v>
      </c>
      <c r="I60" s="154" t="s">
        <v>248</v>
      </c>
      <c r="J60" s="154" t="s">
        <v>13</v>
      </c>
      <c r="K60" s="154" t="s">
        <v>13</v>
      </c>
      <c r="L60" s="154" t="s">
        <v>13</v>
      </c>
      <c r="M60" s="154" t="s">
        <v>13</v>
      </c>
      <c r="N60" s="154" t="s">
        <v>13</v>
      </c>
      <c r="O60" s="154" t="s">
        <v>248</v>
      </c>
      <c r="P60" s="154" t="s">
        <v>13</v>
      </c>
      <c r="Q60" s="154" t="s">
        <v>13</v>
      </c>
      <c r="R60" s="154" t="s">
        <v>13</v>
      </c>
      <c r="S60" s="154" t="s">
        <v>13</v>
      </c>
      <c r="T60" s="154" t="s">
        <v>13</v>
      </c>
      <c r="U60" s="154" t="s">
        <v>248</v>
      </c>
      <c r="V60" s="154" t="s">
        <v>13</v>
      </c>
      <c r="W60" s="154" t="s">
        <v>241</v>
      </c>
      <c r="X60" s="154" t="s">
        <v>13</v>
      </c>
      <c r="Y60" s="154" t="s">
        <v>13</v>
      </c>
      <c r="Z60" s="154" t="s">
        <v>13</v>
      </c>
      <c r="AA60" s="154" t="s">
        <v>13</v>
      </c>
      <c r="AB60" s="154" t="s">
        <v>13</v>
      </c>
      <c r="AC60" s="154" t="s">
        <v>13</v>
      </c>
      <c r="AD60" s="154" t="s">
        <v>13</v>
      </c>
      <c r="AE60" s="154" t="s">
        <v>13</v>
      </c>
      <c r="AF60" s="154" t="s">
        <v>248</v>
      </c>
      <c r="AG60" s="154" t="s">
        <v>13</v>
      </c>
      <c r="AH60" s="154" t="s">
        <v>13</v>
      </c>
      <c r="AI60" s="154" t="s">
        <v>13</v>
      </c>
      <c r="AJ60" s="154" t="s">
        <v>13</v>
      </c>
      <c r="AK60" s="154" t="s">
        <v>13</v>
      </c>
      <c r="AL60" s="154" t="s">
        <v>13</v>
      </c>
      <c r="AM60" s="147">
        <f t="shared" si="0"/>
        <v>26</v>
      </c>
      <c r="AN60" s="148">
        <f t="shared" si="1"/>
        <v>4</v>
      </c>
      <c r="AO60" s="149">
        <f t="shared" si="2"/>
        <v>1</v>
      </c>
      <c r="AP60" s="150">
        <f t="shared" si="3"/>
        <v>30</v>
      </c>
      <c r="AQ60" s="94">
        <f>VLOOKUP(D60,'[1]Attendance Sheet JAN 23'!$C$14:$BO$122,65,0)</f>
        <v>26</v>
      </c>
      <c r="AR60" s="95">
        <f t="shared" si="4"/>
        <v>0</v>
      </c>
      <c r="AS60" s="95">
        <v>30</v>
      </c>
    </row>
    <row r="61" spans="1:45" s="95" customFormat="1" ht="41.25" customHeight="1" x14ac:dyDescent="0.3">
      <c r="A61" s="142">
        <v>48</v>
      </c>
      <c r="B61" s="139" t="s">
        <v>127</v>
      </c>
      <c r="C61" s="140" t="s">
        <v>128</v>
      </c>
      <c r="D61" s="141">
        <v>5478</v>
      </c>
      <c r="E61" s="143" t="s">
        <v>99</v>
      </c>
      <c r="F61" s="144">
        <v>44145</v>
      </c>
      <c r="G61" s="145" t="s">
        <v>10</v>
      </c>
      <c r="H61" s="146" t="s">
        <v>13</v>
      </c>
      <c r="I61" s="146" t="s">
        <v>13</v>
      </c>
      <c r="J61" s="146" t="s">
        <v>248</v>
      </c>
      <c r="K61" s="146" t="s">
        <v>13</v>
      </c>
      <c r="L61" s="146" t="s">
        <v>13</v>
      </c>
      <c r="M61" s="146" t="s">
        <v>13</v>
      </c>
      <c r="N61" s="146" t="s">
        <v>13</v>
      </c>
      <c r="O61" s="146" t="s">
        <v>13</v>
      </c>
      <c r="P61" s="146" t="s">
        <v>13</v>
      </c>
      <c r="Q61" s="146" t="s">
        <v>13</v>
      </c>
      <c r="R61" s="146" t="s">
        <v>248</v>
      </c>
      <c r="S61" s="146" t="s">
        <v>13</v>
      </c>
      <c r="T61" s="146" t="s">
        <v>13</v>
      </c>
      <c r="U61" s="146" t="s">
        <v>13</v>
      </c>
      <c r="V61" s="146" t="s">
        <v>248</v>
      </c>
      <c r="W61" s="146" t="s">
        <v>13</v>
      </c>
      <c r="X61" s="146" t="s">
        <v>13</v>
      </c>
      <c r="Y61" s="146" t="s">
        <v>13</v>
      </c>
      <c r="Z61" s="146" t="s">
        <v>13</v>
      </c>
      <c r="AA61" s="146" t="s">
        <v>13</v>
      </c>
      <c r="AB61" s="146" t="s">
        <v>13</v>
      </c>
      <c r="AC61" s="146" t="s">
        <v>241</v>
      </c>
      <c r="AD61" s="146" t="s">
        <v>13</v>
      </c>
      <c r="AE61" s="146" t="s">
        <v>13</v>
      </c>
      <c r="AF61" s="146" t="s">
        <v>13</v>
      </c>
      <c r="AG61" s="146" t="s">
        <v>13</v>
      </c>
      <c r="AH61" s="146" t="s">
        <v>13</v>
      </c>
      <c r="AI61" s="146" t="s">
        <v>13</v>
      </c>
      <c r="AJ61" s="146" t="s">
        <v>248</v>
      </c>
      <c r="AK61" s="146" t="s">
        <v>13</v>
      </c>
      <c r="AL61" s="146" t="s">
        <v>13</v>
      </c>
      <c r="AM61" s="147">
        <f t="shared" si="0"/>
        <v>26</v>
      </c>
      <c r="AN61" s="148">
        <f t="shared" si="1"/>
        <v>4</v>
      </c>
      <c r="AO61" s="149">
        <f t="shared" si="2"/>
        <v>1</v>
      </c>
      <c r="AP61" s="150">
        <f t="shared" si="3"/>
        <v>30</v>
      </c>
      <c r="AQ61" s="94">
        <f>VLOOKUP(D61,'[1]Attendance Sheet JAN 23'!$C$14:$BO$122,65,0)</f>
        <v>26</v>
      </c>
      <c r="AR61" s="95">
        <f t="shared" si="4"/>
        <v>0</v>
      </c>
      <c r="AS61" s="95">
        <v>30</v>
      </c>
    </row>
    <row r="62" spans="1:45" s="95" customFormat="1" ht="41.25" customHeight="1" x14ac:dyDescent="0.3">
      <c r="A62" s="142">
        <v>49</v>
      </c>
      <c r="B62" s="139" t="s">
        <v>129</v>
      </c>
      <c r="C62" s="140" t="s">
        <v>116</v>
      </c>
      <c r="D62" s="141">
        <v>5488</v>
      </c>
      <c r="E62" s="143" t="s">
        <v>99</v>
      </c>
      <c r="F62" s="144">
        <v>44153</v>
      </c>
      <c r="G62" s="145" t="s">
        <v>10</v>
      </c>
      <c r="H62" s="146" t="s">
        <v>13</v>
      </c>
      <c r="I62" s="146" t="s">
        <v>13</v>
      </c>
      <c r="J62" s="146" t="s">
        <v>13</v>
      </c>
      <c r="K62" s="146" t="s">
        <v>13</v>
      </c>
      <c r="L62" s="146" t="s">
        <v>13</v>
      </c>
      <c r="M62" s="146" t="s">
        <v>13</v>
      </c>
      <c r="N62" s="146" t="s">
        <v>248</v>
      </c>
      <c r="O62" s="146" t="s">
        <v>13</v>
      </c>
      <c r="P62" s="146" t="s">
        <v>13</v>
      </c>
      <c r="Q62" s="146" t="s">
        <v>13</v>
      </c>
      <c r="R62" s="146" t="s">
        <v>13</v>
      </c>
      <c r="S62" s="146" t="s">
        <v>13</v>
      </c>
      <c r="T62" s="146" t="s">
        <v>241</v>
      </c>
      <c r="U62" s="146" t="s">
        <v>248</v>
      </c>
      <c r="V62" s="146" t="s">
        <v>13</v>
      </c>
      <c r="W62" s="146" t="s">
        <v>13</v>
      </c>
      <c r="X62" s="146" t="s">
        <v>13</v>
      </c>
      <c r="Y62" s="146" t="s">
        <v>13</v>
      </c>
      <c r="Z62" s="146" t="s">
        <v>13</v>
      </c>
      <c r="AA62" s="146" t="s">
        <v>13</v>
      </c>
      <c r="AB62" s="146" t="s">
        <v>13</v>
      </c>
      <c r="AC62" s="146" t="s">
        <v>248</v>
      </c>
      <c r="AD62" s="146" t="s">
        <v>13</v>
      </c>
      <c r="AE62" s="146" t="s">
        <v>13</v>
      </c>
      <c r="AF62" s="146" t="s">
        <v>13</v>
      </c>
      <c r="AG62" s="146" t="s">
        <v>13</v>
      </c>
      <c r="AH62" s="146" t="s">
        <v>13</v>
      </c>
      <c r="AI62" s="146" t="s">
        <v>13</v>
      </c>
      <c r="AJ62" s="146" t="s">
        <v>248</v>
      </c>
      <c r="AK62" s="146" t="s">
        <v>13</v>
      </c>
      <c r="AL62" s="146" t="s">
        <v>13</v>
      </c>
      <c r="AM62" s="147">
        <f t="shared" si="0"/>
        <v>26</v>
      </c>
      <c r="AN62" s="148">
        <f t="shared" si="1"/>
        <v>4</v>
      </c>
      <c r="AO62" s="149">
        <f t="shared" si="2"/>
        <v>1</v>
      </c>
      <c r="AP62" s="150">
        <f t="shared" si="3"/>
        <v>30</v>
      </c>
      <c r="AQ62" s="94">
        <f>VLOOKUP(D62,'[1]Attendance Sheet JAN 23'!$C$14:$BO$122,65,0)</f>
        <v>26</v>
      </c>
      <c r="AR62" s="95">
        <f t="shared" si="4"/>
        <v>0</v>
      </c>
      <c r="AS62" s="95">
        <v>30</v>
      </c>
    </row>
    <row r="63" spans="1:45" s="95" customFormat="1" ht="41.25" customHeight="1" x14ac:dyDescent="0.3">
      <c r="A63" s="142">
        <v>50</v>
      </c>
      <c r="B63" s="139" t="s">
        <v>137</v>
      </c>
      <c r="C63" s="140" t="s">
        <v>138</v>
      </c>
      <c r="D63" s="141">
        <v>5398</v>
      </c>
      <c r="E63" s="143" t="s">
        <v>99</v>
      </c>
      <c r="F63" s="144">
        <v>44075</v>
      </c>
      <c r="G63" s="145" t="s">
        <v>10</v>
      </c>
      <c r="H63" s="146" t="s">
        <v>241</v>
      </c>
      <c r="I63" s="146" t="s">
        <v>241</v>
      </c>
      <c r="J63" s="146" t="s">
        <v>241</v>
      </c>
      <c r="K63" s="146" t="s">
        <v>241</v>
      </c>
      <c r="L63" s="146" t="s">
        <v>241</v>
      </c>
      <c r="M63" s="146" t="s">
        <v>13</v>
      </c>
      <c r="N63" s="146" t="s">
        <v>13</v>
      </c>
      <c r="O63" s="146" t="s">
        <v>248</v>
      </c>
      <c r="P63" s="146" t="s">
        <v>13</v>
      </c>
      <c r="Q63" s="146" t="s">
        <v>13</v>
      </c>
      <c r="R63" s="146" t="s">
        <v>13</v>
      </c>
      <c r="S63" s="146" t="s">
        <v>13</v>
      </c>
      <c r="T63" s="146" t="s">
        <v>13</v>
      </c>
      <c r="U63" s="146" t="s">
        <v>13</v>
      </c>
      <c r="V63" s="146" t="s">
        <v>248</v>
      </c>
      <c r="W63" s="146" t="s">
        <v>13</v>
      </c>
      <c r="X63" s="146" t="s">
        <v>13</v>
      </c>
      <c r="Y63" s="146" t="s">
        <v>13</v>
      </c>
      <c r="Z63" s="146" t="s">
        <v>13</v>
      </c>
      <c r="AA63" s="146" t="s">
        <v>13</v>
      </c>
      <c r="AB63" s="146" t="s">
        <v>13</v>
      </c>
      <c r="AC63" s="146" t="s">
        <v>241</v>
      </c>
      <c r="AD63" s="146" t="s">
        <v>241</v>
      </c>
      <c r="AE63" s="146" t="s">
        <v>13</v>
      </c>
      <c r="AF63" s="146" t="s">
        <v>13</v>
      </c>
      <c r="AG63" s="146" t="s">
        <v>13</v>
      </c>
      <c r="AH63" s="146" t="s">
        <v>248</v>
      </c>
      <c r="AI63" s="146" t="s">
        <v>13</v>
      </c>
      <c r="AJ63" s="146" t="s">
        <v>241</v>
      </c>
      <c r="AK63" s="146" t="s">
        <v>241</v>
      </c>
      <c r="AL63" s="146" t="s">
        <v>13</v>
      </c>
      <c r="AM63" s="147">
        <f t="shared" si="0"/>
        <v>19</v>
      </c>
      <c r="AN63" s="148">
        <f t="shared" si="1"/>
        <v>3</v>
      </c>
      <c r="AO63" s="149">
        <f t="shared" si="2"/>
        <v>9</v>
      </c>
      <c r="AP63" s="150">
        <f t="shared" si="3"/>
        <v>22</v>
      </c>
      <c r="AQ63" s="94">
        <f>VLOOKUP(D63,'[1]Attendance Sheet JAN 23'!$C$14:$BO$122,65,0)</f>
        <v>19</v>
      </c>
      <c r="AR63" s="95">
        <f t="shared" si="4"/>
        <v>0</v>
      </c>
      <c r="AS63" s="95">
        <v>22</v>
      </c>
    </row>
    <row r="64" spans="1:45" s="95" customFormat="1" ht="41.25" customHeight="1" x14ac:dyDescent="0.3">
      <c r="A64" s="142">
        <v>51</v>
      </c>
      <c r="B64" s="139" t="s">
        <v>130</v>
      </c>
      <c r="C64" s="140" t="s">
        <v>139</v>
      </c>
      <c r="D64" s="141">
        <v>5510</v>
      </c>
      <c r="E64" s="143" t="s">
        <v>99</v>
      </c>
      <c r="F64" s="144">
        <v>44171</v>
      </c>
      <c r="G64" s="145" t="s">
        <v>10</v>
      </c>
      <c r="H64" s="154" t="s">
        <v>13</v>
      </c>
      <c r="I64" s="154" t="s">
        <v>13</v>
      </c>
      <c r="J64" s="154" t="s">
        <v>248</v>
      </c>
      <c r="K64" s="154" t="s">
        <v>13</v>
      </c>
      <c r="L64" s="154" t="s">
        <v>241</v>
      </c>
      <c r="M64" s="154" t="s">
        <v>13</v>
      </c>
      <c r="N64" s="154" t="s">
        <v>13</v>
      </c>
      <c r="O64" s="154" t="s">
        <v>13</v>
      </c>
      <c r="P64" s="154" t="s">
        <v>248</v>
      </c>
      <c r="Q64" s="154" t="s">
        <v>13</v>
      </c>
      <c r="R64" s="154" t="s">
        <v>241</v>
      </c>
      <c r="S64" s="154" t="s">
        <v>241</v>
      </c>
      <c r="T64" s="154" t="s">
        <v>13</v>
      </c>
      <c r="U64" s="154" t="s">
        <v>13</v>
      </c>
      <c r="V64" s="154" t="s">
        <v>13</v>
      </c>
      <c r="W64" s="154" t="s">
        <v>13</v>
      </c>
      <c r="X64" s="154" t="s">
        <v>13</v>
      </c>
      <c r="Y64" s="154" t="s">
        <v>13</v>
      </c>
      <c r="Z64" s="154" t="s">
        <v>13</v>
      </c>
      <c r="AA64" s="154" t="s">
        <v>248</v>
      </c>
      <c r="AB64" s="154" t="s">
        <v>13</v>
      </c>
      <c r="AC64" s="154" t="s">
        <v>13</v>
      </c>
      <c r="AD64" s="154" t="s">
        <v>13</v>
      </c>
      <c r="AE64" s="154" t="s">
        <v>248</v>
      </c>
      <c r="AF64" s="154" t="s">
        <v>13</v>
      </c>
      <c r="AG64" s="154" t="s">
        <v>13</v>
      </c>
      <c r="AH64" s="154" t="s">
        <v>13</v>
      </c>
      <c r="AI64" s="154" t="s">
        <v>13</v>
      </c>
      <c r="AJ64" s="154" t="s">
        <v>13</v>
      </c>
      <c r="AK64" s="154" t="s">
        <v>13</v>
      </c>
      <c r="AL64" s="154" t="s">
        <v>13</v>
      </c>
      <c r="AM64" s="147">
        <f t="shared" si="0"/>
        <v>24</v>
      </c>
      <c r="AN64" s="148">
        <f t="shared" si="1"/>
        <v>4</v>
      </c>
      <c r="AO64" s="149">
        <f t="shared" si="2"/>
        <v>3</v>
      </c>
      <c r="AP64" s="150">
        <f t="shared" si="3"/>
        <v>28</v>
      </c>
      <c r="AQ64" s="94">
        <f>VLOOKUP(D64,'[1]Attendance Sheet JAN 23'!$C$14:$BO$122,65,0)</f>
        <v>24</v>
      </c>
      <c r="AR64" s="95">
        <f t="shared" si="4"/>
        <v>0</v>
      </c>
      <c r="AS64" s="95">
        <v>28</v>
      </c>
    </row>
    <row r="65" spans="1:45" s="95" customFormat="1" ht="41.25" customHeight="1" x14ac:dyDescent="0.3">
      <c r="A65" s="142">
        <v>52</v>
      </c>
      <c r="B65" s="139" t="s">
        <v>140</v>
      </c>
      <c r="C65" s="140" t="s">
        <v>141</v>
      </c>
      <c r="D65" s="141">
        <v>5523</v>
      </c>
      <c r="E65" s="143" t="s">
        <v>99</v>
      </c>
      <c r="F65" s="144">
        <v>44180</v>
      </c>
      <c r="G65" s="145" t="s">
        <v>10</v>
      </c>
      <c r="H65" s="146" t="s">
        <v>13</v>
      </c>
      <c r="I65" s="146" t="s">
        <v>13</v>
      </c>
      <c r="J65" s="146" t="s">
        <v>13</v>
      </c>
      <c r="K65" s="146" t="s">
        <v>13</v>
      </c>
      <c r="L65" s="146" t="s">
        <v>248</v>
      </c>
      <c r="M65" s="146" t="s">
        <v>13</v>
      </c>
      <c r="N65" s="146" t="s">
        <v>13</v>
      </c>
      <c r="O65" s="146" t="s">
        <v>13</v>
      </c>
      <c r="P65" s="146" t="s">
        <v>13</v>
      </c>
      <c r="Q65" s="146" t="s">
        <v>13</v>
      </c>
      <c r="R65" s="146" t="s">
        <v>13</v>
      </c>
      <c r="S65" s="146" t="s">
        <v>13</v>
      </c>
      <c r="T65" s="146" t="s">
        <v>248</v>
      </c>
      <c r="U65" s="146" t="s">
        <v>13</v>
      </c>
      <c r="V65" s="146" t="s">
        <v>13</v>
      </c>
      <c r="W65" s="146" t="s">
        <v>13</v>
      </c>
      <c r="X65" s="146" t="s">
        <v>13</v>
      </c>
      <c r="Y65" s="146" t="s">
        <v>13</v>
      </c>
      <c r="Z65" s="146" t="s">
        <v>248</v>
      </c>
      <c r="AA65" s="146" t="s">
        <v>13</v>
      </c>
      <c r="AB65" s="146" t="s">
        <v>13</v>
      </c>
      <c r="AC65" s="146" t="s">
        <v>13</v>
      </c>
      <c r="AD65" s="146" t="s">
        <v>13</v>
      </c>
      <c r="AE65" s="146" t="s">
        <v>13</v>
      </c>
      <c r="AF65" s="146" t="s">
        <v>13</v>
      </c>
      <c r="AG65" s="146" t="s">
        <v>248</v>
      </c>
      <c r="AH65" s="146" t="s">
        <v>13</v>
      </c>
      <c r="AI65" s="146" t="s">
        <v>241</v>
      </c>
      <c r="AJ65" s="146" t="s">
        <v>13</v>
      </c>
      <c r="AK65" s="146" t="s">
        <v>13</v>
      </c>
      <c r="AL65" s="146" t="s">
        <v>241</v>
      </c>
      <c r="AM65" s="147">
        <f t="shared" si="0"/>
        <v>25</v>
      </c>
      <c r="AN65" s="148">
        <f t="shared" si="1"/>
        <v>4</v>
      </c>
      <c r="AO65" s="149">
        <f t="shared" si="2"/>
        <v>2</v>
      </c>
      <c r="AP65" s="150">
        <f t="shared" si="3"/>
        <v>29</v>
      </c>
      <c r="AQ65" s="94">
        <f>VLOOKUP(D65,'[1]Attendance Sheet JAN 23'!$C$14:$BO$122,65,0)</f>
        <v>25</v>
      </c>
      <c r="AR65" s="95">
        <f t="shared" si="4"/>
        <v>0</v>
      </c>
      <c r="AS65" s="95">
        <v>29</v>
      </c>
    </row>
    <row r="66" spans="1:45" s="95" customFormat="1" ht="41.25" customHeight="1" x14ac:dyDescent="0.3">
      <c r="A66" s="142">
        <v>53</v>
      </c>
      <c r="B66" s="139" t="s">
        <v>114</v>
      </c>
      <c r="C66" s="140" t="s">
        <v>145</v>
      </c>
      <c r="D66" s="141">
        <v>5529</v>
      </c>
      <c r="E66" s="143" t="s">
        <v>99</v>
      </c>
      <c r="F66" s="144">
        <v>44186</v>
      </c>
      <c r="G66" s="145" t="s">
        <v>10</v>
      </c>
      <c r="H66" s="146" t="s">
        <v>13</v>
      </c>
      <c r="I66" s="146" t="s">
        <v>13</v>
      </c>
      <c r="J66" s="146" t="s">
        <v>248</v>
      </c>
      <c r="K66" s="146" t="s">
        <v>13</v>
      </c>
      <c r="L66" s="146" t="s">
        <v>13</v>
      </c>
      <c r="M66" s="146" t="s">
        <v>241</v>
      </c>
      <c r="N66" s="146" t="s">
        <v>13</v>
      </c>
      <c r="O66" s="146" t="s">
        <v>13</v>
      </c>
      <c r="P66" s="146" t="s">
        <v>13</v>
      </c>
      <c r="Q66" s="146" t="s">
        <v>13</v>
      </c>
      <c r="R66" s="146" t="s">
        <v>13</v>
      </c>
      <c r="S66" s="146" t="s">
        <v>13</v>
      </c>
      <c r="T66" s="146" t="s">
        <v>248</v>
      </c>
      <c r="U66" s="146" t="s">
        <v>13</v>
      </c>
      <c r="V66" s="146" t="s">
        <v>13</v>
      </c>
      <c r="W66" s="146" t="s">
        <v>13</v>
      </c>
      <c r="X66" s="146" t="s">
        <v>13</v>
      </c>
      <c r="Y66" s="146" t="s">
        <v>13</v>
      </c>
      <c r="Z66" s="146" t="s">
        <v>13</v>
      </c>
      <c r="AA66" s="146" t="s">
        <v>248</v>
      </c>
      <c r="AB66" s="146" t="s">
        <v>13</v>
      </c>
      <c r="AC66" s="146" t="s">
        <v>13</v>
      </c>
      <c r="AD66" s="146" t="s">
        <v>13</v>
      </c>
      <c r="AE66" s="146" t="s">
        <v>13</v>
      </c>
      <c r="AF66" s="146" t="s">
        <v>13</v>
      </c>
      <c r="AG66" s="146" t="s">
        <v>13</v>
      </c>
      <c r="AH66" s="146" t="s">
        <v>248</v>
      </c>
      <c r="AI66" s="146" t="s">
        <v>13</v>
      </c>
      <c r="AJ66" s="146" t="s">
        <v>13</v>
      </c>
      <c r="AK66" s="146" t="s">
        <v>241</v>
      </c>
      <c r="AL66" s="146" t="s">
        <v>13</v>
      </c>
      <c r="AM66" s="147">
        <f t="shared" si="0"/>
        <v>25</v>
      </c>
      <c r="AN66" s="148">
        <f t="shared" si="1"/>
        <v>4</v>
      </c>
      <c r="AO66" s="149">
        <f t="shared" si="2"/>
        <v>2</v>
      </c>
      <c r="AP66" s="150">
        <f t="shared" si="3"/>
        <v>29</v>
      </c>
      <c r="AQ66" s="94">
        <f>VLOOKUP(D66,'[1]Attendance Sheet JAN 23'!$C$14:$BO$122,65,0)</f>
        <v>25</v>
      </c>
      <c r="AR66" s="95">
        <f t="shared" si="4"/>
        <v>0</v>
      </c>
      <c r="AS66" s="95">
        <v>29</v>
      </c>
    </row>
    <row r="67" spans="1:45" s="95" customFormat="1" ht="41.25" customHeight="1" x14ac:dyDescent="0.3">
      <c r="A67" s="142">
        <v>54</v>
      </c>
      <c r="B67" s="139" t="s">
        <v>146</v>
      </c>
      <c r="C67" s="140" t="s">
        <v>84</v>
      </c>
      <c r="D67" s="141">
        <v>5559</v>
      </c>
      <c r="E67" s="143" t="s">
        <v>99</v>
      </c>
      <c r="F67" s="144" t="s">
        <v>181</v>
      </c>
      <c r="G67" s="145" t="s">
        <v>10</v>
      </c>
      <c r="H67" s="146" t="s">
        <v>13</v>
      </c>
      <c r="I67" s="146" t="s">
        <v>13</v>
      </c>
      <c r="J67" s="146" t="s">
        <v>13</v>
      </c>
      <c r="K67" s="146" t="s">
        <v>248</v>
      </c>
      <c r="L67" s="146" t="s">
        <v>13</v>
      </c>
      <c r="M67" s="146" t="s">
        <v>13</v>
      </c>
      <c r="N67" s="146" t="s">
        <v>241</v>
      </c>
      <c r="O67" s="146" t="s">
        <v>13</v>
      </c>
      <c r="P67" s="146" t="s">
        <v>248</v>
      </c>
      <c r="Q67" s="146" t="s">
        <v>13</v>
      </c>
      <c r="R67" s="146" t="s">
        <v>13</v>
      </c>
      <c r="S67" s="146" t="s">
        <v>13</v>
      </c>
      <c r="T67" s="146" t="s">
        <v>13</v>
      </c>
      <c r="U67" s="146" t="s">
        <v>13</v>
      </c>
      <c r="V67" s="146" t="s">
        <v>13</v>
      </c>
      <c r="W67" s="146" t="s">
        <v>13</v>
      </c>
      <c r="X67" s="146" t="s">
        <v>13</v>
      </c>
      <c r="Y67" s="146" t="s">
        <v>248</v>
      </c>
      <c r="Z67" s="146" t="s">
        <v>13</v>
      </c>
      <c r="AA67" s="146" t="s">
        <v>13</v>
      </c>
      <c r="AB67" s="146" t="s">
        <v>13</v>
      </c>
      <c r="AC67" s="146" t="s">
        <v>13</v>
      </c>
      <c r="AD67" s="146" t="s">
        <v>13</v>
      </c>
      <c r="AE67" s="146" t="s">
        <v>13</v>
      </c>
      <c r="AF67" s="146" t="s">
        <v>248</v>
      </c>
      <c r="AG67" s="146" t="s">
        <v>13</v>
      </c>
      <c r="AH67" s="146" t="s">
        <v>13</v>
      </c>
      <c r="AI67" s="146" t="s">
        <v>13</v>
      </c>
      <c r="AJ67" s="146" t="s">
        <v>241</v>
      </c>
      <c r="AK67" s="146" t="s">
        <v>13</v>
      </c>
      <c r="AL67" s="146" t="s">
        <v>13</v>
      </c>
      <c r="AM67" s="147">
        <f t="shared" si="0"/>
        <v>25</v>
      </c>
      <c r="AN67" s="148">
        <f t="shared" si="1"/>
        <v>4</v>
      </c>
      <c r="AO67" s="149">
        <f t="shared" si="2"/>
        <v>2</v>
      </c>
      <c r="AP67" s="150">
        <f t="shared" si="3"/>
        <v>29</v>
      </c>
      <c r="AQ67" s="94">
        <f>VLOOKUP(D67,'[1]Attendance Sheet JAN 23'!$C$14:$BO$122,65,0)</f>
        <v>25</v>
      </c>
      <c r="AR67" s="95">
        <f t="shared" si="4"/>
        <v>0</v>
      </c>
      <c r="AS67" s="95">
        <v>29</v>
      </c>
    </row>
    <row r="68" spans="1:45" s="95" customFormat="1" ht="41.25" customHeight="1" x14ac:dyDescent="0.3">
      <c r="A68" s="142">
        <v>55</v>
      </c>
      <c r="B68" s="139" t="s">
        <v>142</v>
      </c>
      <c r="C68" s="140" t="s">
        <v>147</v>
      </c>
      <c r="D68" s="141">
        <v>5560</v>
      </c>
      <c r="E68" s="143" t="s">
        <v>99</v>
      </c>
      <c r="F68" s="144" t="s">
        <v>181</v>
      </c>
      <c r="G68" s="145" t="s">
        <v>10</v>
      </c>
      <c r="H68" s="146" t="s">
        <v>241</v>
      </c>
      <c r="I68" s="146" t="s">
        <v>241</v>
      </c>
      <c r="J68" s="146" t="s">
        <v>13</v>
      </c>
      <c r="K68" s="146" t="s">
        <v>248</v>
      </c>
      <c r="L68" s="146" t="s">
        <v>13</v>
      </c>
      <c r="M68" s="146" t="s">
        <v>13</v>
      </c>
      <c r="N68" s="146" t="s">
        <v>13</v>
      </c>
      <c r="O68" s="146" t="s">
        <v>13</v>
      </c>
      <c r="P68" s="146" t="s">
        <v>13</v>
      </c>
      <c r="Q68" s="146" t="s">
        <v>13</v>
      </c>
      <c r="R68" s="146" t="s">
        <v>248</v>
      </c>
      <c r="S68" s="146" t="s">
        <v>13</v>
      </c>
      <c r="T68" s="146" t="s">
        <v>241</v>
      </c>
      <c r="U68" s="146" t="s">
        <v>13</v>
      </c>
      <c r="V68" s="146" t="s">
        <v>13</v>
      </c>
      <c r="W68" s="146" t="s">
        <v>13</v>
      </c>
      <c r="X68" s="146" t="s">
        <v>13</v>
      </c>
      <c r="Y68" s="146" t="s">
        <v>248</v>
      </c>
      <c r="Z68" s="146" t="s">
        <v>13</v>
      </c>
      <c r="AA68" s="146" t="s">
        <v>13</v>
      </c>
      <c r="AB68" s="146" t="s">
        <v>13</v>
      </c>
      <c r="AC68" s="146" t="s">
        <v>241</v>
      </c>
      <c r="AD68" s="146" t="s">
        <v>13</v>
      </c>
      <c r="AE68" s="146" t="s">
        <v>241</v>
      </c>
      <c r="AF68" s="146" t="s">
        <v>13</v>
      </c>
      <c r="AG68" s="146" t="s">
        <v>241</v>
      </c>
      <c r="AH68" s="146" t="s">
        <v>13</v>
      </c>
      <c r="AI68" s="146" t="s">
        <v>13</v>
      </c>
      <c r="AJ68" s="146" t="s">
        <v>13</v>
      </c>
      <c r="AK68" s="146" t="s">
        <v>241</v>
      </c>
      <c r="AL68" s="146" t="s">
        <v>13</v>
      </c>
      <c r="AM68" s="147">
        <f t="shared" si="0"/>
        <v>21</v>
      </c>
      <c r="AN68" s="148">
        <f t="shared" si="1"/>
        <v>3</v>
      </c>
      <c r="AO68" s="149">
        <f t="shared" si="2"/>
        <v>7</v>
      </c>
      <c r="AP68" s="150">
        <f t="shared" si="3"/>
        <v>24</v>
      </c>
      <c r="AQ68" s="94">
        <f>VLOOKUP(D68,'[1]Attendance Sheet JAN 23'!$C$14:$BO$122,65,0)</f>
        <v>21</v>
      </c>
      <c r="AR68" s="95">
        <f t="shared" si="4"/>
        <v>0</v>
      </c>
      <c r="AS68" s="95">
        <v>25</v>
      </c>
    </row>
    <row r="69" spans="1:45" s="95" customFormat="1" ht="41.25" customHeight="1" x14ac:dyDescent="0.3">
      <c r="A69" s="142">
        <v>56</v>
      </c>
      <c r="B69" s="139" t="s">
        <v>114</v>
      </c>
      <c r="C69" s="140" t="s">
        <v>148</v>
      </c>
      <c r="D69" s="141">
        <v>5570</v>
      </c>
      <c r="E69" s="143" t="s">
        <v>99</v>
      </c>
      <c r="F69" s="144">
        <v>44224</v>
      </c>
      <c r="G69" s="145" t="s">
        <v>10</v>
      </c>
      <c r="H69" s="146" t="s">
        <v>13</v>
      </c>
      <c r="I69" s="146" t="s">
        <v>13</v>
      </c>
      <c r="J69" s="146" t="s">
        <v>13</v>
      </c>
      <c r="K69" s="146" t="s">
        <v>13</v>
      </c>
      <c r="L69" s="146" t="s">
        <v>13</v>
      </c>
      <c r="M69" s="146" t="s">
        <v>248</v>
      </c>
      <c r="N69" s="146" t="s">
        <v>13</v>
      </c>
      <c r="O69" s="146" t="s">
        <v>13</v>
      </c>
      <c r="P69" s="146" t="s">
        <v>13</v>
      </c>
      <c r="Q69" s="146" t="s">
        <v>13</v>
      </c>
      <c r="R69" s="146" t="s">
        <v>13</v>
      </c>
      <c r="S69" s="146" t="s">
        <v>13</v>
      </c>
      <c r="T69" s="146" t="s">
        <v>13</v>
      </c>
      <c r="U69" s="146" t="s">
        <v>13</v>
      </c>
      <c r="V69" s="146" t="s">
        <v>248</v>
      </c>
      <c r="W69" s="146" t="s">
        <v>13</v>
      </c>
      <c r="X69" s="146" t="s">
        <v>13</v>
      </c>
      <c r="Y69" s="146" t="s">
        <v>241</v>
      </c>
      <c r="Z69" s="146" t="s">
        <v>13</v>
      </c>
      <c r="AA69" s="146" t="s">
        <v>241</v>
      </c>
      <c r="AB69" s="146" t="s">
        <v>248</v>
      </c>
      <c r="AC69" s="146" t="s">
        <v>13</v>
      </c>
      <c r="AD69" s="146" t="s">
        <v>13</v>
      </c>
      <c r="AE69" s="146" t="s">
        <v>13</v>
      </c>
      <c r="AF69" s="146" t="s">
        <v>13</v>
      </c>
      <c r="AG69" s="146" t="s">
        <v>248</v>
      </c>
      <c r="AH69" s="146" t="s">
        <v>241</v>
      </c>
      <c r="AI69" s="146" t="s">
        <v>13</v>
      </c>
      <c r="AJ69" s="146" t="s">
        <v>241</v>
      </c>
      <c r="AK69" s="146" t="s">
        <v>13</v>
      </c>
      <c r="AL69" s="146" t="s">
        <v>13</v>
      </c>
      <c r="AM69" s="147">
        <f t="shared" si="0"/>
        <v>23</v>
      </c>
      <c r="AN69" s="148">
        <f t="shared" si="1"/>
        <v>4</v>
      </c>
      <c r="AO69" s="149">
        <f t="shared" si="2"/>
        <v>4</v>
      </c>
      <c r="AP69" s="150">
        <f t="shared" si="3"/>
        <v>27</v>
      </c>
      <c r="AQ69" s="94">
        <f>VLOOKUP(D69,'[1]Attendance Sheet JAN 23'!$C$14:$BO$122,65,0)</f>
        <v>23</v>
      </c>
      <c r="AR69" s="95">
        <f t="shared" si="4"/>
        <v>0</v>
      </c>
      <c r="AS69" s="95">
        <v>27</v>
      </c>
    </row>
    <row r="70" spans="1:45" s="95" customFormat="1" ht="41.25" customHeight="1" x14ac:dyDescent="0.3">
      <c r="A70" s="142">
        <v>57</v>
      </c>
      <c r="B70" s="139" t="s">
        <v>149</v>
      </c>
      <c r="C70" s="140" t="s">
        <v>150</v>
      </c>
      <c r="D70" s="141">
        <v>5574</v>
      </c>
      <c r="E70" s="143" t="s">
        <v>99</v>
      </c>
      <c r="F70" s="144">
        <v>44226</v>
      </c>
      <c r="G70" s="145" t="s">
        <v>10</v>
      </c>
      <c r="H70" s="146" t="s">
        <v>248</v>
      </c>
      <c r="I70" s="146" t="s">
        <v>13</v>
      </c>
      <c r="J70" s="146" t="s">
        <v>13</v>
      </c>
      <c r="K70" s="146" t="s">
        <v>13</v>
      </c>
      <c r="L70" s="146" t="s">
        <v>13</v>
      </c>
      <c r="M70" s="146" t="s">
        <v>13</v>
      </c>
      <c r="N70" s="146" t="s">
        <v>13</v>
      </c>
      <c r="O70" s="146" t="s">
        <v>13</v>
      </c>
      <c r="P70" s="146" t="s">
        <v>13</v>
      </c>
      <c r="Q70" s="146" t="s">
        <v>248</v>
      </c>
      <c r="R70" s="146" t="s">
        <v>13</v>
      </c>
      <c r="S70" s="146" t="s">
        <v>13</v>
      </c>
      <c r="T70" s="146" t="s">
        <v>13</v>
      </c>
      <c r="U70" s="146" t="s">
        <v>13</v>
      </c>
      <c r="V70" s="146" t="s">
        <v>248</v>
      </c>
      <c r="W70" s="146" t="s">
        <v>13</v>
      </c>
      <c r="X70" s="146" t="s">
        <v>13</v>
      </c>
      <c r="Y70" s="146" t="s">
        <v>13</v>
      </c>
      <c r="Z70" s="146" t="s">
        <v>13</v>
      </c>
      <c r="AA70" s="146" t="s">
        <v>13</v>
      </c>
      <c r="AB70" s="146" t="s">
        <v>13</v>
      </c>
      <c r="AC70" s="146" t="s">
        <v>248</v>
      </c>
      <c r="AD70" s="146" t="s">
        <v>13</v>
      </c>
      <c r="AE70" s="146" t="s">
        <v>13</v>
      </c>
      <c r="AF70" s="146" t="s">
        <v>13</v>
      </c>
      <c r="AG70" s="146" t="s">
        <v>13</v>
      </c>
      <c r="AH70" s="146" t="s">
        <v>13</v>
      </c>
      <c r="AI70" s="146" t="s">
        <v>13</v>
      </c>
      <c r="AJ70" s="146" t="s">
        <v>248</v>
      </c>
      <c r="AK70" s="146" t="s">
        <v>13</v>
      </c>
      <c r="AL70" s="146" t="s">
        <v>13</v>
      </c>
      <c r="AM70" s="147">
        <f t="shared" si="0"/>
        <v>26</v>
      </c>
      <c r="AN70" s="148">
        <f t="shared" si="1"/>
        <v>5</v>
      </c>
      <c r="AO70" s="149">
        <f t="shared" si="2"/>
        <v>0</v>
      </c>
      <c r="AP70" s="150">
        <f t="shared" si="3"/>
        <v>31</v>
      </c>
      <c r="AQ70" s="94">
        <f>VLOOKUP(D70,'[1]Attendance Sheet JAN 23'!$C$14:$BO$122,65,0)</f>
        <v>26</v>
      </c>
      <c r="AR70" s="95">
        <f t="shared" si="4"/>
        <v>0</v>
      </c>
      <c r="AS70" s="95">
        <v>31</v>
      </c>
    </row>
    <row r="71" spans="1:45" s="95" customFormat="1" ht="41.25" customHeight="1" x14ac:dyDescent="0.3">
      <c r="A71" s="142">
        <v>58</v>
      </c>
      <c r="B71" s="139" t="s">
        <v>151</v>
      </c>
      <c r="C71" s="140" t="s">
        <v>152</v>
      </c>
      <c r="D71" s="141">
        <v>5583</v>
      </c>
      <c r="E71" s="143" t="s">
        <v>99</v>
      </c>
      <c r="F71" s="144">
        <v>44239</v>
      </c>
      <c r="G71" s="145" t="s">
        <v>10</v>
      </c>
      <c r="H71" s="146" t="s">
        <v>13</v>
      </c>
      <c r="I71" s="146" t="s">
        <v>13</v>
      </c>
      <c r="J71" s="146" t="s">
        <v>13</v>
      </c>
      <c r="K71" s="146" t="s">
        <v>248</v>
      </c>
      <c r="L71" s="146" t="s">
        <v>13</v>
      </c>
      <c r="M71" s="146" t="s">
        <v>13</v>
      </c>
      <c r="N71" s="146" t="s">
        <v>13</v>
      </c>
      <c r="O71" s="146" t="s">
        <v>13</v>
      </c>
      <c r="P71" s="146" t="s">
        <v>13</v>
      </c>
      <c r="Q71" s="146" t="s">
        <v>13</v>
      </c>
      <c r="R71" s="146" t="s">
        <v>248</v>
      </c>
      <c r="S71" s="146" t="s">
        <v>13</v>
      </c>
      <c r="T71" s="146" t="s">
        <v>13</v>
      </c>
      <c r="U71" s="146" t="s">
        <v>13</v>
      </c>
      <c r="V71" s="146" t="s">
        <v>13</v>
      </c>
      <c r="W71" s="146" t="s">
        <v>13</v>
      </c>
      <c r="X71" s="146" t="s">
        <v>13</v>
      </c>
      <c r="Y71" s="146" t="s">
        <v>248</v>
      </c>
      <c r="Z71" s="146" t="s">
        <v>13</v>
      </c>
      <c r="AA71" s="146" t="s">
        <v>13</v>
      </c>
      <c r="AB71" s="146" t="s">
        <v>13</v>
      </c>
      <c r="AC71" s="146" t="s">
        <v>13</v>
      </c>
      <c r="AD71" s="146" t="s">
        <v>248</v>
      </c>
      <c r="AE71" s="146" t="s">
        <v>13</v>
      </c>
      <c r="AF71" s="146" t="s">
        <v>241</v>
      </c>
      <c r="AG71" s="146" t="s">
        <v>13</v>
      </c>
      <c r="AH71" s="146" t="s">
        <v>13</v>
      </c>
      <c r="AI71" s="146" t="s">
        <v>13</v>
      </c>
      <c r="AJ71" s="146" t="s">
        <v>13</v>
      </c>
      <c r="AK71" s="146" t="s">
        <v>13</v>
      </c>
      <c r="AL71" s="146" t="s">
        <v>13</v>
      </c>
      <c r="AM71" s="147">
        <f t="shared" ref="AM71:AM114" si="7">COUNTIF(H71:AL71,"P")*1</f>
        <v>26</v>
      </c>
      <c r="AN71" s="148">
        <f t="shared" si="1"/>
        <v>4</v>
      </c>
      <c r="AO71" s="149">
        <f t="shared" ref="AO71:AO114" si="8">COUNTIF(H71:AL71,"A")*1</f>
        <v>1</v>
      </c>
      <c r="AP71" s="150">
        <f t="shared" ref="AP71:AP109" si="9">AM71+AN71</f>
        <v>30</v>
      </c>
      <c r="AQ71" s="94">
        <f>VLOOKUP(D71,'[1]Attendance Sheet JAN 23'!$C$14:$BO$122,65,0)</f>
        <v>26</v>
      </c>
      <c r="AR71" s="95">
        <f t="shared" si="4"/>
        <v>0</v>
      </c>
      <c r="AS71" s="95">
        <v>30</v>
      </c>
    </row>
    <row r="72" spans="1:45" s="95" customFormat="1" ht="41.25" customHeight="1" x14ac:dyDescent="0.3">
      <c r="A72" s="142">
        <v>59</v>
      </c>
      <c r="B72" s="139" t="s">
        <v>155</v>
      </c>
      <c r="C72" s="140" t="s">
        <v>156</v>
      </c>
      <c r="D72" s="141">
        <v>5588</v>
      </c>
      <c r="E72" s="143" t="s">
        <v>99</v>
      </c>
      <c r="F72" s="144">
        <v>44250</v>
      </c>
      <c r="G72" s="145" t="s">
        <v>10</v>
      </c>
      <c r="H72" s="154" t="s">
        <v>241</v>
      </c>
      <c r="I72" s="154" t="s">
        <v>241</v>
      </c>
      <c r="J72" s="154" t="s">
        <v>241</v>
      </c>
      <c r="K72" s="154" t="s">
        <v>241</v>
      </c>
      <c r="L72" s="154" t="s">
        <v>241</v>
      </c>
      <c r="M72" s="154" t="s">
        <v>241</v>
      </c>
      <c r="N72" s="154" t="s">
        <v>241</v>
      </c>
      <c r="O72" s="154" t="s">
        <v>13</v>
      </c>
      <c r="P72" s="154" t="s">
        <v>13</v>
      </c>
      <c r="Q72" s="154" t="s">
        <v>13</v>
      </c>
      <c r="R72" s="154" t="s">
        <v>13</v>
      </c>
      <c r="S72" s="154" t="s">
        <v>13</v>
      </c>
      <c r="T72" s="154" t="s">
        <v>13</v>
      </c>
      <c r="U72" s="154" t="s">
        <v>13</v>
      </c>
      <c r="V72" s="154" t="s">
        <v>248</v>
      </c>
      <c r="W72" s="154" t="s">
        <v>13</v>
      </c>
      <c r="X72" s="154" t="s">
        <v>13</v>
      </c>
      <c r="Y72" s="154" t="s">
        <v>241</v>
      </c>
      <c r="Z72" s="154" t="s">
        <v>241</v>
      </c>
      <c r="AA72" s="154" t="s">
        <v>13</v>
      </c>
      <c r="AB72" s="154" t="s">
        <v>13</v>
      </c>
      <c r="AC72" s="154" t="s">
        <v>248</v>
      </c>
      <c r="AD72" s="154" t="s">
        <v>13</v>
      </c>
      <c r="AE72" s="154" t="s">
        <v>241</v>
      </c>
      <c r="AF72" s="154" t="s">
        <v>13</v>
      </c>
      <c r="AG72" s="154" t="s">
        <v>13</v>
      </c>
      <c r="AH72" s="154" t="s">
        <v>13</v>
      </c>
      <c r="AI72" s="154" t="s">
        <v>13</v>
      </c>
      <c r="AJ72" s="154" t="s">
        <v>248</v>
      </c>
      <c r="AK72" s="154" t="s">
        <v>13</v>
      </c>
      <c r="AL72" s="154" t="s">
        <v>13</v>
      </c>
      <c r="AM72" s="147">
        <f t="shared" si="7"/>
        <v>18</v>
      </c>
      <c r="AN72" s="148">
        <f t="shared" si="1"/>
        <v>3</v>
      </c>
      <c r="AO72" s="149">
        <f t="shared" si="8"/>
        <v>10</v>
      </c>
      <c r="AP72" s="150">
        <f t="shared" si="9"/>
        <v>21</v>
      </c>
      <c r="AQ72" s="94">
        <f>VLOOKUP(D72,'[1]Attendance Sheet JAN 23'!$C$14:$BO$122,65,0)</f>
        <v>18</v>
      </c>
      <c r="AR72" s="95">
        <f t="shared" si="4"/>
        <v>0</v>
      </c>
      <c r="AS72" s="95">
        <v>21</v>
      </c>
    </row>
    <row r="73" spans="1:45" s="95" customFormat="1" ht="41.25" customHeight="1" x14ac:dyDescent="0.3">
      <c r="A73" s="142">
        <v>60</v>
      </c>
      <c r="B73" s="139" t="s">
        <v>157</v>
      </c>
      <c r="C73" s="140" t="s">
        <v>158</v>
      </c>
      <c r="D73" s="141">
        <v>5714</v>
      </c>
      <c r="E73" s="143" t="s">
        <v>99</v>
      </c>
      <c r="F73" s="144">
        <v>44317</v>
      </c>
      <c r="G73" s="145" t="s">
        <v>10</v>
      </c>
      <c r="H73" s="146" t="s">
        <v>241</v>
      </c>
      <c r="I73" s="146" t="s">
        <v>13</v>
      </c>
      <c r="J73" s="146" t="s">
        <v>248</v>
      </c>
      <c r="K73" s="146" t="s">
        <v>13</v>
      </c>
      <c r="L73" s="146" t="s">
        <v>13</v>
      </c>
      <c r="M73" s="146" t="s">
        <v>13</v>
      </c>
      <c r="N73" s="146" t="s">
        <v>13</v>
      </c>
      <c r="O73" s="146" t="s">
        <v>13</v>
      </c>
      <c r="P73" s="146" t="s">
        <v>13</v>
      </c>
      <c r="Q73" s="146" t="s">
        <v>248</v>
      </c>
      <c r="R73" s="146" t="s">
        <v>13</v>
      </c>
      <c r="S73" s="146" t="s">
        <v>13</v>
      </c>
      <c r="T73" s="146" t="s">
        <v>241</v>
      </c>
      <c r="U73" s="146" t="s">
        <v>241</v>
      </c>
      <c r="V73" s="146" t="s">
        <v>241</v>
      </c>
      <c r="W73" s="146" t="s">
        <v>241</v>
      </c>
      <c r="X73" s="146" t="s">
        <v>241</v>
      </c>
      <c r="Y73" s="146" t="s">
        <v>13</v>
      </c>
      <c r="Z73" s="146" t="s">
        <v>13</v>
      </c>
      <c r="AA73" s="146" t="s">
        <v>13</v>
      </c>
      <c r="AB73" s="146" t="s">
        <v>248</v>
      </c>
      <c r="AC73" s="146" t="s">
        <v>13</v>
      </c>
      <c r="AD73" s="146" t="s">
        <v>13</v>
      </c>
      <c r="AE73" s="146" t="s">
        <v>248</v>
      </c>
      <c r="AF73" s="146" t="s">
        <v>13</v>
      </c>
      <c r="AG73" s="146" t="s">
        <v>13</v>
      </c>
      <c r="AH73" s="146" t="s">
        <v>13</v>
      </c>
      <c r="AI73" s="146" t="s">
        <v>13</v>
      </c>
      <c r="AJ73" s="146" t="s">
        <v>13</v>
      </c>
      <c r="AK73" s="146" t="s">
        <v>13</v>
      </c>
      <c r="AL73" s="146" t="s">
        <v>241</v>
      </c>
      <c r="AM73" s="147">
        <f t="shared" si="7"/>
        <v>20</v>
      </c>
      <c r="AN73" s="148">
        <f t="shared" si="1"/>
        <v>4</v>
      </c>
      <c r="AO73" s="149">
        <f t="shared" si="8"/>
        <v>7</v>
      </c>
      <c r="AP73" s="150">
        <f t="shared" si="9"/>
        <v>24</v>
      </c>
      <c r="AQ73" s="94">
        <f>VLOOKUP(D73,'[1]Attendance Sheet JAN 23'!$C$14:$BO$122,65,0)</f>
        <v>20</v>
      </c>
      <c r="AR73" s="95">
        <f t="shared" si="4"/>
        <v>0</v>
      </c>
      <c r="AS73" s="95">
        <v>24</v>
      </c>
    </row>
    <row r="74" spans="1:45" s="95" customFormat="1" ht="41.25" customHeight="1" x14ac:dyDescent="0.3">
      <c r="A74" s="142">
        <v>61</v>
      </c>
      <c r="B74" s="139" t="s">
        <v>238</v>
      </c>
      <c r="C74" s="140" t="s">
        <v>253</v>
      </c>
      <c r="D74" s="141">
        <v>5572</v>
      </c>
      <c r="E74" s="143" t="s">
        <v>99</v>
      </c>
      <c r="F74" s="144">
        <v>44226</v>
      </c>
      <c r="G74" s="145" t="s">
        <v>10</v>
      </c>
      <c r="H74" s="154" t="s">
        <v>248</v>
      </c>
      <c r="I74" s="154" t="s">
        <v>13</v>
      </c>
      <c r="J74" s="154" t="s">
        <v>13</v>
      </c>
      <c r="K74" s="154" t="s">
        <v>13</v>
      </c>
      <c r="L74" s="154" t="s">
        <v>13</v>
      </c>
      <c r="M74" s="154" t="s">
        <v>13</v>
      </c>
      <c r="N74" s="154" t="s">
        <v>248</v>
      </c>
      <c r="O74" s="154" t="s">
        <v>13</v>
      </c>
      <c r="P74" s="154" t="s">
        <v>241</v>
      </c>
      <c r="Q74" s="154" t="s">
        <v>13</v>
      </c>
      <c r="R74" s="154" t="s">
        <v>13</v>
      </c>
      <c r="S74" s="154" t="s">
        <v>13</v>
      </c>
      <c r="T74" s="154" t="s">
        <v>13</v>
      </c>
      <c r="U74" s="154" t="s">
        <v>248</v>
      </c>
      <c r="V74" s="154" t="s">
        <v>13</v>
      </c>
      <c r="W74" s="154" t="s">
        <v>241</v>
      </c>
      <c r="X74" s="154" t="s">
        <v>13</v>
      </c>
      <c r="Y74" s="154" t="s">
        <v>13</v>
      </c>
      <c r="Z74" s="154" t="s">
        <v>13</v>
      </c>
      <c r="AA74" s="154" t="s">
        <v>13</v>
      </c>
      <c r="AB74" s="154" t="s">
        <v>13</v>
      </c>
      <c r="AC74" s="154" t="s">
        <v>13</v>
      </c>
      <c r="AD74" s="154" t="s">
        <v>248</v>
      </c>
      <c r="AE74" s="154" t="s">
        <v>13</v>
      </c>
      <c r="AF74" s="154" t="s">
        <v>13</v>
      </c>
      <c r="AG74" s="154" t="s">
        <v>13</v>
      </c>
      <c r="AH74" s="154" t="s">
        <v>13</v>
      </c>
      <c r="AI74" s="154" t="s">
        <v>241</v>
      </c>
      <c r="AJ74" s="154" t="s">
        <v>241</v>
      </c>
      <c r="AK74" s="154" t="s">
        <v>13</v>
      </c>
      <c r="AL74" s="154" t="s">
        <v>13</v>
      </c>
      <c r="AM74" s="147">
        <f t="shared" si="7"/>
        <v>23</v>
      </c>
      <c r="AN74" s="148">
        <f t="shared" si="1"/>
        <v>4</v>
      </c>
      <c r="AO74" s="149">
        <f t="shared" si="8"/>
        <v>4</v>
      </c>
      <c r="AP74" s="150">
        <f t="shared" ref="AP74" si="10">AM74+AN74</f>
        <v>27</v>
      </c>
      <c r="AQ74" s="94">
        <f>VLOOKUP(D74,'[1]Attendance Sheet JAN 23'!$C$14:$BO$122,65,0)</f>
        <v>23</v>
      </c>
      <c r="AR74" s="95">
        <f t="shared" si="4"/>
        <v>0</v>
      </c>
      <c r="AS74" s="95">
        <v>27</v>
      </c>
    </row>
    <row r="75" spans="1:45" s="95" customFormat="1" ht="41.25" customHeight="1" x14ac:dyDescent="0.3">
      <c r="A75" s="142">
        <v>62</v>
      </c>
      <c r="B75" s="139" t="s">
        <v>159</v>
      </c>
      <c r="C75" s="140" t="s">
        <v>112</v>
      </c>
      <c r="D75" s="141">
        <v>5753</v>
      </c>
      <c r="E75" s="143" t="s">
        <v>99</v>
      </c>
      <c r="F75" s="144">
        <v>44327</v>
      </c>
      <c r="G75" s="145" t="s">
        <v>10</v>
      </c>
      <c r="H75" s="146" t="s">
        <v>241</v>
      </c>
      <c r="I75" s="146" t="s">
        <v>241</v>
      </c>
      <c r="J75" s="146" t="s">
        <v>241</v>
      </c>
      <c r="K75" s="146" t="s">
        <v>13</v>
      </c>
      <c r="L75" s="146" t="s">
        <v>13</v>
      </c>
      <c r="M75" s="146" t="s">
        <v>248</v>
      </c>
      <c r="N75" s="146" t="s">
        <v>13</v>
      </c>
      <c r="O75" s="146" t="s">
        <v>241</v>
      </c>
      <c r="P75" s="146" t="s">
        <v>241</v>
      </c>
      <c r="Q75" s="146" t="s">
        <v>13</v>
      </c>
      <c r="R75" s="146" t="s">
        <v>13</v>
      </c>
      <c r="S75" s="146" t="s">
        <v>13</v>
      </c>
      <c r="T75" s="146" t="s">
        <v>248</v>
      </c>
      <c r="U75" s="152" t="s">
        <v>13</v>
      </c>
      <c r="V75" s="146" t="s">
        <v>13</v>
      </c>
      <c r="W75" s="146" t="s">
        <v>13</v>
      </c>
      <c r="X75" s="146" t="s">
        <v>13</v>
      </c>
      <c r="Y75" s="146" t="s">
        <v>13</v>
      </c>
      <c r="Z75" s="146" t="s">
        <v>13</v>
      </c>
      <c r="AA75" s="146" t="s">
        <v>248</v>
      </c>
      <c r="AB75" s="146" t="s">
        <v>13</v>
      </c>
      <c r="AC75" s="146" t="s">
        <v>13</v>
      </c>
      <c r="AD75" s="146" t="s">
        <v>13</v>
      </c>
      <c r="AE75" s="146" t="s">
        <v>13</v>
      </c>
      <c r="AF75" s="146" t="s">
        <v>13</v>
      </c>
      <c r="AG75" s="146" t="s">
        <v>13</v>
      </c>
      <c r="AH75" s="146" t="s">
        <v>241</v>
      </c>
      <c r="AI75" s="146" t="s">
        <v>13</v>
      </c>
      <c r="AJ75" s="146" t="s">
        <v>13</v>
      </c>
      <c r="AK75" s="146" t="s">
        <v>13</v>
      </c>
      <c r="AL75" s="146" t="s">
        <v>13</v>
      </c>
      <c r="AM75" s="147">
        <f t="shared" si="7"/>
        <v>22</v>
      </c>
      <c r="AN75" s="148">
        <f t="shared" si="1"/>
        <v>3</v>
      </c>
      <c r="AO75" s="149">
        <f t="shared" si="8"/>
        <v>6</v>
      </c>
      <c r="AP75" s="150">
        <f t="shared" si="9"/>
        <v>25</v>
      </c>
      <c r="AQ75" s="94">
        <f>VLOOKUP(D75,'[1]Attendance Sheet JAN 23'!$C$14:$BO$122,65,0)</f>
        <v>22</v>
      </c>
      <c r="AR75" s="95">
        <f t="shared" si="4"/>
        <v>0</v>
      </c>
      <c r="AS75" s="95">
        <v>25</v>
      </c>
    </row>
    <row r="76" spans="1:45" s="95" customFormat="1" ht="41.25" customHeight="1" x14ac:dyDescent="0.3">
      <c r="A76" s="142">
        <v>63</v>
      </c>
      <c r="B76" s="139" t="s">
        <v>160</v>
      </c>
      <c r="C76" s="140" t="s">
        <v>161</v>
      </c>
      <c r="D76" s="141">
        <v>5759</v>
      </c>
      <c r="E76" s="143" t="s">
        <v>99</v>
      </c>
      <c r="F76" s="144">
        <v>44328</v>
      </c>
      <c r="G76" s="145" t="s">
        <v>10</v>
      </c>
      <c r="H76" s="154" t="s">
        <v>248</v>
      </c>
      <c r="I76" s="154" t="s">
        <v>13</v>
      </c>
      <c r="J76" s="154" t="s">
        <v>13</v>
      </c>
      <c r="K76" s="154" t="s">
        <v>241</v>
      </c>
      <c r="L76" s="154" t="s">
        <v>13</v>
      </c>
      <c r="M76" s="154" t="s">
        <v>13</v>
      </c>
      <c r="N76" s="154" t="s">
        <v>248</v>
      </c>
      <c r="O76" s="154" t="s">
        <v>13</v>
      </c>
      <c r="P76" s="154" t="s">
        <v>13</v>
      </c>
      <c r="Q76" s="154" t="s">
        <v>241</v>
      </c>
      <c r="R76" s="154" t="s">
        <v>13</v>
      </c>
      <c r="S76" s="154" t="s">
        <v>13</v>
      </c>
      <c r="T76" s="154" t="s">
        <v>13</v>
      </c>
      <c r="U76" s="154" t="s">
        <v>241</v>
      </c>
      <c r="V76" s="154" t="s">
        <v>241</v>
      </c>
      <c r="W76" s="154" t="s">
        <v>241</v>
      </c>
      <c r="X76" s="154" t="s">
        <v>241</v>
      </c>
      <c r="Y76" s="154" t="s">
        <v>241</v>
      </c>
      <c r="Z76" s="154" t="s">
        <v>241</v>
      </c>
      <c r="AA76" s="154" t="s">
        <v>241</v>
      </c>
      <c r="AB76" s="154" t="s">
        <v>241</v>
      </c>
      <c r="AC76" s="154" t="s">
        <v>241</v>
      </c>
      <c r="AD76" s="154" t="s">
        <v>13</v>
      </c>
      <c r="AE76" s="154" t="s">
        <v>13</v>
      </c>
      <c r="AF76" s="154" t="s">
        <v>241</v>
      </c>
      <c r="AG76" s="154" t="s">
        <v>241</v>
      </c>
      <c r="AH76" s="154" t="s">
        <v>13</v>
      </c>
      <c r="AI76" s="154" t="s">
        <v>13</v>
      </c>
      <c r="AJ76" s="154" t="s">
        <v>13</v>
      </c>
      <c r="AK76" s="154" t="s">
        <v>241</v>
      </c>
      <c r="AL76" s="154" t="s">
        <v>13</v>
      </c>
      <c r="AM76" s="147">
        <f t="shared" si="7"/>
        <v>15</v>
      </c>
      <c r="AN76" s="148">
        <f t="shared" ref="AN76:AN122" si="11">COUNTIF(H76:AL76,"OFF")*1</f>
        <v>2</v>
      </c>
      <c r="AO76" s="149">
        <f t="shared" si="8"/>
        <v>14</v>
      </c>
      <c r="AP76" s="150">
        <f t="shared" si="9"/>
        <v>17</v>
      </c>
      <c r="AQ76" s="94">
        <f>VLOOKUP(D76,'[1]Attendance Sheet JAN 23'!$C$14:$BO$122,65,0)</f>
        <v>15</v>
      </c>
      <c r="AR76" s="95">
        <f t="shared" si="4"/>
        <v>0</v>
      </c>
      <c r="AS76" s="95">
        <v>18</v>
      </c>
    </row>
    <row r="77" spans="1:45" s="95" customFormat="1" ht="41.25" customHeight="1" x14ac:dyDescent="0.3">
      <c r="A77" s="142">
        <v>64</v>
      </c>
      <c r="B77" s="139" t="s">
        <v>162</v>
      </c>
      <c r="C77" s="140" t="s">
        <v>163</v>
      </c>
      <c r="D77" s="141">
        <v>5447</v>
      </c>
      <c r="E77" s="143" t="s">
        <v>99</v>
      </c>
      <c r="F77" s="144">
        <v>44116</v>
      </c>
      <c r="G77" s="145" t="s">
        <v>10</v>
      </c>
      <c r="H77" s="146" t="s">
        <v>13</v>
      </c>
      <c r="I77" s="146" t="s">
        <v>13</v>
      </c>
      <c r="J77" s="146" t="s">
        <v>241</v>
      </c>
      <c r="K77" s="146" t="s">
        <v>13</v>
      </c>
      <c r="L77" s="146" t="s">
        <v>241</v>
      </c>
      <c r="M77" s="146" t="s">
        <v>13</v>
      </c>
      <c r="N77" s="146" t="s">
        <v>248</v>
      </c>
      <c r="O77" s="146" t="s">
        <v>13</v>
      </c>
      <c r="P77" s="146" t="s">
        <v>13</v>
      </c>
      <c r="Q77" s="146" t="s">
        <v>13</v>
      </c>
      <c r="R77" s="146" t="s">
        <v>13</v>
      </c>
      <c r="S77" s="146" t="s">
        <v>13</v>
      </c>
      <c r="T77" s="146" t="s">
        <v>13</v>
      </c>
      <c r="U77" s="146" t="s">
        <v>248</v>
      </c>
      <c r="V77" s="146" t="s">
        <v>13</v>
      </c>
      <c r="W77" s="146" t="s">
        <v>13</v>
      </c>
      <c r="X77" s="146" t="s">
        <v>13</v>
      </c>
      <c r="Y77" s="146" t="s">
        <v>13</v>
      </c>
      <c r="Z77" s="146" t="s">
        <v>13</v>
      </c>
      <c r="AA77" s="146" t="s">
        <v>13</v>
      </c>
      <c r="AB77" s="146" t="s">
        <v>248</v>
      </c>
      <c r="AC77" s="146" t="s">
        <v>13</v>
      </c>
      <c r="AD77" s="146" t="s">
        <v>13</v>
      </c>
      <c r="AE77" s="146" t="s">
        <v>13</v>
      </c>
      <c r="AF77" s="146" t="s">
        <v>13</v>
      </c>
      <c r="AG77" s="146" t="s">
        <v>13</v>
      </c>
      <c r="AH77" s="146" t="s">
        <v>13</v>
      </c>
      <c r="AI77" s="146" t="s">
        <v>248</v>
      </c>
      <c r="AJ77" s="146" t="s">
        <v>13</v>
      </c>
      <c r="AK77" s="146" t="s">
        <v>13</v>
      </c>
      <c r="AL77" s="146" t="s">
        <v>13</v>
      </c>
      <c r="AM77" s="147">
        <f t="shared" si="7"/>
        <v>25</v>
      </c>
      <c r="AN77" s="148">
        <f t="shared" si="11"/>
        <v>4</v>
      </c>
      <c r="AO77" s="149">
        <f t="shared" si="8"/>
        <v>2</v>
      </c>
      <c r="AP77" s="150">
        <f t="shared" si="9"/>
        <v>29</v>
      </c>
      <c r="AQ77" s="94">
        <f>VLOOKUP(D77,'[1]Attendance Sheet JAN 23'!$C$14:$BO$122,65,0)</f>
        <v>25</v>
      </c>
      <c r="AR77" s="95">
        <f t="shared" si="4"/>
        <v>0</v>
      </c>
      <c r="AS77" s="95">
        <v>29</v>
      </c>
    </row>
    <row r="78" spans="1:45" s="95" customFormat="1" ht="41.25" customHeight="1" x14ac:dyDescent="0.3">
      <c r="A78" s="142">
        <v>65</v>
      </c>
      <c r="B78" s="139" t="s">
        <v>254</v>
      </c>
      <c r="C78" s="140"/>
      <c r="D78" s="141">
        <v>6409</v>
      </c>
      <c r="E78" s="143" t="s">
        <v>99</v>
      </c>
      <c r="F78" s="144"/>
      <c r="G78" s="145" t="s">
        <v>10</v>
      </c>
      <c r="H78" s="154" t="s">
        <v>13</v>
      </c>
      <c r="I78" s="154" t="s">
        <v>13</v>
      </c>
      <c r="J78" s="154" t="s">
        <v>13</v>
      </c>
      <c r="K78" s="154" t="s">
        <v>248</v>
      </c>
      <c r="L78" s="154" t="s">
        <v>13</v>
      </c>
      <c r="M78" s="154" t="s">
        <v>13</v>
      </c>
      <c r="N78" s="154" t="s">
        <v>13</v>
      </c>
      <c r="O78" s="154" t="s">
        <v>13</v>
      </c>
      <c r="P78" s="154" t="s">
        <v>13</v>
      </c>
      <c r="Q78" s="154" t="s">
        <v>248</v>
      </c>
      <c r="R78" s="154" t="s">
        <v>13</v>
      </c>
      <c r="S78" s="154" t="s">
        <v>13</v>
      </c>
      <c r="T78" s="154" t="s">
        <v>13</v>
      </c>
      <c r="U78" s="154" t="s">
        <v>13</v>
      </c>
      <c r="V78" s="154" t="s">
        <v>248</v>
      </c>
      <c r="W78" s="154" t="s">
        <v>13</v>
      </c>
      <c r="X78" s="154" t="s">
        <v>241</v>
      </c>
      <c r="Y78" s="154" t="s">
        <v>13</v>
      </c>
      <c r="Z78" s="154" t="s">
        <v>241</v>
      </c>
      <c r="AA78" s="154" t="s">
        <v>13</v>
      </c>
      <c r="AB78" s="154" t="s">
        <v>241</v>
      </c>
      <c r="AC78" s="154" t="s">
        <v>13</v>
      </c>
      <c r="AD78" s="154" t="s">
        <v>13</v>
      </c>
      <c r="AE78" s="154" t="s">
        <v>248</v>
      </c>
      <c r="AF78" s="154" t="s">
        <v>13</v>
      </c>
      <c r="AG78" s="154" t="s">
        <v>13</v>
      </c>
      <c r="AH78" s="154" t="s">
        <v>241</v>
      </c>
      <c r="AI78" s="154" t="s">
        <v>13</v>
      </c>
      <c r="AJ78" s="154" t="s">
        <v>13</v>
      </c>
      <c r="AK78" s="154" t="s">
        <v>13</v>
      </c>
      <c r="AL78" s="154" t="s">
        <v>241</v>
      </c>
      <c r="AM78" s="147">
        <f t="shared" si="7"/>
        <v>22</v>
      </c>
      <c r="AN78" s="148">
        <f t="shared" si="11"/>
        <v>4</v>
      </c>
      <c r="AO78" s="149">
        <f t="shared" si="8"/>
        <v>5</v>
      </c>
      <c r="AP78" s="150">
        <f t="shared" si="9"/>
        <v>26</v>
      </c>
      <c r="AQ78" s="94">
        <f>VLOOKUP(D78,'[1]Attendance Sheet JAN 23'!$C$14:$BO$122,65,0)</f>
        <v>22</v>
      </c>
      <c r="AR78" s="95">
        <f t="shared" si="4"/>
        <v>0</v>
      </c>
      <c r="AS78" s="95">
        <v>26</v>
      </c>
    </row>
    <row r="79" spans="1:45" s="95" customFormat="1" ht="41.25" customHeight="1" x14ac:dyDescent="0.3">
      <c r="A79" s="142">
        <v>66</v>
      </c>
      <c r="B79" s="139" t="s">
        <v>168</v>
      </c>
      <c r="C79" s="140" t="s">
        <v>169</v>
      </c>
      <c r="D79" s="141">
        <v>5756</v>
      </c>
      <c r="E79" s="143" t="s">
        <v>99</v>
      </c>
      <c r="F79" s="144">
        <v>44362</v>
      </c>
      <c r="G79" s="145" t="s">
        <v>10</v>
      </c>
      <c r="H79" s="146" t="s">
        <v>13</v>
      </c>
      <c r="I79" s="146" t="s">
        <v>13</v>
      </c>
      <c r="J79" s="146" t="s">
        <v>13</v>
      </c>
      <c r="K79" s="146" t="s">
        <v>13</v>
      </c>
      <c r="L79" s="146" t="s">
        <v>248</v>
      </c>
      <c r="M79" s="146" t="s">
        <v>13</v>
      </c>
      <c r="N79" s="146" t="s">
        <v>13</v>
      </c>
      <c r="O79" s="146" t="s">
        <v>13</v>
      </c>
      <c r="P79" s="146" t="s">
        <v>13</v>
      </c>
      <c r="Q79" s="146" t="s">
        <v>248</v>
      </c>
      <c r="R79" s="146" t="s">
        <v>13</v>
      </c>
      <c r="S79" s="146" t="s">
        <v>13</v>
      </c>
      <c r="T79" s="146" t="s">
        <v>13</v>
      </c>
      <c r="U79" s="146" t="s">
        <v>13</v>
      </c>
      <c r="V79" s="146" t="s">
        <v>248</v>
      </c>
      <c r="W79" s="146" t="s">
        <v>13</v>
      </c>
      <c r="X79" s="146" t="s">
        <v>13</v>
      </c>
      <c r="Y79" s="146" t="s">
        <v>13</v>
      </c>
      <c r="Z79" s="146" t="s">
        <v>13</v>
      </c>
      <c r="AA79" s="146" t="s">
        <v>13</v>
      </c>
      <c r="AB79" s="146" t="s">
        <v>13</v>
      </c>
      <c r="AC79" s="146" t="s">
        <v>13</v>
      </c>
      <c r="AD79" s="146" t="s">
        <v>13</v>
      </c>
      <c r="AE79" s="146" t="s">
        <v>248</v>
      </c>
      <c r="AF79" s="146" t="s">
        <v>13</v>
      </c>
      <c r="AG79" s="146" t="s">
        <v>13</v>
      </c>
      <c r="AH79" s="146" t="s">
        <v>13</v>
      </c>
      <c r="AI79" s="146" t="s">
        <v>13</v>
      </c>
      <c r="AJ79" s="146" t="s">
        <v>13</v>
      </c>
      <c r="AK79" s="146" t="s">
        <v>241</v>
      </c>
      <c r="AL79" s="146" t="s">
        <v>241</v>
      </c>
      <c r="AM79" s="147">
        <f t="shared" si="7"/>
        <v>25</v>
      </c>
      <c r="AN79" s="148">
        <f t="shared" si="11"/>
        <v>4</v>
      </c>
      <c r="AO79" s="149">
        <f t="shared" si="8"/>
        <v>2</v>
      </c>
      <c r="AP79" s="150">
        <f t="shared" si="9"/>
        <v>29</v>
      </c>
      <c r="AQ79" s="94">
        <f>VLOOKUP(D79,'[1]Attendance Sheet JAN 23'!$C$14:$BO$122,65,0)</f>
        <v>25</v>
      </c>
      <c r="AR79" s="95">
        <f t="shared" ref="AR79:AR123" si="12">AQ79-AM79</f>
        <v>0</v>
      </c>
      <c r="AS79" s="95">
        <v>29</v>
      </c>
    </row>
    <row r="80" spans="1:45" s="95" customFormat="1" ht="41.25" customHeight="1" x14ac:dyDescent="0.3">
      <c r="A80" s="142">
        <v>67</v>
      </c>
      <c r="B80" s="139" t="s">
        <v>170</v>
      </c>
      <c r="C80" s="140" t="s">
        <v>171</v>
      </c>
      <c r="D80" s="141">
        <v>5833</v>
      </c>
      <c r="E80" s="143" t="s">
        <v>99</v>
      </c>
      <c r="F80" s="144">
        <v>44362</v>
      </c>
      <c r="G80" s="145" t="s">
        <v>10</v>
      </c>
      <c r="H80" s="146" t="s">
        <v>248</v>
      </c>
      <c r="I80" s="146" t="s">
        <v>13</v>
      </c>
      <c r="J80" s="146" t="s">
        <v>13</v>
      </c>
      <c r="K80" s="146" t="s">
        <v>13</v>
      </c>
      <c r="L80" s="146" t="s">
        <v>13</v>
      </c>
      <c r="M80" s="146" t="s">
        <v>13</v>
      </c>
      <c r="N80" s="146" t="s">
        <v>241</v>
      </c>
      <c r="O80" s="146" t="s">
        <v>248</v>
      </c>
      <c r="P80" s="146" t="s">
        <v>13</v>
      </c>
      <c r="Q80" s="146" t="s">
        <v>13</v>
      </c>
      <c r="R80" s="146" t="s">
        <v>13</v>
      </c>
      <c r="S80" s="146" t="s">
        <v>13</v>
      </c>
      <c r="T80" s="146" t="s">
        <v>248</v>
      </c>
      <c r="U80" s="146" t="s">
        <v>13</v>
      </c>
      <c r="V80" s="146" t="s">
        <v>241</v>
      </c>
      <c r="W80" s="146" t="s">
        <v>13</v>
      </c>
      <c r="X80" s="146" t="s">
        <v>13</v>
      </c>
      <c r="Y80" s="146" t="s">
        <v>13</v>
      </c>
      <c r="Z80" s="146" t="s">
        <v>13</v>
      </c>
      <c r="AA80" s="146" t="s">
        <v>13</v>
      </c>
      <c r="AB80" s="146" t="s">
        <v>13</v>
      </c>
      <c r="AC80" s="146" t="s">
        <v>248</v>
      </c>
      <c r="AD80" s="146" t="s">
        <v>13</v>
      </c>
      <c r="AE80" s="146" t="s">
        <v>13</v>
      </c>
      <c r="AF80" s="146" t="s">
        <v>241</v>
      </c>
      <c r="AG80" s="146" t="s">
        <v>13</v>
      </c>
      <c r="AH80" s="146" t="s">
        <v>13</v>
      </c>
      <c r="AI80" s="146" t="s">
        <v>13</v>
      </c>
      <c r="AJ80" s="146" t="s">
        <v>241</v>
      </c>
      <c r="AK80" s="146" t="s">
        <v>13</v>
      </c>
      <c r="AL80" s="146" t="s">
        <v>13</v>
      </c>
      <c r="AM80" s="147">
        <f t="shared" si="7"/>
        <v>23</v>
      </c>
      <c r="AN80" s="148">
        <f t="shared" si="11"/>
        <v>4</v>
      </c>
      <c r="AO80" s="149">
        <f t="shared" si="8"/>
        <v>4</v>
      </c>
      <c r="AP80" s="150">
        <f t="shared" si="9"/>
        <v>27</v>
      </c>
      <c r="AQ80" s="94">
        <f>VLOOKUP(D80,'[1]Attendance Sheet JAN 23'!$C$14:$BO$122,65,0)</f>
        <v>23</v>
      </c>
      <c r="AR80" s="95">
        <f t="shared" si="12"/>
        <v>0</v>
      </c>
      <c r="AS80" s="95">
        <v>28</v>
      </c>
    </row>
    <row r="81" spans="1:45" s="95" customFormat="1" ht="41.25" customHeight="1" x14ac:dyDescent="0.3">
      <c r="A81" s="142">
        <v>68</v>
      </c>
      <c r="B81" s="139" t="s">
        <v>175</v>
      </c>
      <c r="C81" s="140" t="s">
        <v>176</v>
      </c>
      <c r="D81" s="141">
        <v>5420</v>
      </c>
      <c r="E81" s="143" t="s">
        <v>100</v>
      </c>
      <c r="F81" s="144">
        <v>44095</v>
      </c>
      <c r="G81" s="145" t="s">
        <v>101</v>
      </c>
      <c r="H81" s="146" t="s">
        <v>13</v>
      </c>
      <c r="I81" s="146" t="s">
        <v>248</v>
      </c>
      <c r="J81" s="146" t="s">
        <v>13</v>
      </c>
      <c r="K81" s="146" t="s">
        <v>13</v>
      </c>
      <c r="L81" s="146" t="s">
        <v>13</v>
      </c>
      <c r="M81" s="146" t="s">
        <v>13</v>
      </c>
      <c r="N81" s="146" t="s">
        <v>13</v>
      </c>
      <c r="O81" s="146" t="s">
        <v>13</v>
      </c>
      <c r="P81" s="146" t="s">
        <v>248</v>
      </c>
      <c r="Q81" s="146" t="s">
        <v>13</v>
      </c>
      <c r="R81" s="146" t="s">
        <v>13</v>
      </c>
      <c r="S81" s="146" t="s">
        <v>13</v>
      </c>
      <c r="T81" s="146" t="s">
        <v>13</v>
      </c>
      <c r="U81" s="146" t="s">
        <v>13</v>
      </c>
      <c r="V81" s="146" t="s">
        <v>13</v>
      </c>
      <c r="W81" s="146" t="s">
        <v>248</v>
      </c>
      <c r="X81" s="146" t="s">
        <v>13</v>
      </c>
      <c r="Y81" s="146" t="s">
        <v>13</v>
      </c>
      <c r="Z81" s="146" t="s">
        <v>13</v>
      </c>
      <c r="AA81" s="146" t="s">
        <v>13</v>
      </c>
      <c r="AB81" s="146" t="s">
        <v>13</v>
      </c>
      <c r="AC81" s="146" t="s">
        <v>13</v>
      </c>
      <c r="AD81" s="146" t="s">
        <v>248</v>
      </c>
      <c r="AE81" s="146" t="s">
        <v>13</v>
      </c>
      <c r="AF81" s="146" t="s">
        <v>13</v>
      </c>
      <c r="AG81" s="146" t="s">
        <v>241</v>
      </c>
      <c r="AH81" s="146" t="s">
        <v>241</v>
      </c>
      <c r="AI81" s="146" t="s">
        <v>241</v>
      </c>
      <c r="AJ81" s="146" t="s">
        <v>241</v>
      </c>
      <c r="AK81" s="146" t="s">
        <v>241</v>
      </c>
      <c r="AL81" s="146" t="s">
        <v>241</v>
      </c>
      <c r="AM81" s="147">
        <f t="shared" si="7"/>
        <v>21</v>
      </c>
      <c r="AN81" s="148">
        <f t="shared" si="11"/>
        <v>4</v>
      </c>
      <c r="AO81" s="149">
        <f t="shared" si="8"/>
        <v>6</v>
      </c>
      <c r="AP81" s="150">
        <f t="shared" ref="AP81" si="13">AM81+AN81</f>
        <v>25</v>
      </c>
      <c r="AQ81" s="94">
        <f>VLOOKUP(D81,'[1]Attendance Sheet JAN 23'!$C$14:$BO$122,65,0)</f>
        <v>21</v>
      </c>
      <c r="AR81" s="95">
        <f t="shared" si="12"/>
        <v>0</v>
      </c>
      <c r="AS81" s="95">
        <v>25</v>
      </c>
    </row>
    <row r="82" spans="1:45" s="95" customFormat="1" ht="41.25" customHeight="1" x14ac:dyDescent="0.3">
      <c r="A82" s="142">
        <v>69</v>
      </c>
      <c r="B82" s="139" t="s">
        <v>177</v>
      </c>
      <c r="C82" s="140" t="s">
        <v>178</v>
      </c>
      <c r="D82" s="141">
        <v>5896</v>
      </c>
      <c r="E82" s="143" t="s">
        <v>99</v>
      </c>
      <c r="F82" s="144">
        <v>44400</v>
      </c>
      <c r="G82" s="145" t="s">
        <v>10</v>
      </c>
      <c r="H82" s="154" t="s">
        <v>13</v>
      </c>
      <c r="I82" s="154" t="s">
        <v>13</v>
      </c>
      <c r="J82" s="154" t="s">
        <v>241</v>
      </c>
      <c r="K82" s="154" t="s">
        <v>248</v>
      </c>
      <c r="L82" s="154" t="s">
        <v>13</v>
      </c>
      <c r="M82" s="154" t="s">
        <v>13</v>
      </c>
      <c r="N82" s="154" t="s">
        <v>13</v>
      </c>
      <c r="O82" s="154" t="s">
        <v>13</v>
      </c>
      <c r="P82" s="154" t="s">
        <v>13</v>
      </c>
      <c r="Q82" s="154" t="s">
        <v>248</v>
      </c>
      <c r="R82" s="154" t="s">
        <v>13</v>
      </c>
      <c r="S82" s="154" t="s">
        <v>13</v>
      </c>
      <c r="T82" s="154" t="s">
        <v>13</v>
      </c>
      <c r="U82" s="154" t="s">
        <v>13</v>
      </c>
      <c r="V82" s="154" t="s">
        <v>13</v>
      </c>
      <c r="W82" s="154" t="s">
        <v>13</v>
      </c>
      <c r="X82" s="154" t="s">
        <v>248</v>
      </c>
      <c r="Y82" s="154" t="s">
        <v>13</v>
      </c>
      <c r="Z82" s="154" t="s">
        <v>13</v>
      </c>
      <c r="AA82" s="154" t="s">
        <v>241</v>
      </c>
      <c r="AB82" s="154" t="s">
        <v>241</v>
      </c>
      <c r="AC82" s="154" t="s">
        <v>13</v>
      </c>
      <c r="AD82" s="154" t="s">
        <v>13</v>
      </c>
      <c r="AE82" s="154" t="s">
        <v>241</v>
      </c>
      <c r="AF82" s="154" t="s">
        <v>13</v>
      </c>
      <c r="AG82" s="154" t="s">
        <v>13</v>
      </c>
      <c r="AH82" s="154" t="s">
        <v>13</v>
      </c>
      <c r="AI82" s="154" t="s">
        <v>13</v>
      </c>
      <c r="AJ82" s="154" t="s">
        <v>13</v>
      </c>
      <c r="AK82" s="154" t="s">
        <v>13</v>
      </c>
      <c r="AL82" s="154" t="s">
        <v>241</v>
      </c>
      <c r="AM82" s="147">
        <f t="shared" si="7"/>
        <v>23</v>
      </c>
      <c r="AN82" s="148">
        <f t="shared" si="11"/>
        <v>3</v>
      </c>
      <c r="AO82" s="149">
        <f t="shared" si="8"/>
        <v>5</v>
      </c>
      <c r="AP82" s="150">
        <f t="shared" ref="AP82" si="14">AM82+AN82</f>
        <v>26</v>
      </c>
      <c r="AQ82" s="94">
        <f>VLOOKUP(D82,'[1]Attendance Sheet JAN 23'!$C$14:$BO$122,65,0)</f>
        <v>23</v>
      </c>
      <c r="AR82" s="95">
        <f t="shared" si="12"/>
        <v>0</v>
      </c>
      <c r="AS82" s="95">
        <v>27</v>
      </c>
    </row>
    <row r="83" spans="1:45" s="95" customFormat="1" ht="41.25" customHeight="1" x14ac:dyDescent="0.3">
      <c r="A83" s="142">
        <v>70</v>
      </c>
      <c r="B83" s="139" t="s">
        <v>179</v>
      </c>
      <c r="C83" s="140" t="s">
        <v>180</v>
      </c>
      <c r="D83" s="141">
        <v>5907</v>
      </c>
      <c r="E83" s="143" t="s">
        <v>100</v>
      </c>
      <c r="F83" s="144">
        <v>44404</v>
      </c>
      <c r="G83" s="145" t="s">
        <v>101</v>
      </c>
      <c r="H83" s="146" t="s">
        <v>13</v>
      </c>
      <c r="I83" s="146" t="s">
        <v>13</v>
      </c>
      <c r="J83" s="146" t="s">
        <v>13</v>
      </c>
      <c r="K83" s="146" t="s">
        <v>13</v>
      </c>
      <c r="L83" s="146" t="s">
        <v>13</v>
      </c>
      <c r="M83" s="146" t="s">
        <v>13</v>
      </c>
      <c r="N83" s="146" t="s">
        <v>13</v>
      </c>
      <c r="O83" s="146" t="s">
        <v>248</v>
      </c>
      <c r="P83" s="146" t="s">
        <v>13</v>
      </c>
      <c r="Q83" s="146" t="s">
        <v>13</v>
      </c>
      <c r="R83" s="146" t="s">
        <v>13</v>
      </c>
      <c r="S83" s="146" t="s">
        <v>13</v>
      </c>
      <c r="T83" s="146" t="s">
        <v>13</v>
      </c>
      <c r="U83" s="146" t="s">
        <v>13</v>
      </c>
      <c r="V83" s="146" t="s">
        <v>13</v>
      </c>
      <c r="W83" s="146" t="s">
        <v>248</v>
      </c>
      <c r="X83" s="146" t="s">
        <v>13</v>
      </c>
      <c r="Y83" s="146" t="s">
        <v>13</v>
      </c>
      <c r="Z83" s="146" t="s">
        <v>13</v>
      </c>
      <c r="AA83" s="146" t="s">
        <v>13</v>
      </c>
      <c r="AB83" s="146" t="s">
        <v>13</v>
      </c>
      <c r="AC83" s="146" t="s">
        <v>13</v>
      </c>
      <c r="AD83" s="146" t="s">
        <v>13</v>
      </c>
      <c r="AE83" s="146" t="s">
        <v>248</v>
      </c>
      <c r="AF83" s="146" t="s">
        <v>13</v>
      </c>
      <c r="AG83" s="146" t="s">
        <v>13</v>
      </c>
      <c r="AH83" s="146" t="s">
        <v>13</v>
      </c>
      <c r="AI83" s="146" t="s">
        <v>248</v>
      </c>
      <c r="AJ83" s="146" t="s">
        <v>13</v>
      </c>
      <c r="AK83" s="146" t="s">
        <v>13</v>
      </c>
      <c r="AL83" s="146" t="s">
        <v>13</v>
      </c>
      <c r="AM83" s="147">
        <f t="shared" si="7"/>
        <v>27</v>
      </c>
      <c r="AN83" s="148">
        <f t="shared" si="11"/>
        <v>4</v>
      </c>
      <c r="AO83" s="149">
        <f t="shared" si="8"/>
        <v>0</v>
      </c>
      <c r="AP83" s="150">
        <f t="shared" si="9"/>
        <v>31</v>
      </c>
      <c r="AQ83" s="94">
        <f>VLOOKUP(D83,'[1]Attendance Sheet JAN 23'!$C$14:$BO$122,65,0)</f>
        <v>27</v>
      </c>
      <c r="AR83" s="95">
        <f t="shared" si="12"/>
        <v>0</v>
      </c>
      <c r="AS83" s="95">
        <v>31</v>
      </c>
    </row>
    <row r="84" spans="1:45" s="95" customFormat="1" ht="41.25" customHeight="1" x14ac:dyDescent="0.3">
      <c r="A84" s="142">
        <v>71</v>
      </c>
      <c r="B84" s="139" t="s">
        <v>182</v>
      </c>
      <c r="C84" s="140" t="s">
        <v>183</v>
      </c>
      <c r="D84" s="141">
        <v>5913</v>
      </c>
      <c r="E84" s="143" t="s">
        <v>99</v>
      </c>
      <c r="F84" s="144">
        <v>44407</v>
      </c>
      <c r="G84" s="145" t="s">
        <v>10</v>
      </c>
      <c r="H84" s="146" t="s">
        <v>13</v>
      </c>
      <c r="I84" s="146" t="s">
        <v>13</v>
      </c>
      <c r="J84" s="146" t="s">
        <v>13</v>
      </c>
      <c r="K84" s="146" t="s">
        <v>248</v>
      </c>
      <c r="L84" s="146" t="s">
        <v>13</v>
      </c>
      <c r="M84" s="146" t="s">
        <v>13</v>
      </c>
      <c r="N84" s="146" t="s">
        <v>13</v>
      </c>
      <c r="O84" s="146" t="s">
        <v>13</v>
      </c>
      <c r="P84" s="146" t="s">
        <v>13</v>
      </c>
      <c r="Q84" s="146" t="s">
        <v>13</v>
      </c>
      <c r="R84" s="146" t="s">
        <v>248</v>
      </c>
      <c r="S84" s="146" t="s">
        <v>13</v>
      </c>
      <c r="T84" s="146" t="s">
        <v>13</v>
      </c>
      <c r="U84" s="146" t="s">
        <v>13</v>
      </c>
      <c r="V84" s="146" t="s">
        <v>13</v>
      </c>
      <c r="W84" s="146" t="s">
        <v>13</v>
      </c>
      <c r="X84" s="146" t="s">
        <v>248</v>
      </c>
      <c r="Y84" s="146" t="s">
        <v>13</v>
      </c>
      <c r="Z84" s="146" t="s">
        <v>13</v>
      </c>
      <c r="AA84" s="146" t="s">
        <v>13</v>
      </c>
      <c r="AB84" s="146" t="s">
        <v>13</v>
      </c>
      <c r="AC84" s="146" t="s">
        <v>13</v>
      </c>
      <c r="AD84" s="146" t="s">
        <v>13</v>
      </c>
      <c r="AE84" s="146" t="s">
        <v>13</v>
      </c>
      <c r="AF84" s="146" t="s">
        <v>248</v>
      </c>
      <c r="AG84" s="146" t="s">
        <v>13</v>
      </c>
      <c r="AH84" s="146" t="s">
        <v>13</v>
      </c>
      <c r="AI84" s="146" t="s">
        <v>241</v>
      </c>
      <c r="AJ84" s="146" t="s">
        <v>13</v>
      </c>
      <c r="AK84" s="146" t="s">
        <v>13</v>
      </c>
      <c r="AL84" s="146" t="s">
        <v>13</v>
      </c>
      <c r="AM84" s="147">
        <f t="shared" si="7"/>
        <v>26</v>
      </c>
      <c r="AN84" s="148">
        <f t="shared" si="11"/>
        <v>4</v>
      </c>
      <c r="AO84" s="149">
        <f t="shared" si="8"/>
        <v>1</v>
      </c>
      <c r="AP84" s="150">
        <f t="shared" si="9"/>
        <v>30</v>
      </c>
      <c r="AQ84" s="94">
        <f>VLOOKUP(D84,'[1]Attendance Sheet JAN 23'!$C$14:$BO$122,65,0)</f>
        <v>26</v>
      </c>
      <c r="AR84" s="95">
        <f t="shared" si="12"/>
        <v>0</v>
      </c>
      <c r="AS84" s="95">
        <v>31</v>
      </c>
    </row>
    <row r="85" spans="1:45" s="95" customFormat="1" ht="41.25" customHeight="1" x14ac:dyDescent="0.3">
      <c r="A85" s="142">
        <v>72</v>
      </c>
      <c r="B85" s="139" t="s">
        <v>184</v>
      </c>
      <c r="C85" s="140" t="s">
        <v>185</v>
      </c>
      <c r="D85" s="141">
        <v>5910</v>
      </c>
      <c r="E85" s="143" t="s">
        <v>99</v>
      </c>
      <c r="F85" s="144">
        <v>44407</v>
      </c>
      <c r="G85" s="145" t="s">
        <v>10</v>
      </c>
      <c r="H85" s="146" t="s">
        <v>13</v>
      </c>
      <c r="I85" s="146" t="s">
        <v>13</v>
      </c>
      <c r="J85" s="146" t="s">
        <v>13</v>
      </c>
      <c r="K85" s="146" t="s">
        <v>13</v>
      </c>
      <c r="L85" s="146" t="s">
        <v>13</v>
      </c>
      <c r="M85" s="146" t="s">
        <v>13</v>
      </c>
      <c r="N85" s="146" t="s">
        <v>13</v>
      </c>
      <c r="O85" s="146" t="s">
        <v>13</v>
      </c>
      <c r="P85" s="146" t="s">
        <v>248</v>
      </c>
      <c r="Q85" s="146" t="s">
        <v>13</v>
      </c>
      <c r="R85" s="146" t="s">
        <v>13</v>
      </c>
      <c r="S85" s="146" t="s">
        <v>13</v>
      </c>
      <c r="T85" s="146" t="s">
        <v>13</v>
      </c>
      <c r="U85" s="146" t="s">
        <v>13</v>
      </c>
      <c r="V85" s="146" t="s">
        <v>13</v>
      </c>
      <c r="W85" s="146" t="s">
        <v>241</v>
      </c>
      <c r="X85" s="146" t="s">
        <v>241</v>
      </c>
      <c r="Y85" s="146" t="s">
        <v>241</v>
      </c>
      <c r="Z85" s="146" t="s">
        <v>13</v>
      </c>
      <c r="AA85" s="146" t="s">
        <v>13</v>
      </c>
      <c r="AB85" s="146" t="s">
        <v>13</v>
      </c>
      <c r="AC85" s="146" t="s">
        <v>13</v>
      </c>
      <c r="AD85" s="146" t="s">
        <v>13</v>
      </c>
      <c r="AE85" s="146" t="s">
        <v>13</v>
      </c>
      <c r="AF85" s="146" t="s">
        <v>13</v>
      </c>
      <c r="AG85" s="146" t="s">
        <v>13</v>
      </c>
      <c r="AH85" s="146" t="s">
        <v>248</v>
      </c>
      <c r="AI85" s="146" t="s">
        <v>13</v>
      </c>
      <c r="AJ85" s="146" t="s">
        <v>241</v>
      </c>
      <c r="AK85" s="146" t="s">
        <v>13</v>
      </c>
      <c r="AL85" s="146" t="s">
        <v>13</v>
      </c>
      <c r="AM85" s="147">
        <f t="shared" si="7"/>
        <v>25</v>
      </c>
      <c r="AN85" s="148">
        <f t="shared" si="11"/>
        <v>2</v>
      </c>
      <c r="AO85" s="149">
        <f t="shared" si="8"/>
        <v>4</v>
      </c>
      <c r="AP85" s="150">
        <f t="shared" si="9"/>
        <v>27</v>
      </c>
      <c r="AQ85" s="94">
        <f>VLOOKUP(D85,'[1]Attendance Sheet JAN 23'!$C$14:$BO$122,65,0)</f>
        <v>25</v>
      </c>
      <c r="AR85" s="95">
        <f t="shared" si="12"/>
        <v>0</v>
      </c>
      <c r="AS85" s="95">
        <v>28</v>
      </c>
    </row>
    <row r="86" spans="1:45" s="95" customFormat="1" ht="41.25" customHeight="1" x14ac:dyDescent="0.3">
      <c r="A86" s="142">
        <v>73</v>
      </c>
      <c r="B86" s="139" t="s">
        <v>188</v>
      </c>
      <c r="C86" s="140" t="s">
        <v>189</v>
      </c>
      <c r="D86" s="141">
        <v>5926</v>
      </c>
      <c r="E86" s="143" t="s">
        <v>99</v>
      </c>
      <c r="F86" s="144">
        <v>44417</v>
      </c>
      <c r="G86" s="145" t="s">
        <v>10</v>
      </c>
      <c r="H86" s="154" t="s">
        <v>13</v>
      </c>
      <c r="I86" s="154" t="s">
        <v>248</v>
      </c>
      <c r="J86" s="154" t="s">
        <v>13</v>
      </c>
      <c r="K86" s="154" t="s">
        <v>13</v>
      </c>
      <c r="L86" s="154" t="s">
        <v>13</v>
      </c>
      <c r="M86" s="154" t="s">
        <v>13</v>
      </c>
      <c r="N86" s="154" t="s">
        <v>13</v>
      </c>
      <c r="O86" s="154" t="s">
        <v>13</v>
      </c>
      <c r="P86" s="154" t="s">
        <v>248</v>
      </c>
      <c r="Q86" s="154" t="s">
        <v>13</v>
      </c>
      <c r="R86" s="154" t="s">
        <v>13</v>
      </c>
      <c r="S86" s="154" t="s">
        <v>13</v>
      </c>
      <c r="T86" s="154" t="s">
        <v>13</v>
      </c>
      <c r="U86" s="154" t="s">
        <v>13</v>
      </c>
      <c r="V86" s="154" t="s">
        <v>13</v>
      </c>
      <c r="W86" s="154" t="s">
        <v>248</v>
      </c>
      <c r="X86" s="154" t="s">
        <v>13</v>
      </c>
      <c r="Y86" s="154" t="s">
        <v>13</v>
      </c>
      <c r="Z86" s="154" t="s">
        <v>241</v>
      </c>
      <c r="AA86" s="154" t="s">
        <v>241</v>
      </c>
      <c r="AB86" s="154" t="s">
        <v>13</v>
      </c>
      <c r="AC86" s="154" t="s">
        <v>13</v>
      </c>
      <c r="AD86" s="154" t="s">
        <v>241</v>
      </c>
      <c r="AE86" s="154" t="s">
        <v>241</v>
      </c>
      <c r="AF86" s="154" t="s">
        <v>13</v>
      </c>
      <c r="AG86" s="154" t="s">
        <v>241</v>
      </c>
      <c r="AH86" s="154" t="s">
        <v>13</v>
      </c>
      <c r="AI86" s="154" t="s">
        <v>13</v>
      </c>
      <c r="AJ86" s="154" t="s">
        <v>241</v>
      </c>
      <c r="AK86" s="154" t="s">
        <v>13</v>
      </c>
      <c r="AL86" s="154" t="s">
        <v>13</v>
      </c>
      <c r="AM86" s="147">
        <f t="shared" si="7"/>
        <v>22</v>
      </c>
      <c r="AN86" s="148">
        <f t="shared" si="11"/>
        <v>3</v>
      </c>
      <c r="AO86" s="149">
        <f t="shared" si="8"/>
        <v>6</v>
      </c>
      <c r="AP86" s="150">
        <f t="shared" si="9"/>
        <v>25</v>
      </c>
      <c r="AQ86" s="94">
        <f>VLOOKUP(D86,'[1]Attendance Sheet JAN 23'!$C$14:$BO$122,65,0)</f>
        <v>22</v>
      </c>
      <c r="AR86" s="95">
        <f t="shared" si="12"/>
        <v>0</v>
      </c>
      <c r="AS86" s="95">
        <v>26</v>
      </c>
    </row>
    <row r="87" spans="1:45" s="95" customFormat="1" ht="41.25" customHeight="1" x14ac:dyDescent="0.3">
      <c r="A87" s="142">
        <v>74</v>
      </c>
      <c r="B87" s="139" t="s">
        <v>192</v>
      </c>
      <c r="C87" s="140" t="s">
        <v>193</v>
      </c>
      <c r="D87" s="141">
        <v>5339</v>
      </c>
      <c r="E87" s="143" t="s">
        <v>99</v>
      </c>
      <c r="F87" s="144">
        <v>44075</v>
      </c>
      <c r="G87" s="145" t="s">
        <v>10</v>
      </c>
      <c r="H87" s="154" t="s">
        <v>13</v>
      </c>
      <c r="I87" s="154" t="s">
        <v>13</v>
      </c>
      <c r="J87" s="154" t="s">
        <v>13</v>
      </c>
      <c r="K87" s="154" t="s">
        <v>13</v>
      </c>
      <c r="L87" s="154" t="s">
        <v>13</v>
      </c>
      <c r="M87" s="154" t="s">
        <v>13</v>
      </c>
      <c r="N87" s="154" t="s">
        <v>248</v>
      </c>
      <c r="O87" s="154" t="s">
        <v>13</v>
      </c>
      <c r="P87" s="154" t="s">
        <v>13</v>
      </c>
      <c r="Q87" s="154" t="s">
        <v>13</v>
      </c>
      <c r="R87" s="154" t="s">
        <v>13</v>
      </c>
      <c r="S87" s="154" t="s">
        <v>13</v>
      </c>
      <c r="T87" s="154" t="s">
        <v>13</v>
      </c>
      <c r="U87" s="154" t="s">
        <v>248</v>
      </c>
      <c r="V87" s="154" t="s">
        <v>241</v>
      </c>
      <c r="W87" s="154" t="s">
        <v>13</v>
      </c>
      <c r="X87" s="154" t="s">
        <v>13</v>
      </c>
      <c r="Y87" s="154" t="s">
        <v>13</v>
      </c>
      <c r="Z87" s="154" t="s">
        <v>13</v>
      </c>
      <c r="AA87" s="154" t="s">
        <v>13</v>
      </c>
      <c r="AB87" s="154" t="s">
        <v>241</v>
      </c>
      <c r="AC87" s="154" t="s">
        <v>241</v>
      </c>
      <c r="AD87" s="154" t="s">
        <v>241</v>
      </c>
      <c r="AE87" s="154" t="s">
        <v>241</v>
      </c>
      <c r="AF87" s="154" t="s">
        <v>241</v>
      </c>
      <c r="AG87" s="154" t="s">
        <v>241</v>
      </c>
      <c r="AH87" s="154" t="s">
        <v>241</v>
      </c>
      <c r="AI87" s="154" t="s">
        <v>241</v>
      </c>
      <c r="AJ87" s="154" t="s">
        <v>241</v>
      </c>
      <c r="AK87" s="154" t="s">
        <v>241</v>
      </c>
      <c r="AL87" s="154" t="s">
        <v>241</v>
      </c>
      <c r="AM87" s="147">
        <f t="shared" si="7"/>
        <v>17</v>
      </c>
      <c r="AN87" s="148">
        <f t="shared" si="11"/>
        <v>2</v>
      </c>
      <c r="AO87" s="149">
        <f t="shared" si="8"/>
        <v>12</v>
      </c>
      <c r="AP87" s="150">
        <f t="shared" si="9"/>
        <v>19</v>
      </c>
      <c r="AQ87" s="94">
        <f>VLOOKUP(D87,'[1]Attendance Sheet JAN 23'!$C$14:$BO$122,65,0)</f>
        <v>17</v>
      </c>
      <c r="AR87" s="95">
        <f t="shared" si="12"/>
        <v>0</v>
      </c>
      <c r="AS87" s="95">
        <v>19</v>
      </c>
    </row>
    <row r="88" spans="1:45" s="95" customFormat="1" ht="41.25" customHeight="1" x14ac:dyDescent="0.3">
      <c r="A88" s="142">
        <v>75</v>
      </c>
      <c r="B88" s="139" t="s">
        <v>194</v>
      </c>
      <c r="C88" s="140" t="s">
        <v>195</v>
      </c>
      <c r="D88" s="141">
        <v>5380</v>
      </c>
      <c r="E88" s="143" t="s">
        <v>99</v>
      </c>
      <c r="F88" s="144">
        <v>44075</v>
      </c>
      <c r="G88" s="145" t="s">
        <v>10</v>
      </c>
      <c r="H88" s="146" t="s">
        <v>13</v>
      </c>
      <c r="I88" s="146" t="s">
        <v>13</v>
      </c>
      <c r="J88" s="146" t="s">
        <v>248</v>
      </c>
      <c r="K88" s="146" t="s">
        <v>13</v>
      </c>
      <c r="L88" s="146" t="s">
        <v>13</v>
      </c>
      <c r="M88" s="146" t="s">
        <v>13</v>
      </c>
      <c r="N88" s="146" t="s">
        <v>13</v>
      </c>
      <c r="O88" s="146" t="s">
        <v>13</v>
      </c>
      <c r="P88" s="146" t="s">
        <v>13</v>
      </c>
      <c r="Q88" s="146" t="s">
        <v>248</v>
      </c>
      <c r="R88" s="146" t="s">
        <v>13</v>
      </c>
      <c r="S88" s="146" t="s">
        <v>13</v>
      </c>
      <c r="T88" s="146" t="s">
        <v>13</v>
      </c>
      <c r="U88" s="146" t="s">
        <v>13</v>
      </c>
      <c r="V88" s="146" t="s">
        <v>13</v>
      </c>
      <c r="W88" s="146" t="s">
        <v>13</v>
      </c>
      <c r="X88" s="146" t="s">
        <v>13</v>
      </c>
      <c r="Y88" s="146" t="s">
        <v>248</v>
      </c>
      <c r="Z88" s="146" t="s">
        <v>241</v>
      </c>
      <c r="AA88" s="146" t="s">
        <v>13</v>
      </c>
      <c r="AB88" s="146" t="s">
        <v>13</v>
      </c>
      <c r="AC88" s="146" t="s">
        <v>13</v>
      </c>
      <c r="AD88" s="146" t="s">
        <v>13</v>
      </c>
      <c r="AE88" s="146" t="s">
        <v>13</v>
      </c>
      <c r="AF88" s="146" t="s">
        <v>248</v>
      </c>
      <c r="AG88" s="146" t="s">
        <v>13</v>
      </c>
      <c r="AH88" s="146" t="s">
        <v>13</v>
      </c>
      <c r="AI88" s="146" t="s">
        <v>13</v>
      </c>
      <c r="AJ88" s="146" t="s">
        <v>13</v>
      </c>
      <c r="AK88" s="146" t="s">
        <v>13</v>
      </c>
      <c r="AL88" s="146" t="s">
        <v>13</v>
      </c>
      <c r="AM88" s="147">
        <f t="shared" si="7"/>
        <v>26</v>
      </c>
      <c r="AN88" s="148">
        <f t="shared" si="11"/>
        <v>4</v>
      </c>
      <c r="AO88" s="149">
        <f t="shared" si="8"/>
        <v>1</v>
      </c>
      <c r="AP88" s="150">
        <f t="shared" si="9"/>
        <v>30</v>
      </c>
      <c r="AQ88" s="94">
        <f>VLOOKUP(D88,'[1]Attendance Sheet JAN 23'!$C$14:$BO$122,65,0)</f>
        <v>26</v>
      </c>
      <c r="AR88" s="95">
        <f t="shared" si="12"/>
        <v>0</v>
      </c>
      <c r="AS88" s="95">
        <v>30</v>
      </c>
    </row>
    <row r="89" spans="1:45" s="95" customFormat="1" ht="41.25" customHeight="1" x14ac:dyDescent="0.3">
      <c r="A89" s="142">
        <v>76</v>
      </c>
      <c r="B89" s="139" t="s">
        <v>197</v>
      </c>
      <c r="C89" s="140" t="s">
        <v>84</v>
      </c>
      <c r="D89" s="141">
        <v>5312</v>
      </c>
      <c r="E89" s="140" t="s">
        <v>99</v>
      </c>
      <c r="F89" s="144">
        <v>44440</v>
      </c>
      <c r="G89" s="145" t="s">
        <v>10</v>
      </c>
      <c r="H89" s="146" t="s">
        <v>241</v>
      </c>
      <c r="I89" s="146" t="s">
        <v>241</v>
      </c>
      <c r="J89" s="146" t="s">
        <v>13</v>
      </c>
      <c r="K89" s="146" t="s">
        <v>241</v>
      </c>
      <c r="L89" s="146" t="s">
        <v>13</v>
      </c>
      <c r="M89" s="146" t="s">
        <v>13</v>
      </c>
      <c r="N89" s="146" t="s">
        <v>13</v>
      </c>
      <c r="O89" s="146" t="s">
        <v>248</v>
      </c>
      <c r="P89" s="146" t="s">
        <v>241</v>
      </c>
      <c r="Q89" s="146" t="s">
        <v>13</v>
      </c>
      <c r="R89" s="146" t="s">
        <v>241</v>
      </c>
      <c r="S89" s="146" t="s">
        <v>241</v>
      </c>
      <c r="T89" s="146" t="s">
        <v>241</v>
      </c>
      <c r="U89" s="146" t="s">
        <v>13</v>
      </c>
      <c r="V89" s="146" t="s">
        <v>13</v>
      </c>
      <c r="W89" s="146" t="s">
        <v>13</v>
      </c>
      <c r="X89" s="146" t="s">
        <v>13</v>
      </c>
      <c r="Y89" s="146" t="s">
        <v>248</v>
      </c>
      <c r="Z89" s="146" t="s">
        <v>13</v>
      </c>
      <c r="AA89" s="146" t="s">
        <v>13</v>
      </c>
      <c r="AB89" s="146" t="s">
        <v>13</v>
      </c>
      <c r="AC89" s="146" t="s">
        <v>13</v>
      </c>
      <c r="AD89" s="146" t="s">
        <v>13</v>
      </c>
      <c r="AE89" s="146" t="s">
        <v>13</v>
      </c>
      <c r="AF89" s="146" t="s">
        <v>248</v>
      </c>
      <c r="AG89" s="146" t="s">
        <v>13</v>
      </c>
      <c r="AH89" s="146" t="s">
        <v>13</v>
      </c>
      <c r="AI89" s="146" t="s">
        <v>241</v>
      </c>
      <c r="AJ89" s="146" t="s">
        <v>13</v>
      </c>
      <c r="AK89" s="146" t="s">
        <v>13</v>
      </c>
      <c r="AL89" s="146" t="s">
        <v>13</v>
      </c>
      <c r="AM89" s="147">
        <f t="shared" si="7"/>
        <v>20</v>
      </c>
      <c r="AN89" s="148">
        <f t="shared" si="11"/>
        <v>3</v>
      </c>
      <c r="AO89" s="149">
        <f t="shared" si="8"/>
        <v>8</v>
      </c>
      <c r="AP89" s="150">
        <f t="shared" si="9"/>
        <v>23</v>
      </c>
      <c r="AQ89" s="94">
        <f>VLOOKUP(D89,'[1]Attendance Sheet JAN 23'!$C$14:$BO$122,65,0)</f>
        <v>20</v>
      </c>
      <c r="AR89" s="95">
        <f t="shared" si="12"/>
        <v>0</v>
      </c>
      <c r="AS89" s="95">
        <v>23</v>
      </c>
    </row>
    <row r="90" spans="1:45" s="95" customFormat="1" ht="41.25" customHeight="1" x14ac:dyDescent="0.3">
      <c r="A90" s="142">
        <v>77</v>
      </c>
      <c r="B90" s="139" t="s">
        <v>196</v>
      </c>
      <c r="C90" s="140" t="s">
        <v>198</v>
      </c>
      <c r="D90" s="140">
        <v>6083</v>
      </c>
      <c r="E90" s="140" t="s">
        <v>99</v>
      </c>
      <c r="F90" s="144">
        <v>44516</v>
      </c>
      <c r="G90" s="145" t="s">
        <v>10</v>
      </c>
      <c r="H90" s="154" t="s">
        <v>241</v>
      </c>
      <c r="I90" s="154" t="s">
        <v>13</v>
      </c>
      <c r="J90" s="154" t="s">
        <v>13</v>
      </c>
      <c r="K90" s="154" t="s">
        <v>13</v>
      </c>
      <c r="L90" s="154" t="s">
        <v>13</v>
      </c>
      <c r="M90" s="154" t="s">
        <v>248</v>
      </c>
      <c r="N90" s="154" t="s">
        <v>13</v>
      </c>
      <c r="O90" s="154" t="s">
        <v>13</v>
      </c>
      <c r="P90" s="154" t="s">
        <v>241</v>
      </c>
      <c r="Q90" s="154" t="s">
        <v>13</v>
      </c>
      <c r="R90" s="154" t="s">
        <v>13</v>
      </c>
      <c r="S90" s="154" t="s">
        <v>13</v>
      </c>
      <c r="T90" s="154" t="s">
        <v>13</v>
      </c>
      <c r="U90" s="154" t="s">
        <v>13</v>
      </c>
      <c r="V90" s="154" t="s">
        <v>13</v>
      </c>
      <c r="W90" s="154" t="s">
        <v>248</v>
      </c>
      <c r="X90" s="154" t="s">
        <v>13</v>
      </c>
      <c r="Y90" s="154" t="s">
        <v>13</v>
      </c>
      <c r="Z90" s="154" t="s">
        <v>13</v>
      </c>
      <c r="AA90" s="154" t="s">
        <v>241</v>
      </c>
      <c r="AB90" s="154" t="s">
        <v>13</v>
      </c>
      <c r="AC90" s="154" t="s">
        <v>13</v>
      </c>
      <c r="AD90" s="154" t="s">
        <v>248</v>
      </c>
      <c r="AE90" s="154" t="s">
        <v>13</v>
      </c>
      <c r="AF90" s="154" t="s">
        <v>13</v>
      </c>
      <c r="AG90" s="154" t="s">
        <v>13</v>
      </c>
      <c r="AH90" s="154" t="s">
        <v>13</v>
      </c>
      <c r="AI90" s="154" t="s">
        <v>248</v>
      </c>
      <c r="AJ90" s="154" t="s">
        <v>13</v>
      </c>
      <c r="AK90" s="154" t="s">
        <v>241</v>
      </c>
      <c r="AL90" s="154" t="s">
        <v>13</v>
      </c>
      <c r="AM90" s="147">
        <f t="shared" si="7"/>
        <v>23</v>
      </c>
      <c r="AN90" s="148">
        <f t="shared" si="11"/>
        <v>4</v>
      </c>
      <c r="AO90" s="149">
        <f t="shared" si="8"/>
        <v>4</v>
      </c>
      <c r="AP90" s="150">
        <f t="shared" si="9"/>
        <v>27</v>
      </c>
      <c r="AQ90" s="94">
        <f>VLOOKUP(D90,'[1]Attendance Sheet JAN 23'!$C$14:$BO$122,65,0)</f>
        <v>23</v>
      </c>
      <c r="AR90" s="95">
        <f t="shared" si="12"/>
        <v>0</v>
      </c>
      <c r="AS90" s="95">
        <v>28</v>
      </c>
    </row>
    <row r="91" spans="1:45" s="95" customFormat="1" ht="41.25" customHeight="1" x14ac:dyDescent="0.3">
      <c r="A91" s="142">
        <v>78</v>
      </c>
      <c r="B91" s="139" t="s">
        <v>199</v>
      </c>
      <c r="C91" s="140" t="s">
        <v>200</v>
      </c>
      <c r="D91" s="140">
        <v>6229</v>
      </c>
      <c r="E91" s="140" t="s">
        <v>100</v>
      </c>
      <c r="F91" s="144">
        <v>44555</v>
      </c>
      <c r="G91" s="145" t="s">
        <v>101</v>
      </c>
      <c r="H91" s="154" t="s">
        <v>13</v>
      </c>
      <c r="I91" s="154" t="s">
        <v>13</v>
      </c>
      <c r="J91" s="154" t="s">
        <v>241</v>
      </c>
      <c r="K91" s="154" t="s">
        <v>241</v>
      </c>
      <c r="L91" s="154" t="s">
        <v>241</v>
      </c>
      <c r="M91" s="154" t="s">
        <v>241</v>
      </c>
      <c r="N91" s="154" t="s">
        <v>241</v>
      </c>
      <c r="O91" s="154" t="s">
        <v>241</v>
      </c>
      <c r="P91" s="154" t="s">
        <v>241</v>
      </c>
      <c r="Q91" s="154" t="s">
        <v>241</v>
      </c>
      <c r="R91" s="154" t="s">
        <v>13</v>
      </c>
      <c r="S91" s="154" t="s">
        <v>13</v>
      </c>
      <c r="T91" s="154" t="s">
        <v>13</v>
      </c>
      <c r="U91" s="154" t="s">
        <v>248</v>
      </c>
      <c r="V91" s="154" t="s">
        <v>13</v>
      </c>
      <c r="W91" s="154" t="s">
        <v>13</v>
      </c>
      <c r="X91" s="154" t="s">
        <v>241</v>
      </c>
      <c r="Y91" s="154" t="s">
        <v>13</v>
      </c>
      <c r="Z91" s="154" t="s">
        <v>13</v>
      </c>
      <c r="AA91" s="154" t="s">
        <v>13</v>
      </c>
      <c r="AB91" s="154" t="s">
        <v>13</v>
      </c>
      <c r="AC91" s="154" t="s">
        <v>248</v>
      </c>
      <c r="AD91" s="154" t="s">
        <v>13</v>
      </c>
      <c r="AE91" s="154" t="s">
        <v>241</v>
      </c>
      <c r="AF91" s="154" t="s">
        <v>13</v>
      </c>
      <c r="AG91" s="154" t="s">
        <v>241</v>
      </c>
      <c r="AH91" s="154" t="s">
        <v>13</v>
      </c>
      <c r="AI91" s="154" t="s">
        <v>13</v>
      </c>
      <c r="AJ91" s="154" t="s">
        <v>13</v>
      </c>
      <c r="AK91" s="154" t="s">
        <v>13</v>
      </c>
      <c r="AL91" s="154" t="s">
        <v>241</v>
      </c>
      <c r="AM91" s="147">
        <f t="shared" si="7"/>
        <v>17</v>
      </c>
      <c r="AN91" s="148">
        <f t="shared" si="11"/>
        <v>2</v>
      </c>
      <c r="AO91" s="149">
        <f t="shared" si="8"/>
        <v>12</v>
      </c>
      <c r="AP91" s="150">
        <f t="shared" si="9"/>
        <v>19</v>
      </c>
      <c r="AQ91" s="94">
        <f>VLOOKUP(D91,'[1]Attendance Sheet JAN 23'!$C$14:$BO$122,65,0)</f>
        <v>17</v>
      </c>
      <c r="AR91" s="95">
        <f t="shared" si="12"/>
        <v>0</v>
      </c>
      <c r="AS91" s="95">
        <v>20</v>
      </c>
    </row>
    <row r="92" spans="1:45" s="95" customFormat="1" ht="41.25" customHeight="1" x14ac:dyDescent="0.3">
      <c r="A92" s="142">
        <v>79</v>
      </c>
      <c r="B92" s="139" t="s">
        <v>202</v>
      </c>
      <c r="C92" s="140" t="s">
        <v>204</v>
      </c>
      <c r="D92" s="140">
        <v>5307</v>
      </c>
      <c r="E92" s="140" t="s">
        <v>99</v>
      </c>
      <c r="F92" s="144">
        <v>44075</v>
      </c>
      <c r="G92" s="145" t="s">
        <v>10</v>
      </c>
      <c r="H92" s="146" t="s">
        <v>13</v>
      </c>
      <c r="I92" s="146" t="s">
        <v>13</v>
      </c>
      <c r="J92" s="146" t="s">
        <v>13</v>
      </c>
      <c r="K92" s="146" t="s">
        <v>13</v>
      </c>
      <c r="L92" s="146" t="s">
        <v>13</v>
      </c>
      <c r="M92" s="146" t="s">
        <v>248</v>
      </c>
      <c r="N92" s="146" t="s">
        <v>13</v>
      </c>
      <c r="O92" s="146" t="s">
        <v>241</v>
      </c>
      <c r="P92" s="146" t="s">
        <v>13</v>
      </c>
      <c r="Q92" s="146" t="s">
        <v>13</v>
      </c>
      <c r="R92" s="146" t="s">
        <v>241</v>
      </c>
      <c r="S92" s="146" t="s">
        <v>241</v>
      </c>
      <c r="T92" s="146" t="s">
        <v>13</v>
      </c>
      <c r="U92" s="146" t="s">
        <v>13</v>
      </c>
      <c r="V92" s="146" t="s">
        <v>248</v>
      </c>
      <c r="W92" s="146" t="s">
        <v>13</v>
      </c>
      <c r="X92" s="146" t="s">
        <v>13</v>
      </c>
      <c r="Y92" s="146" t="s">
        <v>13</v>
      </c>
      <c r="Z92" s="146" t="s">
        <v>241</v>
      </c>
      <c r="AA92" s="146" t="s">
        <v>13</v>
      </c>
      <c r="AB92" s="146" t="s">
        <v>248</v>
      </c>
      <c r="AC92" s="146" t="s">
        <v>13</v>
      </c>
      <c r="AD92" s="146" t="s">
        <v>13</v>
      </c>
      <c r="AE92" s="146" t="s">
        <v>13</v>
      </c>
      <c r="AF92" s="146" t="s">
        <v>13</v>
      </c>
      <c r="AG92" s="146" t="s">
        <v>241</v>
      </c>
      <c r="AH92" s="146" t="s">
        <v>241</v>
      </c>
      <c r="AI92" s="146" t="s">
        <v>241</v>
      </c>
      <c r="AJ92" s="146" t="s">
        <v>241</v>
      </c>
      <c r="AK92" s="146" t="s">
        <v>241</v>
      </c>
      <c r="AL92" s="146" t="s">
        <v>13</v>
      </c>
      <c r="AM92" s="147">
        <f t="shared" si="7"/>
        <v>19</v>
      </c>
      <c r="AN92" s="148">
        <f t="shared" si="11"/>
        <v>3</v>
      </c>
      <c r="AO92" s="149">
        <f t="shared" si="8"/>
        <v>9</v>
      </c>
      <c r="AP92" s="150">
        <f t="shared" si="9"/>
        <v>22</v>
      </c>
      <c r="AQ92" s="94">
        <f>VLOOKUP(D92,'[1]Attendance Sheet JAN 23'!$C$14:$BO$122,65,0)</f>
        <v>19</v>
      </c>
      <c r="AR92" s="95">
        <f t="shared" si="12"/>
        <v>0</v>
      </c>
      <c r="AS92" s="95">
        <v>22</v>
      </c>
    </row>
    <row r="93" spans="1:45" s="95" customFormat="1" ht="41.25" customHeight="1" x14ac:dyDescent="0.3">
      <c r="A93" s="142">
        <v>80</v>
      </c>
      <c r="B93" s="139" t="s">
        <v>112</v>
      </c>
      <c r="C93" s="140" t="s">
        <v>205</v>
      </c>
      <c r="D93" s="140">
        <v>5461</v>
      </c>
      <c r="E93" s="140" t="s">
        <v>99</v>
      </c>
      <c r="F93" s="144">
        <v>44124</v>
      </c>
      <c r="G93" s="145" t="s">
        <v>10</v>
      </c>
      <c r="H93" s="146" t="s">
        <v>13</v>
      </c>
      <c r="I93" s="146" t="s">
        <v>248</v>
      </c>
      <c r="J93" s="146" t="s">
        <v>13</v>
      </c>
      <c r="K93" s="146" t="s">
        <v>13</v>
      </c>
      <c r="L93" s="146" t="s">
        <v>13</v>
      </c>
      <c r="M93" s="146" t="s">
        <v>13</v>
      </c>
      <c r="N93" s="146" t="s">
        <v>13</v>
      </c>
      <c r="O93" s="146" t="s">
        <v>13</v>
      </c>
      <c r="P93" s="146" t="s">
        <v>248</v>
      </c>
      <c r="Q93" s="146" t="s">
        <v>13</v>
      </c>
      <c r="R93" s="146" t="s">
        <v>13</v>
      </c>
      <c r="S93" s="146" t="s">
        <v>241</v>
      </c>
      <c r="T93" s="146" t="s">
        <v>13</v>
      </c>
      <c r="U93" s="146" t="s">
        <v>13</v>
      </c>
      <c r="V93" s="146" t="s">
        <v>13</v>
      </c>
      <c r="W93" s="146" t="s">
        <v>248</v>
      </c>
      <c r="X93" s="146" t="s">
        <v>13</v>
      </c>
      <c r="Y93" s="146" t="s">
        <v>13</v>
      </c>
      <c r="Z93" s="146" t="s">
        <v>13</v>
      </c>
      <c r="AA93" s="146" t="s">
        <v>13</v>
      </c>
      <c r="AB93" s="146" t="s">
        <v>13</v>
      </c>
      <c r="AC93" s="146" t="s">
        <v>13</v>
      </c>
      <c r="AD93" s="146" t="s">
        <v>248</v>
      </c>
      <c r="AE93" s="146" t="s">
        <v>13</v>
      </c>
      <c r="AF93" s="146" t="s">
        <v>13</v>
      </c>
      <c r="AG93" s="146" t="s">
        <v>13</v>
      </c>
      <c r="AH93" s="146" t="s">
        <v>13</v>
      </c>
      <c r="AI93" s="146" t="s">
        <v>13</v>
      </c>
      <c r="AJ93" s="146" t="s">
        <v>13</v>
      </c>
      <c r="AK93" s="146" t="s">
        <v>241</v>
      </c>
      <c r="AL93" s="146" t="s">
        <v>241</v>
      </c>
      <c r="AM93" s="147">
        <f t="shared" si="7"/>
        <v>24</v>
      </c>
      <c r="AN93" s="148">
        <f t="shared" si="11"/>
        <v>4</v>
      </c>
      <c r="AO93" s="149">
        <f t="shared" si="8"/>
        <v>3</v>
      </c>
      <c r="AP93" s="150">
        <f t="shared" si="9"/>
        <v>28</v>
      </c>
      <c r="AQ93" s="94">
        <f>VLOOKUP(D93,'[1]Attendance Sheet JAN 23'!$C$14:$BO$122,65,0)</f>
        <v>24</v>
      </c>
      <c r="AR93" s="95">
        <f t="shared" si="12"/>
        <v>0</v>
      </c>
      <c r="AS93" s="95">
        <v>28</v>
      </c>
    </row>
    <row r="94" spans="1:45" s="95" customFormat="1" ht="41.25" customHeight="1" x14ac:dyDescent="0.3">
      <c r="A94" s="142">
        <v>81</v>
      </c>
      <c r="B94" s="139" t="s">
        <v>207</v>
      </c>
      <c r="C94" s="140" t="s">
        <v>208</v>
      </c>
      <c r="D94" s="140">
        <v>6353</v>
      </c>
      <c r="E94" s="140" t="s">
        <v>99</v>
      </c>
      <c r="F94" s="144">
        <v>44634</v>
      </c>
      <c r="G94" s="145" t="s">
        <v>10</v>
      </c>
      <c r="H94" s="146" t="s">
        <v>248</v>
      </c>
      <c r="I94" s="146" t="s">
        <v>13</v>
      </c>
      <c r="J94" s="146" t="s">
        <v>13</v>
      </c>
      <c r="K94" s="146" t="s">
        <v>13</v>
      </c>
      <c r="L94" s="146" t="s">
        <v>13</v>
      </c>
      <c r="M94" s="146" t="s">
        <v>13</v>
      </c>
      <c r="N94" s="146" t="s">
        <v>13</v>
      </c>
      <c r="O94" s="146" t="s">
        <v>13</v>
      </c>
      <c r="P94" s="146" t="s">
        <v>248</v>
      </c>
      <c r="Q94" s="146" t="s">
        <v>13</v>
      </c>
      <c r="R94" s="146" t="s">
        <v>13</v>
      </c>
      <c r="S94" s="146" t="s">
        <v>13</v>
      </c>
      <c r="T94" s="146" t="s">
        <v>13</v>
      </c>
      <c r="U94" s="146" t="s">
        <v>13</v>
      </c>
      <c r="V94" s="146" t="s">
        <v>13</v>
      </c>
      <c r="W94" s="146" t="s">
        <v>248</v>
      </c>
      <c r="X94" s="146" t="s">
        <v>13</v>
      </c>
      <c r="Y94" s="146" t="s">
        <v>13</v>
      </c>
      <c r="Z94" s="146" t="s">
        <v>13</v>
      </c>
      <c r="AA94" s="146" t="s">
        <v>13</v>
      </c>
      <c r="AB94" s="146" t="s">
        <v>13</v>
      </c>
      <c r="AC94" s="146" t="s">
        <v>13</v>
      </c>
      <c r="AD94" s="146" t="s">
        <v>248</v>
      </c>
      <c r="AE94" s="146" t="s">
        <v>13</v>
      </c>
      <c r="AF94" s="146" t="s">
        <v>13</v>
      </c>
      <c r="AG94" s="146" t="s">
        <v>13</v>
      </c>
      <c r="AH94" s="146" t="s">
        <v>13</v>
      </c>
      <c r="AI94" s="146" t="s">
        <v>13</v>
      </c>
      <c r="AJ94" s="146" t="s">
        <v>13</v>
      </c>
      <c r="AK94" s="146" t="s">
        <v>241</v>
      </c>
      <c r="AL94" s="146" t="s">
        <v>13</v>
      </c>
      <c r="AM94" s="147">
        <f t="shared" si="7"/>
        <v>26</v>
      </c>
      <c r="AN94" s="148">
        <f t="shared" si="11"/>
        <v>4</v>
      </c>
      <c r="AO94" s="149">
        <f t="shared" si="8"/>
        <v>1</v>
      </c>
      <c r="AP94" s="150">
        <f t="shared" si="9"/>
        <v>30</v>
      </c>
      <c r="AQ94" s="94">
        <f>VLOOKUP(D94,'[1]Attendance Sheet JAN 23'!$C$14:$BO$122,65,0)</f>
        <v>26</v>
      </c>
      <c r="AR94" s="95">
        <f t="shared" si="12"/>
        <v>0</v>
      </c>
      <c r="AS94" s="95">
        <v>30</v>
      </c>
    </row>
    <row r="95" spans="1:45" s="95" customFormat="1" ht="41.25" customHeight="1" x14ac:dyDescent="0.3">
      <c r="A95" s="142">
        <v>82</v>
      </c>
      <c r="B95" s="139" t="s">
        <v>211</v>
      </c>
      <c r="C95" s="140" t="s">
        <v>212</v>
      </c>
      <c r="D95" s="140">
        <v>6380</v>
      </c>
      <c r="E95" s="140" t="s">
        <v>99</v>
      </c>
      <c r="F95" s="144" t="s">
        <v>268</v>
      </c>
      <c r="G95" s="145" t="s">
        <v>10</v>
      </c>
      <c r="H95" s="146" t="s">
        <v>13</v>
      </c>
      <c r="I95" s="146" t="s">
        <v>13</v>
      </c>
      <c r="J95" s="146" t="s">
        <v>248</v>
      </c>
      <c r="K95" s="146" t="s">
        <v>13</v>
      </c>
      <c r="L95" s="146" t="s">
        <v>13</v>
      </c>
      <c r="M95" s="146" t="s">
        <v>13</v>
      </c>
      <c r="N95" s="146" t="s">
        <v>241</v>
      </c>
      <c r="O95" s="146" t="s">
        <v>13</v>
      </c>
      <c r="P95" s="146" t="s">
        <v>13</v>
      </c>
      <c r="Q95" s="146" t="s">
        <v>248</v>
      </c>
      <c r="R95" s="146" t="s">
        <v>13</v>
      </c>
      <c r="S95" s="146" t="s">
        <v>13</v>
      </c>
      <c r="T95" s="146" t="s">
        <v>241</v>
      </c>
      <c r="U95" s="146" t="s">
        <v>13</v>
      </c>
      <c r="V95" s="146" t="s">
        <v>13</v>
      </c>
      <c r="W95" s="146" t="s">
        <v>13</v>
      </c>
      <c r="X95" s="146" t="s">
        <v>248</v>
      </c>
      <c r="Y95" s="146" t="s">
        <v>13</v>
      </c>
      <c r="Z95" s="146" t="s">
        <v>13</v>
      </c>
      <c r="AA95" s="146" t="s">
        <v>241</v>
      </c>
      <c r="AB95" s="146" t="s">
        <v>241</v>
      </c>
      <c r="AC95" s="146" t="s">
        <v>13</v>
      </c>
      <c r="AD95" s="146" t="s">
        <v>13</v>
      </c>
      <c r="AE95" s="146" t="s">
        <v>248</v>
      </c>
      <c r="AF95" s="146" t="s">
        <v>13</v>
      </c>
      <c r="AG95" s="146" t="s">
        <v>13</v>
      </c>
      <c r="AH95" s="146" t="s">
        <v>13</v>
      </c>
      <c r="AI95" s="146" t="s">
        <v>241</v>
      </c>
      <c r="AJ95" s="146" t="s">
        <v>241</v>
      </c>
      <c r="AK95" s="146" t="s">
        <v>241</v>
      </c>
      <c r="AL95" s="146" t="s">
        <v>241</v>
      </c>
      <c r="AM95" s="147">
        <f t="shared" si="7"/>
        <v>19</v>
      </c>
      <c r="AN95" s="148">
        <f t="shared" si="11"/>
        <v>4</v>
      </c>
      <c r="AO95" s="149">
        <f t="shared" si="8"/>
        <v>8</v>
      </c>
      <c r="AP95" s="150">
        <f t="shared" si="9"/>
        <v>23</v>
      </c>
      <c r="AQ95" s="94">
        <f>VLOOKUP(D95,'[1]Attendance Sheet JAN 23'!$C$14:$BO$122,65,0)</f>
        <v>19</v>
      </c>
      <c r="AR95" s="95">
        <f t="shared" si="12"/>
        <v>0</v>
      </c>
      <c r="AS95" s="95">
        <v>23</v>
      </c>
    </row>
    <row r="96" spans="1:45" s="95" customFormat="1" ht="41.25" customHeight="1" x14ac:dyDescent="0.3">
      <c r="A96" s="142">
        <v>83</v>
      </c>
      <c r="B96" s="139" t="s">
        <v>213</v>
      </c>
      <c r="C96" s="140" t="s">
        <v>214</v>
      </c>
      <c r="D96" s="140">
        <v>6400</v>
      </c>
      <c r="E96" s="140" t="s">
        <v>99</v>
      </c>
      <c r="F96" s="144">
        <v>44662</v>
      </c>
      <c r="G96" s="145" t="s">
        <v>10</v>
      </c>
      <c r="H96" s="146" t="s">
        <v>13</v>
      </c>
      <c r="I96" s="146" t="s">
        <v>241</v>
      </c>
      <c r="J96" s="146" t="s">
        <v>241</v>
      </c>
      <c r="K96" s="146" t="s">
        <v>13</v>
      </c>
      <c r="L96" s="146" t="s">
        <v>13</v>
      </c>
      <c r="M96" s="146" t="s">
        <v>13</v>
      </c>
      <c r="N96" s="146" t="s">
        <v>13</v>
      </c>
      <c r="O96" s="146" t="s">
        <v>248</v>
      </c>
      <c r="P96" s="146" t="s">
        <v>13</v>
      </c>
      <c r="Q96" s="146" t="s">
        <v>13</v>
      </c>
      <c r="R96" s="146" t="s">
        <v>13</v>
      </c>
      <c r="S96" s="146" t="s">
        <v>241</v>
      </c>
      <c r="T96" s="146" t="s">
        <v>13</v>
      </c>
      <c r="U96" s="146" t="s">
        <v>13</v>
      </c>
      <c r="V96" s="146" t="s">
        <v>13</v>
      </c>
      <c r="W96" s="146" t="s">
        <v>248</v>
      </c>
      <c r="X96" s="146" t="s">
        <v>13</v>
      </c>
      <c r="Y96" s="146" t="s">
        <v>13</v>
      </c>
      <c r="Z96" s="146" t="s">
        <v>13</v>
      </c>
      <c r="AA96" s="146" t="s">
        <v>13</v>
      </c>
      <c r="AB96" s="146" t="s">
        <v>13</v>
      </c>
      <c r="AC96" s="146" t="s">
        <v>13</v>
      </c>
      <c r="AD96" s="146" t="s">
        <v>13</v>
      </c>
      <c r="AE96" s="146" t="s">
        <v>13</v>
      </c>
      <c r="AF96" s="146" t="s">
        <v>248</v>
      </c>
      <c r="AG96" s="146" t="s">
        <v>13</v>
      </c>
      <c r="AH96" s="146" t="s">
        <v>13</v>
      </c>
      <c r="AI96" s="146" t="s">
        <v>13</v>
      </c>
      <c r="AJ96" s="146" t="s">
        <v>13</v>
      </c>
      <c r="AK96" s="146" t="s">
        <v>13</v>
      </c>
      <c r="AL96" s="146" t="s">
        <v>13</v>
      </c>
      <c r="AM96" s="147">
        <f t="shared" si="7"/>
        <v>25</v>
      </c>
      <c r="AN96" s="148">
        <f t="shared" si="11"/>
        <v>3</v>
      </c>
      <c r="AO96" s="149">
        <f t="shared" si="8"/>
        <v>3</v>
      </c>
      <c r="AP96" s="150">
        <f t="shared" si="9"/>
        <v>28</v>
      </c>
      <c r="AQ96" s="94">
        <f>VLOOKUP(D96,'[1]Attendance Sheet JAN 23'!$C$14:$BO$122,65,0)</f>
        <v>25</v>
      </c>
      <c r="AR96" s="95">
        <f t="shared" si="12"/>
        <v>0</v>
      </c>
      <c r="AS96" s="95">
        <v>28</v>
      </c>
    </row>
    <row r="97" spans="1:45" s="95" customFormat="1" ht="41.25" customHeight="1" x14ac:dyDescent="0.3">
      <c r="A97" s="142">
        <v>84</v>
      </c>
      <c r="B97" s="139" t="s">
        <v>215</v>
      </c>
      <c r="C97" s="140" t="s">
        <v>210</v>
      </c>
      <c r="D97" s="140">
        <v>6381</v>
      </c>
      <c r="E97" s="140" t="s">
        <v>99</v>
      </c>
      <c r="F97" s="144">
        <v>44659</v>
      </c>
      <c r="G97" s="145" t="s">
        <v>10</v>
      </c>
      <c r="H97" s="154" t="s">
        <v>13</v>
      </c>
      <c r="I97" s="154" t="s">
        <v>248</v>
      </c>
      <c r="J97" s="154" t="s">
        <v>13</v>
      </c>
      <c r="K97" s="154" t="s">
        <v>13</v>
      </c>
      <c r="L97" s="154" t="s">
        <v>13</v>
      </c>
      <c r="M97" s="154" t="s">
        <v>13</v>
      </c>
      <c r="N97" s="154" t="s">
        <v>13</v>
      </c>
      <c r="O97" s="154" t="s">
        <v>13</v>
      </c>
      <c r="P97" s="154" t="s">
        <v>13</v>
      </c>
      <c r="Q97" s="154" t="s">
        <v>13</v>
      </c>
      <c r="R97" s="154" t="s">
        <v>13</v>
      </c>
      <c r="S97" s="154" t="s">
        <v>248</v>
      </c>
      <c r="T97" s="154" t="s">
        <v>13</v>
      </c>
      <c r="U97" s="154" t="s">
        <v>13</v>
      </c>
      <c r="V97" s="154" t="s">
        <v>13</v>
      </c>
      <c r="W97" s="154" t="s">
        <v>13</v>
      </c>
      <c r="X97" s="154" t="s">
        <v>241</v>
      </c>
      <c r="Y97" s="154" t="s">
        <v>241</v>
      </c>
      <c r="Z97" s="154" t="s">
        <v>241</v>
      </c>
      <c r="AA97" s="154" t="s">
        <v>241</v>
      </c>
      <c r="AB97" s="154" t="s">
        <v>241</v>
      </c>
      <c r="AC97" s="154" t="s">
        <v>241</v>
      </c>
      <c r="AD97" s="154" t="s">
        <v>241</v>
      </c>
      <c r="AE97" s="154" t="s">
        <v>241</v>
      </c>
      <c r="AF97" s="154" t="s">
        <v>241</v>
      </c>
      <c r="AG97" s="154" t="s">
        <v>241</v>
      </c>
      <c r="AH97" s="154" t="s">
        <v>241</v>
      </c>
      <c r="AI97" s="154" t="s">
        <v>13</v>
      </c>
      <c r="AJ97" s="154" t="s">
        <v>13</v>
      </c>
      <c r="AK97" s="154" t="s">
        <v>13</v>
      </c>
      <c r="AL97" s="154" t="s">
        <v>241</v>
      </c>
      <c r="AM97" s="147">
        <f t="shared" si="7"/>
        <v>17</v>
      </c>
      <c r="AN97" s="148">
        <f t="shared" si="11"/>
        <v>2</v>
      </c>
      <c r="AO97" s="149">
        <f t="shared" si="8"/>
        <v>12</v>
      </c>
      <c r="AP97" s="150">
        <f t="shared" si="9"/>
        <v>19</v>
      </c>
      <c r="AQ97" s="94">
        <f>VLOOKUP(D97,'[1]Attendance Sheet JAN 23'!$C$14:$BO$122,65,0)</f>
        <v>17</v>
      </c>
      <c r="AR97" s="95">
        <f t="shared" si="12"/>
        <v>0</v>
      </c>
      <c r="AS97" s="95">
        <v>20</v>
      </c>
    </row>
    <row r="98" spans="1:45" s="95" customFormat="1" ht="41.25" customHeight="1" x14ac:dyDescent="0.3">
      <c r="A98" s="142">
        <v>85</v>
      </c>
      <c r="B98" s="139" t="s">
        <v>240</v>
      </c>
      <c r="C98" s="140" t="s">
        <v>251</v>
      </c>
      <c r="D98" s="140">
        <v>6345</v>
      </c>
      <c r="E98" s="140" t="s">
        <v>99</v>
      </c>
      <c r="F98" s="144">
        <v>44627</v>
      </c>
      <c r="G98" s="145" t="s">
        <v>10</v>
      </c>
      <c r="H98" s="146" t="s">
        <v>13</v>
      </c>
      <c r="I98" s="146" t="s">
        <v>13</v>
      </c>
      <c r="J98" s="146" t="s">
        <v>13</v>
      </c>
      <c r="K98" s="146" t="s">
        <v>13</v>
      </c>
      <c r="L98" s="146" t="s">
        <v>248</v>
      </c>
      <c r="M98" s="146" t="s">
        <v>13</v>
      </c>
      <c r="N98" s="146" t="s">
        <v>13</v>
      </c>
      <c r="O98" s="146" t="s">
        <v>13</v>
      </c>
      <c r="P98" s="146" t="s">
        <v>13</v>
      </c>
      <c r="Q98" s="146" t="s">
        <v>13</v>
      </c>
      <c r="R98" s="146" t="s">
        <v>13</v>
      </c>
      <c r="S98" s="146" t="s">
        <v>248</v>
      </c>
      <c r="T98" s="146" t="s">
        <v>13</v>
      </c>
      <c r="U98" s="146" t="s">
        <v>13</v>
      </c>
      <c r="V98" s="146" t="s">
        <v>13</v>
      </c>
      <c r="W98" s="146" t="s">
        <v>13</v>
      </c>
      <c r="X98" s="146" t="s">
        <v>13</v>
      </c>
      <c r="Y98" s="146" t="s">
        <v>13</v>
      </c>
      <c r="Z98" s="146" t="s">
        <v>248</v>
      </c>
      <c r="AA98" s="146" t="s">
        <v>13</v>
      </c>
      <c r="AB98" s="146" t="s">
        <v>13</v>
      </c>
      <c r="AC98" s="146" t="s">
        <v>13</v>
      </c>
      <c r="AD98" s="146" t="s">
        <v>13</v>
      </c>
      <c r="AE98" s="146" t="s">
        <v>13</v>
      </c>
      <c r="AF98" s="146" t="s">
        <v>13</v>
      </c>
      <c r="AG98" s="146" t="s">
        <v>248</v>
      </c>
      <c r="AH98" s="146" t="s">
        <v>13</v>
      </c>
      <c r="AI98" s="146" t="s">
        <v>13</v>
      </c>
      <c r="AJ98" s="146" t="s">
        <v>241</v>
      </c>
      <c r="AK98" s="146" t="s">
        <v>13</v>
      </c>
      <c r="AL98" s="146" t="s">
        <v>13</v>
      </c>
      <c r="AM98" s="147">
        <f t="shared" si="7"/>
        <v>26</v>
      </c>
      <c r="AN98" s="148">
        <f t="shared" si="11"/>
        <v>4</v>
      </c>
      <c r="AO98" s="149">
        <f t="shared" si="8"/>
        <v>1</v>
      </c>
      <c r="AP98" s="150">
        <f t="shared" si="9"/>
        <v>30</v>
      </c>
      <c r="AQ98" s="94">
        <f>VLOOKUP(D98,'[1]Attendance Sheet JAN 23'!$C$14:$BO$122,65,0)</f>
        <v>26</v>
      </c>
      <c r="AR98" s="95">
        <f t="shared" si="12"/>
        <v>0</v>
      </c>
      <c r="AS98" s="95">
        <v>30</v>
      </c>
    </row>
    <row r="99" spans="1:45" s="95" customFormat="1" ht="41.25" customHeight="1" x14ac:dyDescent="0.3">
      <c r="A99" s="142">
        <v>86</v>
      </c>
      <c r="B99" s="139" t="s">
        <v>216</v>
      </c>
      <c r="C99" s="140" t="s">
        <v>217</v>
      </c>
      <c r="D99" s="140">
        <v>6410</v>
      </c>
      <c r="E99" s="140" t="s">
        <v>100</v>
      </c>
      <c r="F99" s="144">
        <v>44666</v>
      </c>
      <c r="G99" s="145" t="s">
        <v>101</v>
      </c>
      <c r="H99" s="154" t="s">
        <v>13</v>
      </c>
      <c r="I99" s="154" t="s">
        <v>13</v>
      </c>
      <c r="J99" s="154" t="s">
        <v>13</v>
      </c>
      <c r="K99" s="154" t="s">
        <v>13</v>
      </c>
      <c r="L99" s="154" t="s">
        <v>13</v>
      </c>
      <c r="M99" s="154" t="s">
        <v>248</v>
      </c>
      <c r="N99" s="154" t="s">
        <v>13</v>
      </c>
      <c r="O99" s="154" t="s">
        <v>13</v>
      </c>
      <c r="P99" s="154" t="s">
        <v>13</v>
      </c>
      <c r="Q99" s="154" t="s">
        <v>13</v>
      </c>
      <c r="R99" s="154" t="s">
        <v>13</v>
      </c>
      <c r="S99" s="154" t="s">
        <v>13</v>
      </c>
      <c r="T99" s="154" t="s">
        <v>248</v>
      </c>
      <c r="U99" s="154" t="s">
        <v>13</v>
      </c>
      <c r="V99" s="154" t="s">
        <v>13</v>
      </c>
      <c r="W99" s="154" t="s">
        <v>13</v>
      </c>
      <c r="X99" s="154" t="s">
        <v>13</v>
      </c>
      <c r="Y99" s="154" t="s">
        <v>13</v>
      </c>
      <c r="Z99" s="154" t="s">
        <v>13</v>
      </c>
      <c r="AA99" s="154" t="s">
        <v>248</v>
      </c>
      <c r="AB99" s="154" t="s">
        <v>13</v>
      </c>
      <c r="AC99" s="154" t="s">
        <v>241</v>
      </c>
      <c r="AD99" s="154" t="s">
        <v>241</v>
      </c>
      <c r="AE99" s="154" t="s">
        <v>241</v>
      </c>
      <c r="AF99" s="154" t="s">
        <v>241</v>
      </c>
      <c r="AG99" s="154" t="s">
        <v>241</v>
      </c>
      <c r="AH99" s="154" t="s">
        <v>241</v>
      </c>
      <c r="AI99" s="154" t="s">
        <v>241</v>
      </c>
      <c r="AJ99" s="154" t="s">
        <v>241</v>
      </c>
      <c r="AK99" s="154" t="s">
        <v>241</v>
      </c>
      <c r="AL99" s="154" t="s">
        <v>241</v>
      </c>
      <c r="AM99" s="147">
        <f t="shared" si="7"/>
        <v>18</v>
      </c>
      <c r="AN99" s="148">
        <f t="shared" si="11"/>
        <v>3</v>
      </c>
      <c r="AO99" s="149">
        <f t="shared" si="8"/>
        <v>10</v>
      </c>
      <c r="AP99" s="150">
        <f t="shared" si="9"/>
        <v>21</v>
      </c>
      <c r="AQ99" s="94">
        <f>VLOOKUP(D99,'[1]Attendance Sheet JAN 23'!$C$14:$BO$122,65,0)</f>
        <v>18</v>
      </c>
      <c r="AR99" s="95">
        <f t="shared" si="12"/>
        <v>0</v>
      </c>
      <c r="AS99" s="95">
        <v>21</v>
      </c>
    </row>
    <row r="100" spans="1:45" s="95" customFormat="1" ht="41.25" customHeight="1" x14ac:dyDescent="0.3">
      <c r="A100" s="142">
        <v>87</v>
      </c>
      <c r="B100" s="139" t="s">
        <v>218</v>
      </c>
      <c r="C100" s="140" t="s">
        <v>219</v>
      </c>
      <c r="D100" s="140">
        <v>6414</v>
      </c>
      <c r="E100" s="140" t="s">
        <v>99</v>
      </c>
      <c r="F100" s="144">
        <v>44670</v>
      </c>
      <c r="G100" s="145" t="s">
        <v>10</v>
      </c>
      <c r="H100" s="146" t="s">
        <v>13</v>
      </c>
      <c r="I100" s="146" t="s">
        <v>13</v>
      </c>
      <c r="J100" s="146" t="s">
        <v>13</v>
      </c>
      <c r="K100" s="146" t="s">
        <v>241</v>
      </c>
      <c r="L100" s="146" t="s">
        <v>248</v>
      </c>
      <c r="M100" s="146" t="s">
        <v>13</v>
      </c>
      <c r="N100" s="146" t="s">
        <v>13</v>
      </c>
      <c r="O100" s="146" t="s">
        <v>13</v>
      </c>
      <c r="P100" s="146" t="s">
        <v>13</v>
      </c>
      <c r="Q100" s="146" t="s">
        <v>241</v>
      </c>
      <c r="R100" s="146" t="s">
        <v>248</v>
      </c>
      <c r="S100" s="146" t="s">
        <v>13</v>
      </c>
      <c r="T100" s="146" t="s">
        <v>13</v>
      </c>
      <c r="U100" s="146" t="s">
        <v>13</v>
      </c>
      <c r="V100" s="146" t="s">
        <v>13</v>
      </c>
      <c r="W100" s="146" t="s">
        <v>13</v>
      </c>
      <c r="X100" s="146" t="s">
        <v>13</v>
      </c>
      <c r="Y100" s="146" t="s">
        <v>241</v>
      </c>
      <c r="Z100" s="146" t="s">
        <v>248</v>
      </c>
      <c r="AA100" s="146" t="s">
        <v>13</v>
      </c>
      <c r="AB100" s="146" t="s">
        <v>241</v>
      </c>
      <c r="AC100" s="146" t="s">
        <v>241</v>
      </c>
      <c r="AD100" s="146" t="s">
        <v>13</v>
      </c>
      <c r="AE100" s="146" t="s">
        <v>13</v>
      </c>
      <c r="AF100" s="146" t="s">
        <v>13</v>
      </c>
      <c r="AG100" s="146" t="s">
        <v>13</v>
      </c>
      <c r="AH100" s="146" t="s">
        <v>13</v>
      </c>
      <c r="AI100" s="146" t="s">
        <v>241</v>
      </c>
      <c r="AJ100" s="146" t="s">
        <v>13</v>
      </c>
      <c r="AK100" s="146" t="s">
        <v>241</v>
      </c>
      <c r="AL100" s="146" t="s">
        <v>13</v>
      </c>
      <c r="AM100" s="147">
        <f t="shared" si="7"/>
        <v>21</v>
      </c>
      <c r="AN100" s="148">
        <f t="shared" si="11"/>
        <v>3</v>
      </c>
      <c r="AO100" s="149">
        <f t="shared" si="8"/>
        <v>7</v>
      </c>
      <c r="AP100" s="150">
        <f t="shared" si="9"/>
        <v>24</v>
      </c>
      <c r="AQ100" s="94">
        <f>VLOOKUP(D100,'[1]Attendance Sheet JAN 23'!$C$14:$BO$122,65,0)</f>
        <v>21</v>
      </c>
      <c r="AR100" s="95">
        <f t="shared" si="12"/>
        <v>0</v>
      </c>
      <c r="AS100" s="95">
        <v>25</v>
      </c>
    </row>
    <row r="101" spans="1:45" s="95" customFormat="1" ht="41.25" customHeight="1" x14ac:dyDescent="0.3">
      <c r="A101" s="142">
        <v>88</v>
      </c>
      <c r="B101" s="139" t="s">
        <v>255</v>
      </c>
      <c r="C101" s="155" t="s">
        <v>270</v>
      </c>
      <c r="D101" s="140">
        <v>5297</v>
      </c>
      <c r="E101" s="140" t="s">
        <v>99</v>
      </c>
      <c r="F101" s="144"/>
      <c r="G101" s="145" t="s">
        <v>10</v>
      </c>
      <c r="H101" s="154" t="s">
        <v>241</v>
      </c>
      <c r="I101" s="146" t="s">
        <v>13</v>
      </c>
      <c r="J101" s="146" t="s">
        <v>13</v>
      </c>
      <c r="K101" s="146" t="s">
        <v>13</v>
      </c>
      <c r="L101" s="146" t="s">
        <v>13</v>
      </c>
      <c r="M101" s="146" t="s">
        <v>13</v>
      </c>
      <c r="N101" s="146" t="s">
        <v>248</v>
      </c>
      <c r="O101" s="146" t="s">
        <v>241</v>
      </c>
      <c r="P101" s="146" t="s">
        <v>241</v>
      </c>
      <c r="Q101" s="146" t="s">
        <v>241</v>
      </c>
      <c r="R101" s="146" t="s">
        <v>241</v>
      </c>
      <c r="S101" s="146" t="s">
        <v>241</v>
      </c>
      <c r="T101" s="146" t="s">
        <v>241</v>
      </c>
      <c r="U101" s="146" t="s">
        <v>241</v>
      </c>
      <c r="V101" s="146" t="s">
        <v>241</v>
      </c>
      <c r="W101" s="146" t="s">
        <v>13</v>
      </c>
      <c r="X101" s="146" t="s">
        <v>13</v>
      </c>
      <c r="Y101" s="146" t="s">
        <v>13</v>
      </c>
      <c r="Z101" s="146" t="s">
        <v>13</v>
      </c>
      <c r="AA101" s="146" t="s">
        <v>13</v>
      </c>
      <c r="AB101" s="146" t="s">
        <v>241</v>
      </c>
      <c r="AC101" s="146" t="s">
        <v>248</v>
      </c>
      <c r="AD101" s="146" t="s">
        <v>241</v>
      </c>
      <c r="AE101" s="146" t="s">
        <v>241</v>
      </c>
      <c r="AF101" s="146" t="s">
        <v>13</v>
      </c>
      <c r="AG101" s="146" t="s">
        <v>13</v>
      </c>
      <c r="AH101" s="146" t="s">
        <v>13</v>
      </c>
      <c r="AI101" s="146" t="s">
        <v>241</v>
      </c>
      <c r="AJ101" s="146" t="s">
        <v>248</v>
      </c>
      <c r="AK101" s="146" t="s">
        <v>13</v>
      </c>
      <c r="AL101" s="146" t="s">
        <v>13</v>
      </c>
      <c r="AM101" s="147">
        <f t="shared" si="7"/>
        <v>15</v>
      </c>
      <c r="AN101" s="148">
        <f t="shared" si="11"/>
        <v>3</v>
      </c>
      <c r="AO101" s="149">
        <f t="shared" si="8"/>
        <v>13</v>
      </c>
      <c r="AP101" s="150">
        <f t="shared" si="9"/>
        <v>18</v>
      </c>
      <c r="AQ101" s="94">
        <f>VLOOKUP(D101,'[1]Attendance Sheet JAN 23'!$C$14:$BO$122,65,0)</f>
        <v>15</v>
      </c>
      <c r="AR101" s="95">
        <f t="shared" si="12"/>
        <v>0</v>
      </c>
      <c r="AS101" s="95">
        <v>18</v>
      </c>
    </row>
    <row r="102" spans="1:45" s="95" customFormat="1" ht="41.25" customHeight="1" x14ac:dyDescent="0.3">
      <c r="A102" s="142">
        <v>89</v>
      </c>
      <c r="B102" s="139" t="s">
        <v>225</v>
      </c>
      <c r="C102" s="140" t="s">
        <v>226</v>
      </c>
      <c r="D102" s="140">
        <v>6015</v>
      </c>
      <c r="E102" s="140" t="s">
        <v>99</v>
      </c>
      <c r="F102" s="144">
        <v>44683</v>
      </c>
      <c r="G102" s="145" t="s">
        <v>10</v>
      </c>
      <c r="H102" s="154" t="s">
        <v>241</v>
      </c>
      <c r="I102" s="154" t="s">
        <v>241</v>
      </c>
      <c r="J102" s="154" t="s">
        <v>241</v>
      </c>
      <c r="K102" s="154" t="s">
        <v>241</v>
      </c>
      <c r="L102" s="154" t="s">
        <v>241</v>
      </c>
      <c r="M102" s="154" t="s">
        <v>13</v>
      </c>
      <c r="N102" s="154" t="s">
        <v>241</v>
      </c>
      <c r="O102" s="154" t="s">
        <v>241</v>
      </c>
      <c r="P102" s="154" t="s">
        <v>241</v>
      </c>
      <c r="Q102" s="154" t="s">
        <v>241</v>
      </c>
      <c r="R102" s="154" t="s">
        <v>241</v>
      </c>
      <c r="S102" s="154" t="s">
        <v>241</v>
      </c>
      <c r="T102" s="146" t="s">
        <v>13</v>
      </c>
      <c r="U102" s="154" t="s">
        <v>241</v>
      </c>
      <c r="V102" s="154" t="s">
        <v>241</v>
      </c>
      <c r="W102" s="154" t="s">
        <v>241</v>
      </c>
      <c r="X102" s="154" t="s">
        <v>241</v>
      </c>
      <c r="Y102" s="154" t="s">
        <v>241</v>
      </c>
      <c r="Z102" s="146" t="s">
        <v>13</v>
      </c>
      <c r="AA102" s="146" t="s">
        <v>13</v>
      </c>
      <c r="AB102" s="154" t="s">
        <v>241</v>
      </c>
      <c r="AC102" s="154" t="s">
        <v>241</v>
      </c>
      <c r="AD102" s="154" t="s">
        <v>241</v>
      </c>
      <c r="AE102" s="146" t="s">
        <v>13</v>
      </c>
      <c r="AF102" s="154" t="s">
        <v>241</v>
      </c>
      <c r="AG102" s="154" t="s">
        <v>241</v>
      </c>
      <c r="AH102" s="146" t="s">
        <v>13</v>
      </c>
      <c r="AI102" s="154" t="s">
        <v>241</v>
      </c>
      <c r="AJ102" s="154" t="s">
        <v>241</v>
      </c>
      <c r="AK102" s="154" t="s">
        <v>241</v>
      </c>
      <c r="AL102" s="154" t="s">
        <v>241</v>
      </c>
      <c r="AM102" s="147">
        <f t="shared" si="7"/>
        <v>6</v>
      </c>
      <c r="AN102" s="148">
        <f t="shared" si="11"/>
        <v>0</v>
      </c>
      <c r="AO102" s="149">
        <f t="shared" si="8"/>
        <v>25</v>
      </c>
      <c r="AP102" s="150">
        <f t="shared" si="9"/>
        <v>6</v>
      </c>
      <c r="AQ102" s="94">
        <f>VLOOKUP(D102,'[1]Attendance Sheet JAN 23'!$C$14:$BO$122,65,0)</f>
        <v>6</v>
      </c>
      <c r="AR102" s="95">
        <f t="shared" si="12"/>
        <v>0</v>
      </c>
      <c r="AS102" s="95">
        <v>6</v>
      </c>
    </row>
    <row r="103" spans="1:45" s="95" customFormat="1" ht="41.25" customHeight="1" x14ac:dyDescent="0.3">
      <c r="A103" s="142">
        <v>90</v>
      </c>
      <c r="B103" s="139" t="s">
        <v>258</v>
      </c>
      <c r="C103" s="140"/>
      <c r="D103" s="140">
        <v>5584</v>
      </c>
      <c r="E103" s="140" t="s">
        <v>99</v>
      </c>
      <c r="F103" s="144"/>
      <c r="G103" s="145" t="s">
        <v>10</v>
      </c>
      <c r="H103" s="154" t="s">
        <v>241</v>
      </c>
      <c r="I103" s="154" t="s">
        <v>241</v>
      </c>
      <c r="J103" s="154" t="s">
        <v>241</v>
      </c>
      <c r="K103" s="154" t="s">
        <v>13</v>
      </c>
      <c r="L103" s="154" t="s">
        <v>13</v>
      </c>
      <c r="M103" s="154" t="s">
        <v>241</v>
      </c>
      <c r="N103" s="154" t="s">
        <v>241</v>
      </c>
      <c r="O103" s="154" t="s">
        <v>241</v>
      </c>
      <c r="P103" s="154" t="s">
        <v>241</v>
      </c>
      <c r="Q103" s="154" t="s">
        <v>241</v>
      </c>
      <c r="R103" s="146" t="s">
        <v>13</v>
      </c>
      <c r="S103" s="154" t="s">
        <v>13</v>
      </c>
      <c r="T103" s="154" t="s">
        <v>241</v>
      </c>
      <c r="U103" s="154" t="s">
        <v>13</v>
      </c>
      <c r="V103" s="154" t="s">
        <v>13</v>
      </c>
      <c r="W103" s="146" t="s">
        <v>13</v>
      </c>
      <c r="X103" s="146" t="s">
        <v>248</v>
      </c>
      <c r="Y103" s="146" t="s">
        <v>13</v>
      </c>
      <c r="Z103" s="154" t="s">
        <v>13</v>
      </c>
      <c r="AA103" s="154" t="s">
        <v>241</v>
      </c>
      <c r="AB103" s="154" t="s">
        <v>241</v>
      </c>
      <c r="AC103" s="154" t="s">
        <v>13</v>
      </c>
      <c r="AD103" s="154" t="s">
        <v>13</v>
      </c>
      <c r="AE103" s="146" t="s">
        <v>248</v>
      </c>
      <c r="AF103" s="146" t="s">
        <v>241</v>
      </c>
      <c r="AG103" s="146" t="s">
        <v>241</v>
      </c>
      <c r="AH103" s="146" t="s">
        <v>241</v>
      </c>
      <c r="AI103" s="146" t="s">
        <v>241</v>
      </c>
      <c r="AJ103" s="154" t="s">
        <v>241</v>
      </c>
      <c r="AK103" s="154" t="s">
        <v>241</v>
      </c>
      <c r="AL103" s="154" t="s">
        <v>241</v>
      </c>
      <c r="AM103" s="147">
        <f t="shared" si="7"/>
        <v>11</v>
      </c>
      <c r="AN103" s="148">
        <f t="shared" si="11"/>
        <v>2</v>
      </c>
      <c r="AO103" s="149">
        <f t="shared" si="8"/>
        <v>18</v>
      </c>
      <c r="AP103" s="150">
        <f t="shared" si="9"/>
        <v>13</v>
      </c>
      <c r="AQ103" s="94">
        <f>VLOOKUP(D103,'[1]Attendance Sheet JAN 23'!$C$14:$BO$122,65,0)</f>
        <v>11</v>
      </c>
      <c r="AR103" s="95">
        <f t="shared" si="12"/>
        <v>0</v>
      </c>
      <c r="AS103" s="95">
        <v>13</v>
      </c>
    </row>
    <row r="104" spans="1:45" s="95" customFormat="1" ht="41.25" customHeight="1" x14ac:dyDescent="0.3">
      <c r="A104" s="142">
        <v>91</v>
      </c>
      <c r="B104" s="139" t="s">
        <v>229</v>
      </c>
      <c r="C104" s="140" t="s">
        <v>230</v>
      </c>
      <c r="D104" s="140">
        <v>6435</v>
      </c>
      <c r="E104" s="140" t="s">
        <v>99</v>
      </c>
      <c r="F104" s="144">
        <v>44691</v>
      </c>
      <c r="G104" s="145" t="s">
        <v>10</v>
      </c>
      <c r="H104" s="146" t="s">
        <v>13</v>
      </c>
      <c r="I104" s="146" t="s">
        <v>13</v>
      </c>
      <c r="J104" s="146" t="s">
        <v>248</v>
      </c>
      <c r="K104" s="146" t="s">
        <v>13</v>
      </c>
      <c r="L104" s="146" t="s">
        <v>13</v>
      </c>
      <c r="M104" s="146" t="s">
        <v>13</v>
      </c>
      <c r="N104" s="146" t="s">
        <v>13</v>
      </c>
      <c r="O104" s="146" t="s">
        <v>13</v>
      </c>
      <c r="P104" s="146" t="s">
        <v>13</v>
      </c>
      <c r="Q104" s="146" t="s">
        <v>248</v>
      </c>
      <c r="R104" s="146" t="s">
        <v>241</v>
      </c>
      <c r="S104" s="146" t="s">
        <v>13</v>
      </c>
      <c r="T104" s="146" t="s">
        <v>13</v>
      </c>
      <c r="U104" s="146" t="s">
        <v>13</v>
      </c>
      <c r="V104" s="146" t="s">
        <v>13</v>
      </c>
      <c r="W104" s="146" t="s">
        <v>241</v>
      </c>
      <c r="X104" s="146" t="s">
        <v>241</v>
      </c>
      <c r="Y104" s="146" t="s">
        <v>13</v>
      </c>
      <c r="Z104" s="146" t="s">
        <v>241</v>
      </c>
      <c r="AA104" s="146" t="s">
        <v>248</v>
      </c>
      <c r="AB104" s="146" t="s">
        <v>13</v>
      </c>
      <c r="AC104" s="146" t="s">
        <v>13</v>
      </c>
      <c r="AD104" s="146" t="s">
        <v>13</v>
      </c>
      <c r="AE104" s="146" t="s">
        <v>241</v>
      </c>
      <c r="AF104" s="146" t="s">
        <v>13</v>
      </c>
      <c r="AG104" s="146" t="s">
        <v>248</v>
      </c>
      <c r="AH104" s="146" t="s">
        <v>13</v>
      </c>
      <c r="AI104" s="146" t="s">
        <v>13</v>
      </c>
      <c r="AJ104" s="146" t="s">
        <v>13</v>
      </c>
      <c r="AK104" s="146" t="s">
        <v>13</v>
      </c>
      <c r="AL104" s="146" t="s">
        <v>241</v>
      </c>
      <c r="AM104" s="147">
        <f t="shared" si="7"/>
        <v>21</v>
      </c>
      <c r="AN104" s="148">
        <f t="shared" si="11"/>
        <v>4</v>
      </c>
      <c r="AO104" s="149">
        <f t="shared" si="8"/>
        <v>6</v>
      </c>
      <c r="AP104" s="150">
        <f t="shared" si="9"/>
        <v>25</v>
      </c>
      <c r="AQ104" s="94">
        <f>VLOOKUP(D104,'[1]Attendance Sheet JAN 23'!$C$14:$BO$122,65,0)</f>
        <v>21</v>
      </c>
      <c r="AR104" s="95">
        <f t="shared" si="12"/>
        <v>0</v>
      </c>
      <c r="AS104" s="95">
        <v>25</v>
      </c>
    </row>
    <row r="105" spans="1:45" s="95" customFormat="1" ht="41.25" customHeight="1" x14ac:dyDescent="0.3">
      <c r="A105" s="142">
        <v>92</v>
      </c>
      <c r="B105" s="139" t="s">
        <v>256</v>
      </c>
      <c r="C105" s="140"/>
      <c r="D105" s="140">
        <v>6579</v>
      </c>
      <c r="E105" s="140" t="s">
        <v>99</v>
      </c>
      <c r="F105" s="144"/>
      <c r="G105" s="145" t="s">
        <v>10</v>
      </c>
      <c r="H105" s="154" t="s">
        <v>241</v>
      </c>
      <c r="I105" s="154" t="s">
        <v>13</v>
      </c>
      <c r="J105" s="154" t="s">
        <v>13</v>
      </c>
      <c r="K105" s="154" t="s">
        <v>13</v>
      </c>
      <c r="L105" s="154" t="s">
        <v>13</v>
      </c>
      <c r="M105" s="154" t="s">
        <v>13</v>
      </c>
      <c r="N105" s="154" t="s">
        <v>13</v>
      </c>
      <c r="O105" s="154" t="s">
        <v>248</v>
      </c>
      <c r="P105" s="154" t="s">
        <v>13</v>
      </c>
      <c r="Q105" s="154" t="s">
        <v>13</v>
      </c>
      <c r="R105" s="154" t="s">
        <v>13</v>
      </c>
      <c r="S105" s="154" t="s">
        <v>13</v>
      </c>
      <c r="T105" s="154" t="s">
        <v>13</v>
      </c>
      <c r="U105" s="154" t="s">
        <v>13</v>
      </c>
      <c r="V105" s="154" t="s">
        <v>248</v>
      </c>
      <c r="W105" s="154" t="s">
        <v>13</v>
      </c>
      <c r="X105" s="154" t="s">
        <v>13</v>
      </c>
      <c r="Y105" s="154" t="s">
        <v>13</v>
      </c>
      <c r="Z105" s="154" t="s">
        <v>13</v>
      </c>
      <c r="AA105" s="154" t="s">
        <v>241</v>
      </c>
      <c r="AB105" s="154" t="s">
        <v>13</v>
      </c>
      <c r="AC105" s="154" t="s">
        <v>248</v>
      </c>
      <c r="AD105" s="154" t="s">
        <v>241</v>
      </c>
      <c r="AE105" s="154" t="s">
        <v>13</v>
      </c>
      <c r="AF105" s="154" t="s">
        <v>13</v>
      </c>
      <c r="AG105" s="154" t="s">
        <v>13</v>
      </c>
      <c r="AH105" s="154" t="s">
        <v>13</v>
      </c>
      <c r="AI105" s="154" t="s">
        <v>13</v>
      </c>
      <c r="AJ105" s="154" t="s">
        <v>248</v>
      </c>
      <c r="AK105" s="154" t="s">
        <v>13</v>
      </c>
      <c r="AL105" s="154" t="s">
        <v>13</v>
      </c>
      <c r="AM105" s="147">
        <f t="shared" si="7"/>
        <v>24</v>
      </c>
      <c r="AN105" s="148">
        <f t="shared" si="11"/>
        <v>4</v>
      </c>
      <c r="AO105" s="149">
        <f t="shared" si="8"/>
        <v>3</v>
      </c>
      <c r="AP105" s="150">
        <f t="shared" si="9"/>
        <v>28</v>
      </c>
      <c r="AQ105" s="94">
        <f>VLOOKUP(D105,'[1]Attendance Sheet JAN 23'!$C$14:$BO$122,65,0)</f>
        <v>24</v>
      </c>
      <c r="AR105" s="95">
        <f t="shared" si="12"/>
        <v>0</v>
      </c>
      <c r="AS105" s="95">
        <v>28</v>
      </c>
    </row>
    <row r="106" spans="1:45" s="95" customFormat="1" ht="41.25" customHeight="1" x14ac:dyDescent="0.3">
      <c r="A106" s="142">
        <v>93</v>
      </c>
      <c r="B106" s="139" t="s">
        <v>235</v>
      </c>
      <c r="C106" s="140" t="s">
        <v>236</v>
      </c>
      <c r="D106" s="140">
        <v>6454</v>
      </c>
      <c r="E106" s="140" t="s">
        <v>99</v>
      </c>
      <c r="F106" s="144">
        <v>44706</v>
      </c>
      <c r="G106" s="145" t="s">
        <v>10</v>
      </c>
      <c r="H106" s="146" t="s">
        <v>241</v>
      </c>
      <c r="I106" s="146" t="s">
        <v>13</v>
      </c>
      <c r="J106" s="146" t="s">
        <v>241</v>
      </c>
      <c r="K106" s="146" t="s">
        <v>241</v>
      </c>
      <c r="L106" s="146" t="s">
        <v>241</v>
      </c>
      <c r="M106" s="146" t="s">
        <v>241</v>
      </c>
      <c r="N106" s="146" t="s">
        <v>241</v>
      </c>
      <c r="O106" s="146" t="s">
        <v>241</v>
      </c>
      <c r="P106" s="146" t="s">
        <v>241</v>
      </c>
      <c r="Q106" s="146" t="s">
        <v>241</v>
      </c>
      <c r="R106" s="146" t="s">
        <v>241</v>
      </c>
      <c r="S106" s="146" t="s">
        <v>241</v>
      </c>
      <c r="T106" s="146" t="s">
        <v>241</v>
      </c>
      <c r="U106" s="146" t="s">
        <v>241</v>
      </c>
      <c r="V106" s="146" t="s">
        <v>241</v>
      </c>
      <c r="W106" s="146" t="s">
        <v>13</v>
      </c>
      <c r="X106" s="146" t="s">
        <v>241</v>
      </c>
      <c r="Y106" s="146" t="s">
        <v>241</v>
      </c>
      <c r="Z106" s="146" t="s">
        <v>241</v>
      </c>
      <c r="AA106" s="146" t="s">
        <v>13</v>
      </c>
      <c r="AB106" s="146" t="s">
        <v>241</v>
      </c>
      <c r="AC106" s="146" t="s">
        <v>241</v>
      </c>
      <c r="AD106" s="146" t="s">
        <v>241</v>
      </c>
      <c r="AE106" s="146" t="s">
        <v>13</v>
      </c>
      <c r="AF106" s="146" t="s">
        <v>13</v>
      </c>
      <c r="AG106" s="146" t="s">
        <v>241</v>
      </c>
      <c r="AH106" s="146" t="s">
        <v>241</v>
      </c>
      <c r="AI106" s="146" t="s">
        <v>241</v>
      </c>
      <c r="AJ106" s="146" t="s">
        <v>13</v>
      </c>
      <c r="AK106" s="146" t="s">
        <v>241</v>
      </c>
      <c r="AL106" s="146" t="s">
        <v>241</v>
      </c>
      <c r="AM106" s="147">
        <f t="shared" si="7"/>
        <v>6</v>
      </c>
      <c r="AN106" s="148">
        <f t="shared" si="11"/>
        <v>0</v>
      </c>
      <c r="AO106" s="149">
        <f t="shared" si="8"/>
        <v>25</v>
      </c>
      <c r="AP106" s="150">
        <f t="shared" si="9"/>
        <v>6</v>
      </c>
      <c r="AQ106" s="94">
        <f>VLOOKUP(D106,'[1]Attendance Sheet JAN 23'!$C$14:$BO$122,65,0)</f>
        <v>6</v>
      </c>
      <c r="AR106" s="95">
        <f t="shared" si="12"/>
        <v>0</v>
      </c>
      <c r="AS106" s="95">
        <v>7</v>
      </c>
    </row>
    <row r="107" spans="1:45" s="95" customFormat="1" ht="41.25" customHeight="1" x14ac:dyDescent="0.3">
      <c r="A107" s="142">
        <v>94</v>
      </c>
      <c r="B107" s="139" t="s">
        <v>257</v>
      </c>
      <c r="C107" s="140"/>
      <c r="D107" s="140">
        <v>5287</v>
      </c>
      <c r="E107" s="140" t="s">
        <v>99</v>
      </c>
      <c r="F107" s="144"/>
      <c r="G107" s="145" t="s">
        <v>10</v>
      </c>
      <c r="H107" s="154" t="s">
        <v>13</v>
      </c>
      <c r="I107" s="154" t="s">
        <v>13</v>
      </c>
      <c r="J107" s="154" t="s">
        <v>13</v>
      </c>
      <c r="K107" s="154" t="s">
        <v>13</v>
      </c>
      <c r="L107" s="154" t="s">
        <v>13</v>
      </c>
      <c r="M107" s="154" t="s">
        <v>248</v>
      </c>
      <c r="N107" s="154" t="s">
        <v>13</v>
      </c>
      <c r="O107" s="154" t="s">
        <v>13</v>
      </c>
      <c r="P107" s="154" t="s">
        <v>13</v>
      </c>
      <c r="Q107" s="154" t="s">
        <v>13</v>
      </c>
      <c r="R107" s="154" t="s">
        <v>248</v>
      </c>
      <c r="S107" s="154" t="s">
        <v>13</v>
      </c>
      <c r="T107" s="154" t="s">
        <v>13</v>
      </c>
      <c r="U107" s="154" t="s">
        <v>13</v>
      </c>
      <c r="V107" s="154" t="s">
        <v>13</v>
      </c>
      <c r="W107" s="154" t="s">
        <v>13</v>
      </c>
      <c r="X107" s="154" t="s">
        <v>248</v>
      </c>
      <c r="Y107" s="154" t="s">
        <v>13</v>
      </c>
      <c r="Z107" s="154" t="s">
        <v>13</v>
      </c>
      <c r="AA107" s="154" t="s">
        <v>13</v>
      </c>
      <c r="AB107" s="154" t="s">
        <v>13</v>
      </c>
      <c r="AC107" s="154" t="s">
        <v>13</v>
      </c>
      <c r="AD107" s="154" t="s">
        <v>13</v>
      </c>
      <c r="AE107" s="154" t="s">
        <v>13</v>
      </c>
      <c r="AF107" s="154" t="s">
        <v>248</v>
      </c>
      <c r="AG107" s="154" t="s">
        <v>13</v>
      </c>
      <c r="AH107" s="154" t="s">
        <v>13</v>
      </c>
      <c r="AI107" s="154" t="s">
        <v>13</v>
      </c>
      <c r="AJ107" s="154" t="s">
        <v>13</v>
      </c>
      <c r="AK107" s="154" t="s">
        <v>13</v>
      </c>
      <c r="AL107" s="154" t="s">
        <v>241</v>
      </c>
      <c r="AM107" s="147">
        <f t="shared" si="7"/>
        <v>26</v>
      </c>
      <c r="AN107" s="148">
        <f t="shared" si="11"/>
        <v>4</v>
      </c>
      <c r="AO107" s="149">
        <f t="shared" si="8"/>
        <v>1</v>
      </c>
      <c r="AP107" s="150">
        <f t="shared" si="9"/>
        <v>30</v>
      </c>
      <c r="AQ107" s="94">
        <f>VLOOKUP(D107,'[1]Attendance Sheet JAN 23'!$C$14:$BO$122,65,0)</f>
        <v>26</v>
      </c>
      <c r="AR107" s="95">
        <f t="shared" si="12"/>
        <v>0</v>
      </c>
      <c r="AS107" s="95">
        <v>30</v>
      </c>
    </row>
    <row r="108" spans="1:45" s="95" customFormat="1" ht="41.25" customHeight="1" x14ac:dyDescent="0.25">
      <c r="A108" s="142">
        <v>95</v>
      </c>
      <c r="B108" s="156" t="s">
        <v>243</v>
      </c>
      <c r="C108" s="156" t="s">
        <v>244</v>
      </c>
      <c r="D108" s="157">
        <v>5592</v>
      </c>
      <c r="E108" s="156" t="s">
        <v>99</v>
      </c>
      <c r="F108" s="158">
        <v>44264</v>
      </c>
      <c r="G108" s="145" t="s">
        <v>10</v>
      </c>
      <c r="H108" s="146" t="s">
        <v>13</v>
      </c>
      <c r="I108" s="146" t="s">
        <v>13</v>
      </c>
      <c r="J108" s="146" t="s">
        <v>13</v>
      </c>
      <c r="K108" s="146" t="s">
        <v>13</v>
      </c>
      <c r="L108" s="146" t="s">
        <v>248</v>
      </c>
      <c r="M108" s="146" t="s">
        <v>13</v>
      </c>
      <c r="N108" s="146" t="s">
        <v>13</v>
      </c>
      <c r="O108" s="146" t="s">
        <v>13</v>
      </c>
      <c r="P108" s="146" t="s">
        <v>13</v>
      </c>
      <c r="Q108" s="146" t="s">
        <v>13</v>
      </c>
      <c r="R108" s="146" t="s">
        <v>13</v>
      </c>
      <c r="S108" s="146" t="s">
        <v>248</v>
      </c>
      <c r="T108" s="146" t="s">
        <v>13</v>
      </c>
      <c r="U108" s="146" t="s">
        <v>241</v>
      </c>
      <c r="V108" s="146" t="s">
        <v>13</v>
      </c>
      <c r="W108" s="146" t="s">
        <v>13</v>
      </c>
      <c r="X108" s="146" t="s">
        <v>13</v>
      </c>
      <c r="Y108" s="146" t="s">
        <v>13</v>
      </c>
      <c r="Z108" s="146" t="s">
        <v>13</v>
      </c>
      <c r="AA108" s="146" t="s">
        <v>13</v>
      </c>
      <c r="AB108" s="146" t="s">
        <v>13</v>
      </c>
      <c r="AC108" s="146" t="s">
        <v>248</v>
      </c>
      <c r="AD108" s="146" t="s">
        <v>13</v>
      </c>
      <c r="AE108" s="146" t="s">
        <v>13</v>
      </c>
      <c r="AF108" s="146" t="s">
        <v>241</v>
      </c>
      <c r="AG108" s="146" t="s">
        <v>241</v>
      </c>
      <c r="AH108" s="146" t="s">
        <v>13</v>
      </c>
      <c r="AI108" s="146" t="s">
        <v>13</v>
      </c>
      <c r="AJ108" s="146" t="s">
        <v>13</v>
      </c>
      <c r="AK108" s="146" t="s">
        <v>13</v>
      </c>
      <c r="AL108" s="146" t="s">
        <v>13</v>
      </c>
      <c r="AM108" s="147">
        <f t="shared" si="7"/>
        <v>25</v>
      </c>
      <c r="AN108" s="148">
        <f t="shared" si="11"/>
        <v>3</v>
      </c>
      <c r="AO108" s="149">
        <f t="shared" si="8"/>
        <v>3</v>
      </c>
      <c r="AP108" s="150">
        <f t="shared" si="9"/>
        <v>28</v>
      </c>
      <c r="AQ108" s="94">
        <f>VLOOKUP(D108,'[1]Attendance Sheet JAN 23'!$C$14:$BO$122,65,0)</f>
        <v>25</v>
      </c>
      <c r="AR108" s="95">
        <f t="shared" si="12"/>
        <v>0</v>
      </c>
      <c r="AS108" s="95">
        <v>29</v>
      </c>
    </row>
    <row r="109" spans="1:45" s="95" customFormat="1" ht="41.25" customHeight="1" x14ac:dyDescent="0.3">
      <c r="A109" s="142">
        <v>96</v>
      </c>
      <c r="B109" s="159" t="s">
        <v>259</v>
      </c>
      <c r="C109" s="160" t="s">
        <v>263</v>
      </c>
      <c r="D109" s="159">
        <v>6660</v>
      </c>
      <c r="E109" s="161" t="s">
        <v>99</v>
      </c>
      <c r="F109" s="162">
        <v>44857</v>
      </c>
      <c r="G109" s="163" t="s">
        <v>10</v>
      </c>
      <c r="H109" s="146" t="s">
        <v>13</v>
      </c>
      <c r="I109" s="146" t="s">
        <v>13</v>
      </c>
      <c r="J109" s="146" t="s">
        <v>13</v>
      </c>
      <c r="K109" s="154" t="s">
        <v>248</v>
      </c>
      <c r="L109" s="154" t="s">
        <v>241</v>
      </c>
      <c r="M109" s="154" t="s">
        <v>241</v>
      </c>
      <c r="N109" s="154" t="s">
        <v>241</v>
      </c>
      <c r="O109" s="154" t="s">
        <v>241</v>
      </c>
      <c r="P109" s="154" t="s">
        <v>241</v>
      </c>
      <c r="Q109" s="154" t="s">
        <v>241</v>
      </c>
      <c r="R109" s="154" t="s">
        <v>241</v>
      </c>
      <c r="S109" s="154" t="s">
        <v>241</v>
      </c>
      <c r="T109" s="154" t="s">
        <v>241</v>
      </c>
      <c r="U109" s="154" t="s">
        <v>241</v>
      </c>
      <c r="V109" s="154" t="s">
        <v>241</v>
      </c>
      <c r="W109" s="154" t="s">
        <v>241</v>
      </c>
      <c r="X109" s="154" t="s">
        <v>241</v>
      </c>
      <c r="Y109" s="146" t="s">
        <v>13</v>
      </c>
      <c r="Z109" s="154" t="s">
        <v>248</v>
      </c>
      <c r="AA109" s="146" t="s">
        <v>13</v>
      </c>
      <c r="AB109" s="146" t="s">
        <v>13</v>
      </c>
      <c r="AC109" s="146" t="s">
        <v>13</v>
      </c>
      <c r="AD109" s="146" t="s">
        <v>13</v>
      </c>
      <c r="AE109" s="146" t="s">
        <v>13</v>
      </c>
      <c r="AF109" s="146" t="s">
        <v>13</v>
      </c>
      <c r="AG109" s="146" t="s">
        <v>248</v>
      </c>
      <c r="AH109" s="146" t="s">
        <v>13</v>
      </c>
      <c r="AI109" s="146" t="s">
        <v>13</v>
      </c>
      <c r="AJ109" s="146" t="s">
        <v>13</v>
      </c>
      <c r="AK109" s="146" t="s">
        <v>248</v>
      </c>
      <c r="AL109" s="146" t="s">
        <v>13</v>
      </c>
      <c r="AM109" s="147">
        <f t="shared" si="7"/>
        <v>14</v>
      </c>
      <c r="AN109" s="148">
        <f t="shared" si="11"/>
        <v>4</v>
      </c>
      <c r="AO109" s="149">
        <f t="shared" si="8"/>
        <v>13</v>
      </c>
      <c r="AP109" s="164">
        <f t="shared" si="9"/>
        <v>18</v>
      </c>
      <c r="AQ109" s="94">
        <f>VLOOKUP(D109,'[1]Attendance Sheet JAN 23'!$C$14:$BO$122,65,0)</f>
        <v>14</v>
      </c>
      <c r="AR109" s="95">
        <f t="shared" si="12"/>
        <v>0</v>
      </c>
      <c r="AS109" s="95">
        <v>17</v>
      </c>
    </row>
    <row r="110" spans="1:45" s="95" customFormat="1" ht="41.25" customHeight="1" x14ac:dyDescent="0.3">
      <c r="A110" s="142">
        <v>97</v>
      </c>
      <c r="B110" s="159" t="s">
        <v>264</v>
      </c>
      <c r="C110" s="160" t="s">
        <v>265</v>
      </c>
      <c r="D110" s="159">
        <v>6658</v>
      </c>
      <c r="E110" s="161" t="s">
        <v>99</v>
      </c>
      <c r="F110" s="162">
        <v>44859</v>
      </c>
      <c r="G110" s="163" t="s">
        <v>10</v>
      </c>
      <c r="H110" s="154" t="s">
        <v>241</v>
      </c>
      <c r="I110" s="154" t="s">
        <v>241</v>
      </c>
      <c r="J110" s="154" t="s">
        <v>241</v>
      </c>
      <c r="K110" s="154" t="s">
        <v>241</v>
      </c>
      <c r="L110" s="154" t="s">
        <v>241</v>
      </c>
      <c r="M110" s="154" t="s">
        <v>13</v>
      </c>
      <c r="N110" s="154" t="s">
        <v>248</v>
      </c>
      <c r="O110" s="154" t="s">
        <v>13</v>
      </c>
      <c r="P110" s="154" t="s">
        <v>13</v>
      </c>
      <c r="Q110" s="154" t="s">
        <v>13</v>
      </c>
      <c r="R110" s="154" t="s">
        <v>13</v>
      </c>
      <c r="S110" s="154" t="s">
        <v>13</v>
      </c>
      <c r="T110" s="154" t="s">
        <v>13</v>
      </c>
      <c r="U110" s="154" t="s">
        <v>248</v>
      </c>
      <c r="V110" s="154" t="s">
        <v>241</v>
      </c>
      <c r="W110" s="154" t="s">
        <v>13</v>
      </c>
      <c r="X110" s="154" t="s">
        <v>13</v>
      </c>
      <c r="Y110" s="154" t="s">
        <v>13</v>
      </c>
      <c r="Z110" s="154" t="s">
        <v>13</v>
      </c>
      <c r="AA110" s="154" t="s">
        <v>241</v>
      </c>
      <c r="AB110" s="154" t="s">
        <v>241</v>
      </c>
      <c r="AC110" s="154" t="s">
        <v>13</v>
      </c>
      <c r="AD110" s="154" t="s">
        <v>241</v>
      </c>
      <c r="AE110" s="154" t="s">
        <v>241</v>
      </c>
      <c r="AF110" s="154" t="s">
        <v>241</v>
      </c>
      <c r="AG110" s="154" t="s">
        <v>241</v>
      </c>
      <c r="AH110" s="154" t="s">
        <v>13</v>
      </c>
      <c r="AI110" s="154" t="s">
        <v>241</v>
      </c>
      <c r="AJ110" s="154" t="s">
        <v>13</v>
      </c>
      <c r="AK110" s="154" t="s">
        <v>13</v>
      </c>
      <c r="AL110" s="154" t="s">
        <v>241</v>
      </c>
      <c r="AM110" s="147">
        <f t="shared" si="7"/>
        <v>15</v>
      </c>
      <c r="AN110" s="148">
        <f t="shared" si="11"/>
        <v>2</v>
      </c>
      <c r="AO110" s="149">
        <f t="shared" si="8"/>
        <v>14</v>
      </c>
      <c r="AP110" s="164">
        <f t="shared" ref="AP110" si="15">AM110+AN110</f>
        <v>17</v>
      </c>
      <c r="AQ110" s="94">
        <f>VLOOKUP(D110,'[1]Attendance Sheet JAN 23'!$C$14:$BO$122,65,0)</f>
        <v>15</v>
      </c>
      <c r="AR110" s="95">
        <f t="shared" si="12"/>
        <v>0</v>
      </c>
      <c r="AS110" s="95">
        <v>17</v>
      </c>
    </row>
    <row r="111" spans="1:45" s="95" customFormat="1" ht="41.25" customHeight="1" x14ac:dyDescent="0.3">
      <c r="A111" s="142">
        <v>98</v>
      </c>
      <c r="B111" s="159" t="s">
        <v>260</v>
      </c>
      <c r="C111" s="165" t="s">
        <v>266</v>
      </c>
      <c r="D111" s="166">
        <v>6659</v>
      </c>
      <c r="E111" s="161" t="s">
        <v>99</v>
      </c>
      <c r="F111" s="167">
        <v>44859</v>
      </c>
      <c r="G111" s="163" t="s">
        <v>10</v>
      </c>
      <c r="H111" s="168" t="s">
        <v>13</v>
      </c>
      <c r="I111" s="168" t="s">
        <v>13</v>
      </c>
      <c r="J111" s="168" t="s">
        <v>13</v>
      </c>
      <c r="K111" s="168" t="s">
        <v>13</v>
      </c>
      <c r="L111" s="168" t="s">
        <v>248</v>
      </c>
      <c r="M111" s="168" t="s">
        <v>13</v>
      </c>
      <c r="N111" s="168" t="s">
        <v>13</v>
      </c>
      <c r="O111" s="168" t="s">
        <v>13</v>
      </c>
      <c r="P111" s="168" t="s">
        <v>13</v>
      </c>
      <c r="Q111" s="168" t="s">
        <v>13</v>
      </c>
      <c r="R111" s="168" t="s">
        <v>248</v>
      </c>
      <c r="S111" s="168" t="s">
        <v>13</v>
      </c>
      <c r="T111" s="168" t="s">
        <v>241</v>
      </c>
      <c r="U111" s="168" t="s">
        <v>13</v>
      </c>
      <c r="V111" s="168" t="s">
        <v>13</v>
      </c>
      <c r="W111" s="168" t="s">
        <v>13</v>
      </c>
      <c r="X111" s="168" t="s">
        <v>13</v>
      </c>
      <c r="Y111" s="168" t="s">
        <v>248</v>
      </c>
      <c r="Z111" s="168" t="s">
        <v>241</v>
      </c>
      <c r="AA111" s="168" t="s">
        <v>13</v>
      </c>
      <c r="AB111" s="168" t="s">
        <v>13</v>
      </c>
      <c r="AC111" s="168" t="s">
        <v>13</v>
      </c>
      <c r="AD111" s="168" t="s">
        <v>13</v>
      </c>
      <c r="AE111" s="168" t="s">
        <v>241</v>
      </c>
      <c r="AF111" s="168" t="s">
        <v>241</v>
      </c>
      <c r="AG111" s="168" t="s">
        <v>241</v>
      </c>
      <c r="AH111" s="168" t="s">
        <v>13</v>
      </c>
      <c r="AI111" s="168" t="s">
        <v>13</v>
      </c>
      <c r="AJ111" s="168" t="s">
        <v>13</v>
      </c>
      <c r="AK111" s="168" t="s">
        <v>13</v>
      </c>
      <c r="AL111" s="168" t="s">
        <v>13</v>
      </c>
      <c r="AM111" s="169">
        <f t="shared" si="7"/>
        <v>23</v>
      </c>
      <c r="AN111" s="148">
        <f t="shared" si="11"/>
        <v>3</v>
      </c>
      <c r="AO111" s="170">
        <f t="shared" si="8"/>
        <v>5</v>
      </c>
      <c r="AP111" s="171">
        <f t="shared" ref="AP111" si="16">AM111+AN111</f>
        <v>26</v>
      </c>
      <c r="AQ111" s="94">
        <f>VLOOKUP(D111,'[1]Attendance Sheet JAN 23'!$C$14:$BO$122,65,0)</f>
        <v>23</v>
      </c>
      <c r="AR111" s="95">
        <f t="shared" si="12"/>
        <v>0</v>
      </c>
      <c r="AS111" s="95">
        <v>27</v>
      </c>
    </row>
    <row r="112" spans="1:45" s="95" customFormat="1" ht="41.25" customHeight="1" x14ac:dyDescent="0.3">
      <c r="A112" s="142">
        <v>99</v>
      </c>
      <c r="B112" s="159" t="s">
        <v>262</v>
      </c>
      <c r="C112" s="172" t="s">
        <v>271</v>
      </c>
      <c r="D112" s="159">
        <v>5556</v>
      </c>
      <c r="E112" s="159" t="s">
        <v>99</v>
      </c>
      <c r="F112" s="162"/>
      <c r="G112" s="148" t="s">
        <v>10</v>
      </c>
      <c r="H112" s="146" t="s">
        <v>13</v>
      </c>
      <c r="I112" s="146" t="s">
        <v>248</v>
      </c>
      <c r="J112" s="146" t="s">
        <v>13</v>
      </c>
      <c r="K112" s="146" t="s">
        <v>13</v>
      </c>
      <c r="L112" s="146" t="s">
        <v>13</v>
      </c>
      <c r="M112" s="146" t="s">
        <v>13</v>
      </c>
      <c r="N112" s="146" t="s">
        <v>13</v>
      </c>
      <c r="O112" s="146" t="s">
        <v>13</v>
      </c>
      <c r="P112" s="146" t="s">
        <v>13</v>
      </c>
      <c r="Q112" s="146" t="s">
        <v>248</v>
      </c>
      <c r="R112" s="146" t="s">
        <v>13</v>
      </c>
      <c r="S112" s="146" t="s">
        <v>13</v>
      </c>
      <c r="T112" s="146" t="s">
        <v>13</v>
      </c>
      <c r="U112" s="146" t="s">
        <v>13</v>
      </c>
      <c r="V112" s="146" t="s">
        <v>13</v>
      </c>
      <c r="W112" s="146" t="s">
        <v>13</v>
      </c>
      <c r="X112" s="146" t="s">
        <v>13</v>
      </c>
      <c r="Y112" s="146" t="s">
        <v>248</v>
      </c>
      <c r="Z112" s="146" t="s">
        <v>13</v>
      </c>
      <c r="AA112" s="146" t="s">
        <v>13</v>
      </c>
      <c r="AB112" s="146" t="s">
        <v>13</v>
      </c>
      <c r="AC112" s="146" t="s">
        <v>13</v>
      </c>
      <c r="AD112" s="146" t="s">
        <v>13</v>
      </c>
      <c r="AE112" s="146" t="s">
        <v>13</v>
      </c>
      <c r="AF112" s="146" t="s">
        <v>13</v>
      </c>
      <c r="AG112" s="146" t="s">
        <v>13</v>
      </c>
      <c r="AH112" s="146" t="s">
        <v>248</v>
      </c>
      <c r="AI112" s="146" t="s">
        <v>13</v>
      </c>
      <c r="AJ112" s="146" t="s">
        <v>13</v>
      </c>
      <c r="AK112" s="146" t="s">
        <v>13</v>
      </c>
      <c r="AL112" s="146" t="s">
        <v>13</v>
      </c>
      <c r="AM112" s="148">
        <f t="shared" si="7"/>
        <v>27</v>
      </c>
      <c r="AN112" s="148">
        <f t="shared" si="11"/>
        <v>4</v>
      </c>
      <c r="AO112" s="148">
        <f t="shared" si="8"/>
        <v>0</v>
      </c>
      <c r="AP112" s="164">
        <f t="shared" ref="AP112:AP114" si="17">AM112+AN112</f>
        <v>31</v>
      </c>
      <c r="AQ112" s="94">
        <f>VLOOKUP(D112,'[1]Attendance Sheet JAN 23'!$C$14:$BO$122,65,0)</f>
        <v>27</v>
      </c>
      <c r="AR112" s="95">
        <f t="shared" si="12"/>
        <v>0</v>
      </c>
      <c r="AS112" s="95">
        <v>31</v>
      </c>
    </row>
    <row r="113" spans="1:45" s="95" customFormat="1" ht="41.25" customHeight="1" x14ac:dyDescent="0.3">
      <c r="A113" s="142">
        <v>100</v>
      </c>
      <c r="B113" s="173" t="s">
        <v>273</v>
      </c>
      <c r="C113" s="173" t="s">
        <v>272</v>
      </c>
      <c r="D113" s="159">
        <v>6739</v>
      </c>
      <c r="E113" s="159" t="s">
        <v>99</v>
      </c>
      <c r="F113" s="162">
        <v>44890</v>
      </c>
      <c r="G113" s="148" t="s">
        <v>10</v>
      </c>
      <c r="H113" s="154" t="s">
        <v>13</v>
      </c>
      <c r="I113" s="154" t="s">
        <v>13</v>
      </c>
      <c r="J113" s="154" t="s">
        <v>13</v>
      </c>
      <c r="K113" s="154" t="s">
        <v>13</v>
      </c>
      <c r="L113" s="154" t="s">
        <v>13</v>
      </c>
      <c r="M113" s="154" t="s">
        <v>248</v>
      </c>
      <c r="N113" s="154" t="s">
        <v>13</v>
      </c>
      <c r="O113" s="154" t="s">
        <v>13</v>
      </c>
      <c r="P113" s="154" t="s">
        <v>13</v>
      </c>
      <c r="Q113" s="154" t="s">
        <v>13</v>
      </c>
      <c r="R113" s="154" t="s">
        <v>13</v>
      </c>
      <c r="S113" s="154" t="s">
        <v>248</v>
      </c>
      <c r="T113" s="154" t="s">
        <v>13</v>
      </c>
      <c r="U113" s="154" t="s">
        <v>241</v>
      </c>
      <c r="V113" s="154" t="s">
        <v>13</v>
      </c>
      <c r="W113" s="154" t="s">
        <v>13</v>
      </c>
      <c r="X113" s="154" t="s">
        <v>13</v>
      </c>
      <c r="Y113" s="154" t="s">
        <v>13</v>
      </c>
      <c r="Z113" s="154" t="s">
        <v>248</v>
      </c>
      <c r="AA113" s="154" t="s">
        <v>13</v>
      </c>
      <c r="AB113" s="154" t="s">
        <v>13</v>
      </c>
      <c r="AC113" s="154" t="s">
        <v>13</v>
      </c>
      <c r="AD113" s="154" t="s">
        <v>13</v>
      </c>
      <c r="AE113" s="154" t="s">
        <v>13</v>
      </c>
      <c r="AF113" s="154" t="s">
        <v>13</v>
      </c>
      <c r="AG113" s="154" t="s">
        <v>13</v>
      </c>
      <c r="AH113" s="154" t="s">
        <v>13</v>
      </c>
      <c r="AI113" s="154" t="s">
        <v>248</v>
      </c>
      <c r="AJ113" s="154" t="s">
        <v>13</v>
      </c>
      <c r="AK113" s="154" t="s">
        <v>13</v>
      </c>
      <c r="AL113" s="154" t="s">
        <v>13</v>
      </c>
      <c r="AM113" s="148">
        <f t="shared" si="7"/>
        <v>26</v>
      </c>
      <c r="AN113" s="148">
        <f t="shared" si="11"/>
        <v>4</v>
      </c>
      <c r="AO113" s="148">
        <f t="shared" si="8"/>
        <v>1</v>
      </c>
      <c r="AP113" s="164">
        <f t="shared" si="17"/>
        <v>30</v>
      </c>
      <c r="AQ113" s="94">
        <f>VLOOKUP(D113,'[1]Attendance Sheet JAN 23'!$C$14:$BO$122,65,0)</f>
        <v>26</v>
      </c>
      <c r="AR113" s="95">
        <f t="shared" si="12"/>
        <v>0</v>
      </c>
      <c r="AS113" s="95">
        <v>30</v>
      </c>
    </row>
    <row r="114" spans="1:45" s="95" customFormat="1" ht="41.25" customHeight="1" x14ac:dyDescent="0.3">
      <c r="A114" s="142">
        <v>101</v>
      </c>
      <c r="B114" s="173" t="s">
        <v>274</v>
      </c>
      <c r="C114" s="173" t="s">
        <v>275</v>
      </c>
      <c r="D114" s="159">
        <v>6740</v>
      </c>
      <c r="E114" s="159" t="s">
        <v>99</v>
      </c>
      <c r="F114" s="162">
        <v>44891</v>
      </c>
      <c r="G114" s="148" t="s">
        <v>10</v>
      </c>
      <c r="H114" s="154" t="s">
        <v>241</v>
      </c>
      <c r="I114" s="154" t="s">
        <v>13</v>
      </c>
      <c r="J114" s="154" t="s">
        <v>13</v>
      </c>
      <c r="K114" s="154" t="s">
        <v>13</v>
      </c>
      <c r="L114" s="154" t="s">
        <v>13</v>
      </c>
      <c r="M114" s="154" t="s">
        <v>13</v>
      </c>
      <c r="N114" s="154" t="s">
        <v>248</v>
      </c>
      <c r="O114" s="154" t="s">
        <v>13</v>
      </c>
      <c r="P114" s="154" t="s">
        <v>13</v>
      </c>
      <c r="Q114" s="154" t="s">
        <v>13</v>
      </c>
      <c r="R114" s="154" t="s">
        <v>13</v>
      </c>
      <c r="S114" s="154" t="s">
        <v>13</v>
      </c>
      <c r="T114" s="154" t="s">
        <v>13</v>
      </c>
      <c r="U114" s="154" t="s">
        <v>13</v>
      </c>
      <c r="V114" s="154" t="s">
        <v>13</v>
      </c>
      <c r="W114" s="154" t="s">
        <v>248</v>
      </c>
      <c r="X114" s="154" t="s">
        <v>241</v>
      </c>
      <c r="Y114" s="154" t="s">
        <v>13</v>
      </c>
      <c r="Z114" s="154" t="s">
        <v>13</v>
      </c>
      <c r="AA114" s="154" t="s">
        <v>241</v>
      </c>
      <c r="AB114" s="154" t="s">
        <v>241</v>
      </c>
      <c r="AC114" s="154" t="s">
        <v>13</v>
      </c>
      <c r="AD114" s="154" t="s">
        <v>13</v>
      </c>
      <c r="AE114" s="154" t="s">
        <v>13</v>
      </c>
      <c r="AF114" s="154" t="s">
        <v>13</v>
      </c>
      <c r="AG114" s="154" t="s">
        <v>13</v>
      </c>
      <c r="AH114" s="154" t="s">
        <v>248</v>
      </c>
      <c r="AI114" s="154" t="s">
        <v>13</v>
      </c>
      <c r="AJ114" s="154" t="s">
        <v>13</v>
      </c>
      <c r="AK114" s="154" t="s">
        <v>13</v>
      </c>
      <c r="AL114" s="154" t="s">
        <v>13</v>
      </c>
      <c r="AM114" s="148">
        <f t="shared" si="7"/>
        <v>24</v>
      </c>
      <c r="AN114" s="148">
        <f t="shared" si="11"/>
        <v>3</v>
      </c>
      <c r="AO114" s="148">
        <f t="shared" si="8"/>
        <v>4</v>
      </c>
      <c r="AP114" s="164">
        <f t="shared" si="17"/>
        <v>27</v>
      </c>
      <c r="AQ114" s="94">
        <f>VLOOKUP(D114,'[1]Attendance Sheet JAN 23'!$C$14:$BO$122,65,0)</f>
        <v>24</v>
      </c>
      <c r="AR114" s="95">
        <f t="shared" si="12"/>
        <v>0</v>
      </c>
      <c r="AS114" s="95">
        <v>28</v>
      </c>
    </row>
    <row r="115" spans="1:45" s="95" customFormat="1" ht="41.25" customHeight="1" x14ac:dyDescent="0.3">
      <c r="A115" s="142">
        <v>102</v>
      </c>
      <c r="B115" s="173" t="s">
        <v>276</v>
      </c>
      <c r="C115" s="173" t="s">
        <v>277</v>
      </c>
      <c r="D115" s="159">
        <v>6741</v>
      </c>
      <c r="E115" s="159" t="s">
        <v>99</v>
      </c>
      <c r="F115" s="162">
        <v>44892</v>
      </c>
      <c r="G115" s="148" t="s">
        <v>10</v>
      </c>
      <c r="H115" s="154" t="s">
        <v>13</v>
      </c>
      <c r="I115" s="154" t="s">
        <v>241</v>
      </c>
      <c r="J115" s="154" t="s">
        <v>13</v>
      </c>
      <c r="K115" s="154" t="s">
        <v>241</v>
      </c>
      <c r="L115" s="154" t="s">
        <v>241</v>
      </c>
      <c r="M115" s="154" t="s">
        <v>13</v>
      </c>
      <c r="N115" s="154" t="s">
        <v>13</v>
      </c>
      <c r="O115" s="154" t="s">
        <v>241</v>
      </c>
      <c r="P115" s="154" t="s">
        <v>13</v>
      </c>
      <c r="Q115" s="154" t="s">
        <v>241</v>
      </c>
      <c r="R115" s="154" t="s">
        <v>241</v>
      </c>
      <c r="S115" s="154" t="s">
        <v>241</v>
      </c>
      <c r="T115" s="154" t="s">
        <v>241</v>
      </c>
      <c r="U115" s="154" t="s">
        <v>241</v>
      </c>
      <c r="V115" s="154" t="s">
        <v>13</v>
      </c>
      <c r="W115" s="154" t="s">
        <v>241</v>
      </c>
      <c r="X115" s="154" t="s">
        <v>241</v>
      </c>
      <c r="Y115" s="154" t="s">
        <v>241</v>
      </c>
      <c r="Z115" s="154" t="s">
        <v>241</v>
      </c>
      <c r="AA115" s="154" t="s">
        <v>241</v>
      </c>
      <c r="AB115" s="154" t="s">
        <v>241</v>
      </c>
      <c r="AC115" s="154" t="s">
        <v>241</v>
      </c>
      <c r="AD115" s="154" t="s">
        <v>241</v>
      </c>
      <c r="AE115" s="154" t="s">
        <v>13</v>
      </c>
      <c r="AF115" s="154" t="s">
        <v>241</v>
      </c>
      <c r="AG115" s="154" t="s">
        <v>241</v>
      </c>
      <c r="AH115" s="154" t="s">
        <v>241</v>
      </c>
      <c r="AI115" s="154" t="s">
        <v>241</v>
      </c>
      <c r="AJ115" s="154" t="s">
        <v>241</v>
      </c>
      <c r="AK115" s="154" t="s">
        <v>241</v>
      </c>
      <c r="AL115" s="154" t="s">
        <v>241</v>
      </c>
      <c r="AM115" s="148">
        <f t="shared" ref="AM115:AM122" si="18">COUNTIF(H115:AL115,"P")*1</f>
        <v>7</v>
      </c>
      <c r="AN115" s="148">
        <f t="shared" si="11"/>
        <v>0</v>
      </c>
      <c r="AO115" s="148">
        <f t="shared" ref="AO115:AO122" si="19">COUNTIF(H115:AL115,"A")*1</f>
        <v>24</v>
      </c>
      <c r="AP115" s="164">
        <f t="shared" ref="AP115:AP122" si="20">AM115+AN115</f>
        <v>7</v>
      </c>
      <c r="AQ115" s="94">
        <f>VLOOKUP(D115,'[1]Attendance Sheet JAN 23'!$C$14:$BO$122,65,0)</f>
        <v>7</v>
      </c>
      <c r="AR115" s="95">
        <f t="shared" si="12"/>
        <v>0</v>
      </c>
      <c r="AS115" s="95">
        <v>7</v>
      </c>
    </row>
    <row r="116" spans="1:45" s="95" customFormat="1" ht="41.25" customHeight="1" x14ac:dyDescent="0.3">
      <c r="A116" s="142">
        <v>103</v>
      </c>
      <c r="B116" s="159" t="s">
        <v>269</v>
      </c>
      <c r="C116" s="159"/>
      <c r="D116" s="159">
        <v>6591</v>
      </c>
      <c r="E116" s="159" t="s">
        <v>99</v>
      </c>
      <c r="F116" s="162">
        <v>44891</v>
      </c>
      <c r="G116" s="148" t="s">
        <v>10</v>
      </c>
      <c r="H116" s="154" t="s">
        <v>13</v>
      </c>
      <c r="I116" s="154" t="s">
        <v>13</v>
      </c>
      <c r="J116" s="154" t="s">
        <v>13</v>
      </c>
      <c r="K116" s="154" t="s">
        <v>13</v>
      </c>
      <c r="L116" s="154" t="s">
        <v>13</v>
      </c>
      <c r="M116" s="154" t="s">
        <v>13</v>
      </c>
      <c r="N116" s="154" t="s">
        <v>248</v>
      </c>
      <c r="O116" s="154" t="s">
        <v>241</v>
      </c>
      <c r="P116" s="154" t="s">
        <v>13</v>
      </c>
      <c r="Q116" s="154" t="s">
        <v>13</v>
      </c>
      <c r="R116" s="154" t="s">
        <v>13</v>
      </c>
      <c r="S116" s="154" t="s">
        <v>13</v>
      </c>
      <c r="T116" s="154" t="s">
        <v>13</v>
      </c>
      <c r="U116" s="154" t="s">
        <v>248</v>
      </c>
      <c r="V116" s="154" t="s">
        <v>13</v>
      </c>
      <c r="W116" s="154" t="s">
        <v>13</v>
      </c>
      <c r="X116" s="154" t="s">
        <v>13</v>
      </c>
      <c r="Y116" s="154" t="s">
        <v>13</v>
      </c>
      <c r="Z116" s="154" t="s">
        <v>248</v>
      </c>
      <c r="AA116" s="154" t="s">
        <v>13</v>
      </c>
      <c r="AB116" s="154" t="s">
        <v>13</v>
      </c>
      <c r="AC116" s="154" t="s">
        <v>13</v>
      </c>
      <c r="AD116" s="154" t="s">
        <v>13</v>
      </c>
      <c r="AE116" s="154" t="s">
        <v>13</v>
      </c>
      <c r="AF116" s="154" t="s">
        <v>13</v>
      </c>
      <c r="AG116" s="154" t="s">
        <v>13</v>
      </c>
      <c r="AH116" s="154" t="s">
        <v>248</v>
      </c>
      <c r="AI116" s="154" t="s">
        <v>13</v>
      </c>
      <c r="AJ116" s="154" t="s">
        <v>13</v>
      </c>
      <c r="AK116" s="154" t="s">
        <v>13</v>
      </c>
      <c r="AL116" s="154" t="s">
        <v>13</v>
      </c>
      <c r="AM116" s="148">
        <f t="shared" si="18"/>
        <v>26</v>
      </c>
      <c r="AN116" s="148">
        <f t="shared" si="11"/>
        <v>4</v>
      </c>
      <c r="AO116" s="148">
        <f t="shared" si="19"/>
        <v>1</v>
      </c>
      <c r="AP116" s="164">
        <f t="shared" si="20"/>
        <v>30</v>
      </c>
      <c r="AQ116" s="94">
        <f>VLOOKUP(D116,'[1]Attendance Sheet JAN 23'!$C$14:$BO$122,65,0)</f>
        <v>26</v>
      </c>
      <c r="AR116" s="95">
        <f t="shared" si="12"/>
        <v>0</v>
      </c>
      <c r="AS116" s="95">
        <v>30</v>
      </c>
    </row>
    <row r="117" spans="1:45" s="95" customFormat="1" ht="41.25" customHeight="1" x14ac:dyDescent="0.3">
      <c r="A117" s="142">
        <v>104</v>
      </c>
      <c r="B117" s="159" t="s">
        <v>280</v>
      </c>
      <c r="C117" s="159"/>
      <c r="D117" s="159">
        <v>6770</v>
      </c>
      <c r="E117" s="159"/>
      <c r="F117" s="162"/>
      <c r="G117" s="148"/>
      <c r="H117" s="154" t="s">
        <v>13</v>
      </c>
      <c r="I117" s="154" t="s">
        <v>13</v>
      </c>
      <c r="J117" s="154" t="s">
        <v>13</v>
      </c>
      <c r="K117" s="154" t="s">
        <v>13</v>
      </c>
      <c r="L117" s="154" t="s">
        <v>13</v>
      </c>
      <c r="M117" s="154" t="s">
        <v>248</v>
      </c>
      <c r="N117" s="154" t="s">
        <v>13</v>
      </c>
      <c r="O117" s="154" t="s">
        <v>13</v>
      </c>
      <c r="P117" s="154" t="s">
        <v>13</v>
      </c>
      <c r="Q117" s="154" t="s">
        <v>13</v>
      </c>
      <c r="R117" s="154" t="s">
        <v>13</v>
      </c>
      <c r="S117" s="154" t="s">
        <v>13</v>
      </c>
      <c r="T117" s="154" t="s">
        <v>248</v>
      </c>
      <c r="U117" s="154" t="s">
        <v>13</v>
      </c>
      <c r="V117" s="154" t="s">
        <v>13</v>
      </c>
      <c r="W117" s="154" t="s">
        <v>13</v>
      </c>
      <c r="X117" s="154" t="s">
        <v>13</v>
      </c>
      <c r="Y117" s="154" t="s">
        <v>248</v>
      </c>
      <c r="Z117" s="154" t="s">
        <v>241</v>
      </c>
      <c r="AA117" s="154" t="s">
        <v>13</v>
      </c>
      <c r="AB117" s="154" t="s">
        <v>13</v>
      </c>
      <c r="AC117" s="154" t="s">
        <v>13</v>
      </c>
      <c r="AD117" s="154" t="s">
        <v>13</v>
      </c>
      <c r="AE117" s="154" t="s">
        <v>13</v>
      </c>
      <c r="AF117" s="154" t="s">
        <v>13</v>
      </c>
      <c r="AG117" s="154" t="s">
        <v>241</v>
      </c>
      <c r="AH117" s="154" t="s">
        <v>241</v>
      </c>
      <c r="AI117" s="154" t="s">
        <v>13</v>
      </c>
      <c r="AJ117" s="154" t="s">
        <v>13</v>
      </c>
      <c r="AK117" s="154" t="s">
        <v>13</v>
      </c>
      <c r="AL117" s="154" t="s">
        <v>13</v>
      </c>
      <c r="AM117" s="148">
        <f t="shared" ref="AM117:AM118" si="21">COUNTIF(H117:AL117,"P")*1</f>
        <v>25</v>
      </c>
      <c r="AN117" s="148">
        <f t="shared" si="11"/>
        <v>3</v>
      </c>
      <c r="AO117" s="148">
        <f t="shared" ref="AO117:AO118" si="22">COUNTIF(H117:AL117,"A")*1</f>
        <v>3</v>
      </c>
      <c r="AP117" s="164">
        <f t="shared" ref="AP117:AP118" si="23">AM117+AN117</f>
        <v>28</v>
      </c>
      <c r="AQ117" s="94">
        <f>VLOOKUP(D117,'[1]Attendance Sheet JAN 23'!$C$14:$BO$122,65,0)</f>
        <v>25</v>
      </c>
      <c r="AR117" s="95">
        <f t="shared" si="12"/>
        <v>0</v>
      </c>
      <c r="AS117" s="95">
        <v>29</v>
      </c>
    </row>
    <row r="118" spans="1:45" s="95" customFormat="1" ht="41.25" customHeight="1" x14ac:dyDescent="0.3">
      <c r="A118" s="142">
        <v>105</v>
      </c>
      <c r="B118" s="159" t="s">
        <v>281</v>
      </c>
      <c r="C118" s="159"/>
      <c r="D118" s="159">
        <v>6782</v>
      </c>
      <c r="E118" s="159"/>
      <c r="F118" s="162"/>
      <c r="G118" s="148"/>
      <c r="H118" s="154" t="s">
        <v>13</v>
      </c>
      <c r="I118" s="154" t="s">
        <v>13</v>
      </c>
      <c r="J118" s="154" t="s">
        <v>13</v>
      </c>
      <c r="K118" s="154" t="s">
        <v>13</v>
      </c>
      <c r="L118" s="154" t="s">
        <v>13</v>
      </c>
      <c r="M118" s="154" t="s">
        <v>248</v>
      </c>
      <c r="N118" s="154" t="s">
        <v>13</v>
      </c>
      <c r="O118" s="154" t="s">
        <v>13</v>
      </c>
      <c r="P118" s="154" t="s">
        <v>13</v>
      </c>
      <c r="Q118" s="154" t="s">
        <v>241</v>
      </c>
      <c r="R118" s="154" t="s">
        <v>13</v>
      </c>
      <c r="S118" s="154" t="s">
        <v>13</v>
      </c>
      <c r="T118" s="154" t="s">
        <v>13</v>
      </c>
      <c r="U118" s="154" t="s">
        <v>13</v>
      </c>
      <c r="V118" s="154" t="s">
        <v>13</v>
      </c>
      <c r="W118" s="154" t="s">
        <v>13</v>
      </c>
      <c r="X118" s="154" t="s">
        <v>248</v>
      </c>
      <c r="Y118" s="154" t="s">
        <v>13</v>
      </c>
      <c r="Z118" s="154" t="s">
        <v>241</v>
      </c>
      <c r="AA118" s="154" t="s">
        <v>13</v>
      </c>
      <c r="AB118" s="154" t="s">
        <v>241</v>
      </c>
      <c r="AC118" s="154" t="s">
        <v>13</v>
      </c>
      <c r="AD118" s="154" t="s">
        <v>241</v>
      </c>
      <c r="AE118" s="154" t="s">
        <v>13</v>
      </c>
      <c r="AF118" s="154" t="s">
        <v>13</v>
      </c>
      <c r="AG118" s="154" t="s">
        <v>13</v>
      </c>
      <c r="AH118" s="154" t="s">
        <v>13</v>
      </c>
      <c r="AI118" s="154" t="s">
        <v>13</v>
      </c>
      <c r="AJ118" s="154" t="s">
        <v>13</v>
      </c>
      <c r="AK118" s="154" t="s">
        <v>13</v>
      </c>
      <c r="AL118" s="154" t="s">
        <v>13</v>
      </c>
      <c r="AM118" s="148">
        <f t="shared" si="21"/>
        <v>25</v>
      </c>
      <c r="AN118" s="148">
        <f t="shared" si="11"/>
        <v>2</v>
      </c>
      <c r="AO118" s="148">
        <f t="shared" si="22"/>
        <v>4</v>
      </c>
      <c r="AP118" s="164">
        <f t="shared" si="23"/>
        <v>27</v>
      </c>
      <c r="AQ118" s="94">
        <f>VLOOKUP(D118,'[1]Attendance Sheet JAN 23'!$C$14:$BO$122,65,0)</f>
        <v>25</v>
      </c>
      <c r="AR118" s="95">
        <f t="shared" si="12"/>
        <v>0</v>
      </c>
      <c r="AS118" s="95">
        <v>29</v>
      </c>
    </row>
    <row r="119" spans="1:45" s="95" customFormat="1" ht="41.25" customHeight="1" x14ac:dyDescent="0.3">
      <c r="A119" s="142">
        <v>106</v>
      </c>
      <c r="B119" s="173" t="s">
        <v>284</v>
      </c>
      <c r="C119" s="173"/>
      <c r="D119" s="159">
        <v>6808</v>
      </c>
      <c r="E119" s="159"/>
      <c r="F119" s="162"/>
      <c r="G119" s="148"/>
      <c r="H119" s="154" t="s">
        <v>241</v>
      </c>
      <c r="I119" s="154" t="s">
        <v>241</v>
      </c>
      <c r="J119" s="154" t="s">
        <v>241</v>
      </c>
      <c r="K119" s="154" t="s">
        <v>241</v>
      </c>
      <c r="L119" s="154" t="s">
        <v>241</v>
      </c>
      <c r="M119" s="154" t="s">
        <v>241</v>
      </c>
      <c r="N119" s="154" t="s">
        <v>241</v>
      </c>
      <c r="O119" s="154" t="s">
        <v>241</v>
      </c>
      <c r="P119" s="154" t="s">
        <v>241</v>
      </c>
      <c r="Q119" s="154" t="s">
        <v>13</v>
      </c>
      <c r="R119" s="154" t="s">
        <v>13</v>
      </c>
      <c r="S119" s="154" t="s">
        <v>13</v>
      </c>
      <c r="T119" s="154" t="s">
        <v>13</v>
      </c>
      <c r="U119" s="154" t="s">
        <v>13</v>
      </c>
      <c r="V119" s="154" t="s">
        <v>13</v>
      </c>
      <c r="W119" s="154" t="s">
        <v>13</v>
      </c>
      <c r="X119" s="154" t="s">
        <v>248</v>
      </c>
      <c r="Y119" s="154" t="s">
        <v>13</v>
      </c>
      <c r="Z119" s="154" t="s">
        <v>241</v>
      </c>
      <c r="AA119" s="154" t="s">
        <v>13</v>
      </c>
      <c r="AB119" s="154" t="s">
        <v>241</v>
      </c>
      <c r="AC119" s="154" t="s">
        <v>13</v>
      </c>
      <c r="AD119" s="154" t="s">
        <v>241</v>
      </c>
      <c r="AE119" s="154" t="s">
        <v>241</v>
      </c>
      <c r="AF119" s="154" t="s">
        <v>13</v>
      </c>
      <c r="AG119" s="154" t="s">
        <v>13</v>
      </c>
      <c r="AH119" s="146" t="s">
        <v>13</v>
      </c>
      <c r="AI119" s="146" t="s">
        <v>13</v>
      </c>
      <c r="AJ119" s="154" t="s">
        <v>248</v>
      </c>
      <c r="AK119" s="146" t="s">
        <v>13</v>
      </c>
      <c r="AL119" s="146" t="s">
        <v>13</v>
      </c>
      <c r="AM119" s="148">
        <f t="shared" si="18"/>
        <v>16</v>
      </c>
      <c r="AN119" s="148">
        <f t="shared" si="11"/>
        <v>2</v>
      </c>
      <c r="AO119" s="148">
        <f t="shared" si="19"/>
        <v>13</v>
      </c>
      <c r="AP119" s="164">
        <f t="shared" si="20"/>
        <v>18</v>
      </c>
      <c r="AQ119" s="94">
        <f>VLOOKUP(D119,'[1]Attendance Sheet JAN 23'!$C$14:$BO$122,65,0)</f>
        <v>17</v>
      </c>
      <c r="AR119" s="95">
        <f t="shared" si="12"/>
        <v>1</v>
      </c>
      <c r="AS119" s="95">
        <v>20</v>
      </c>
    </row>
    <row r="120" spans="1:45" s="95" customFormat="1" ht="41.25" customHeight="1" x14ac:dyDescent="0.3">
      <c r="A120" s="142">
        <v>107</v>
      </c>
      <c r="B120" s="173" t="s">
        <v>285</v>
      </c>
      <c r="C120" s="173"/>
      <c r="D120" s="159">
        <v>6812</v>
      </c>
      <c r="E120" s="159"/>
      <c r="F120" s="162"/>
      <c r="G120" s="148"/>
      <c r="H120" s="154" t="s">
        <v>241</v>
      </c>
      <c r="I120" s="154" t="s">
        <v>241</v>
      </c>
      <c r="J120" s="154" t="s">
        <v>241</v>
      </c>
      <c r="K120" s="154" t="s">
        <v>241</v>
      </c>
      <c r="L120" s="154" t="s">
        <v>241</v>
      </c>
      <c r="M120" s="154" t="s">
        <v>241</v>
      </c>
      <c r="N120" s="154" t="s">
        <v>241</v>
      </c>
      <c r="O120" s="154" t="s">
        <v>241</v>
      </c>
      <c r="P120" s="154" t="s">
        <v>241</v>
      </c>
      <c r="Q120" s="154" t="s">
        <v>241</v>
      </c>
      <c r="R120" s="154" t="s">
        <v>13</v>
      </c>
      <c r="S120" s="154" t="s">
        <v>13</v>
      </c>
      <c r="T120" s="154" t="s">
        <v>13</v>
      </c>
      <c r="U120" s="154" t="s">
        <v>13</v>
      </c>
      <c r="V120" s="154" t="s">
        <v>13</v>
      </c>
      <c r="W120" s="154" t="s">
        <v>13</v>
      </c>
      <c r="X120" s="154" t="s">
        <v>13</v>
      </c>
      <c r="Y120" s="154" t="s">
        <v>248</v>
      </c>
      <c r="Z120" s="154" t="s">
        <v>13</v>
      </c>
      <c r="AA120" s="154" t="s">
        <v>13</v>
      </c>
      <c r="AB120" s="154" t="s">
        <v>13</v>
      </c>
      <c r="AC120" s="154" t="s">
        <v>13</v>
      </c>
      <c r="AD120" s="154" t="s">
        <v>13</v>
      </c>
      <c r="AE120" s="154" t="s">
        <v>13</v>
      </c>
      <c r="AF120" s="154" t="s">
        <v>248</v>
      </c>
      <c r="AG120" s="154" t="s">
        <v>13</v>
      </c>
      <c r="AH120" s="146" t="s">
        <v>13</v>
      </c>
      <c r="AI120" s="146" t="s">
        <v>13</v>
      </c>
      <c r="AJ120" s="154" t="s">
        <v>241</v>
      </c>
      <c r="AK120" s="146" t="s">
        <v>13</v>
      </c>
      <c r="AL120" s="146" t="s">
        <v>241</v>
      </c>
      <c r="AM120" s="148">
        <f t="shared" si="18"/>
        <v>17</v>
      </c>
      <c r="AN120" s="148">
        <f t="shared" si="11"/>
        <v>2</v>
      </c>
      <c r="AO120" s="148">
        <f t="shared" si="19"/>
        <v>12</v>
      </c>
      <c r="AP120" s="164">
        <f t="shared" si="20"/>
        <v>19</v>
      </c>
      <c r="AQ120" s="94">
        <f>VLOOKUP(D120,'[1]Attendance Sheet JAN 23'!$C$14:$BO$122,65,0)</f>
        <v>17</v>
      </c>
      <c r="AR120" s="95">
        <f t="shared" si="12"/>
        <v>0</v>
      </c>
      <c r="AS120" s="95">
        <v>20</v>
      </c>
    </row>
    <row r="121" spans="1:45" s="70" customFormat="1" ht="41.25" customHeight="1" x14ac:dyDescent="0.3">
      <c r="A121" s="99">
        <v>108</v>
      </c>
      <c r="B121" s="125" t="s">
        <v>286</v>
      </c>
      <c r="C121" s="125"/>
      <c r="D121" s="113">
        <v>6820</v>
      </c>
      <c r="E121" s="113"/>
      <c r="F121" s="118"/>
      <c r="G121" s="102"/>
      <c r="H121" s="97" t="s">
        <v>241</v>
      </c>
      <c r="I121" s="97" t="s">
        <v>241</v>
      </c>
      <c r="J121" s="97" t="s">
        <v>241</v>
      </c>
      <c r="K121" s="97" t="s">
        <v>241</v>
      </c>
      <c r="L121" s="97" t="s">
        <v>241</v>
      </c>
      <c r="M121" s="97" t="s">
        <v>241</v>
      </c>
      <c r="N121" s="97" t="s">
        <v>241</v>
      </c>
      <c r="O121" s="97" t="s">
        <v>241</v>
      </c>
      <c r="P121" s="97" t="s">
        <v>241</v>
      </c>
      <c r="Q121" s="97" t="s">
        <v>241</v>
      </c>
      <c r="R121" s="97" t="s">
        <v>241</v>
      </c>
      <c r="S121" s="97" t="s">
        <v>241</v>
      </c>
      <c r="T121" s="97" t="s">
        <v>241</v>
      </c>
      <c r="U121" s="97" t="s">
        <v>241</v>
      </c>
      <c r="V121" s="97" t="s">
        <v>241</v>
      </c>
      <c r="W121" s="97" t="s">
        <v>241</v>
      </c>
      <c r="X121" s="97" t="s">
        <v>241</v>
      </c>
      <c r="Y121" s="97" t="s">
        <v>241</v>
      </c>
      <c r="Z121" s="97" t="s">
        <v>241</v>
      </c>
      <c r="AA121" s="97" t="s">
        <v>241</v>
      </c>
      <c r="AB121" s="97" t="s">
        <v>241</v>
      </c>
      <c r="AC121" s="97" t="s">
        <v>241</v>
      </c>
      <c r="AD121" s="97" t="s">
        <v>241</v>
      </c>
      <c r="AE121" s="97" t="s">
        <v>13</v>
      </c>
      <c r="AF121" s="97" t="s">
        <v>13</v>
      </c>
      <c r="AG121" s="97" t="s">
        <v>13</v>
      </c>
      <c r="AH121" s="96" t="s">
        <v>13</v>
      </c>
      <c r="AI121" s="96" t="s">
        <v>13</v>
      </c>
      <c r="AJ121" s="97" t="s">
        <v>13</v>
      </c>
      <c r="AK121" s="96" t="s">
        <v>13</v>
      </c>
      <c r="AL121" s="96" t="s">
        <v>248</v>
      </c>
      <c r="AM121" s="102">
        <f t="shared" si="18"/>
        <v>7</v>
      </c>
      <c r="AN121" s="102">
        <f t="shared" si="11"/>
        <v>1</v>
      </c>
      <c r="AO121" s="102">
        <f t="shared" si="19"/>
        <v>23</v>
      </c>
      <c r="AP121" s="88">
        <f t="shared" si="20"/>
        <v>8</v>
      </c>
      <c r="AQ121" s="94">
        <f>VLOOKUP(D121,'[1]Attendance Sheet JAN 23'!$C$14:$BO$122,65,0)</f>
        <v>7</v>
      </c>
      <c r="AR121" s="95">
        <f t="shared" si="12"/>
        <v>0</v>
      </c>
      <c r="AS121" s="95">
        <v>8</v>
      </c>
    </row>
    <row r="122" spans="1:45" s="70" customFormat="1" ht="41.25" customHeight="1" x14ac:dyDescent="0.3">
      <c r="A122" s="99">
        <v>109</v>
      </c>
      <c r="B122" s="125" t="s">
        <v>287</v>
      </c>
      <c r="C122" s="125"/>
      <c r="D122" s="113">
        <v>6821</v>
      </c>
      <c r="E122" s="113"/>
      <c r="F122" s="118"/>
      <c r="G122" s="102"/>
      <c r="H122" s="97" t="s">
        <v>241</v>
      </c>
      <c r="I122" s="97" t="s">
        <v>241</v>
      </c>
      <c r="J122" s="97" t="s">
        <v>241</v>
      </c>
      <c r="K122" s="97" t="s">
        <v>241</v>
      </c>
      <c r="L122" s="97" t="s">
        <v>241</v>
      </c>
      <c r="M122" s="97" t="s">
        <v>241</v>
      </c>
      <c r="N122" s="97" t="s">
        <v>241</v>
      </c>
      <c r="O122" s="97" t="s">
        <v>241</v>
      </c>
      <c r="P122" s="97" t="s">
        <v>241</v>
      </c>
      <c r="Q122" s="97" t="s">
        <v>241</v>
      </c>
      <c r="R122" s="97" t="s">
        <v>241</v>
      </c>
      <c r="S122" s="97" t="s">
        <v>241</v>
      </c>
      <c r="T122" s="97" t="s">
        <v>241</v>
      </c>
      <c r="U122" s="97" t="s">
        <v>241</v>
      </c>
      <c r="V122" s="97" t="s">
        <v>241</v>
      </c>
      <c r="W122" s="97" t="s">
        <v>241</v>
      </c>
      <c r="X122" s="97" t="s">
        <v>241</v>
      </c>
      <c r="Y122" s="97" t="s">
        <v>241</v>
      </c>
      <c r="Z122" s="97" t="s">
        <v>241</v>
      </c>
      <c r="AA122" s="97" t="s">
        <v>241</v>
      </c>
      <c r="AB122" s="97" t="s">
        <v>241</v>
      </c>
      <c r="AC122" s="97" t="s">
        <v>241</v>
      </c>
      <c r="AD122" s="97" t="s">
        <v>241</v>
      </c>
      <c r="AE122" s="97" t="s">
        <v>13</v>
      </c>
      <c r="AF122" s="97" t="s">
        <v>13</v>
      </c>
      <c r="AG122" s="97" t="s">
        <v>13</v>
      </c>
      <c r="AH122" s="97" t="s">
        <v>13</v>
      </c>
      <c r="AI122" s="97" t="s">
        <v>13</v>
      </c>
      <c r="AJ122" s="97" t="s">
        <v>241</v>
      </c>
      <c r="AK122" s="97" t="s">
        <v>241</v>
      </c>
      <c r="AL122" s="97" t="s">
        <v>13</v>
      </c>
      <c r="AM122" s="102">
        <f t="shared" si="18"/>
        <v>6</v>
      </c>
      <c r="AN122" s="102">
        <f t="shared" si="11"/>
        <v>0</v>
      </c>
      <c r="AO122" s="102">
        <f t="shared" si="19"/>
        <v>25</v>
      </c>
      <c r="AP122" s="88">
        <f t="shared" si="20"/>
        <v>6</v>
      </c>
      <c r="AQ122" s="94">
        <f>VLOOKUP(D122,'[1]Attendance Sheet JAN 23'!$C$14:$BO$122,65,0)</f>
        <v>6</v>
      </c>
      <c r="AR122" s="95">
        <f t="shared" si="12"/>
        <v>0</v>
      </c>
      <c r="AS122" s="95">
        <v>7</v>
      </c>
    </row>
    <row r="123" spans="1:45" ht="25.5" customHeight="1" x14ac:dyDescent="0.25">
      <c r="A123" s="133"/>
      <c r="B123" s="134"/>
      <c r="C123" s="135"/>
      <c r="D123" s="134"/>
      <c r="E123" s="134"/>
      <c r="F123" s="134"/>
      <c r="G123" s="134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7">
        <f>SUM(AM14:AM122)</f>
        <v>2404</v>
      </c>
      <c r="AN123" s="137">
        <f>SUM(AN14:AN122)</f>
        <v>367</v>
      </c>
      <c r="AO123" s="137">
        <f>SUM(AO14:AO122)</f>
        <v>608</v>
      </c>
      <c r="AP123" s="137">
        <f>SUM(AP14:AP122)</f>
        <v>2771</v>
      </c>
      <c r="AQ123" s="137">
        <f>SUM(AQ14:AQ122)</f>
        <v>2407</v>
      </c>
      <c r="AR123" s="95">
        <f t="shared" si="12"/>
        <v>3</v>
      </c>
      <c r="AS123" s="137">
        <f>SUM(AS14:AS122)</f>
        <v>2800</v>
      </c>
    </row>
    <row r="124" spans="1:45" ht="50.25" customHeight="1" x14ac:dyDescent="0.25">
      <c r="A124" s="71"/>
      <c r="D124" s="3"/>
      <c r="F124" s="56" t="s">
        <v>206</v>
      </c>
      <c r="G124" s="56"/>
      <c r="H124" s="47">
        <f t="shared" ref="H124:AL124" si="24">COUNTIF(H14:H122,"P")</f>
        <v>75</v>
      </c>
      <c r="I124" s="47">
        <f t="shared" si="24"/>
        <v>78</v>
      </c>
      <c r="J124" s="47">
        <f t="shared" si="24"/>
        <v>79</v>
      </c>
      <c r="K124" s="47">
        <f t="shared" si="24"/>
        <v>77</v>
      </c>
      <c r="L124" s="47">
        <f t="shared" si="24"/>
        <v>78</v>
      </c>
      <c r="M124" s="47">
        <f t="shared" si="24"/>
        <v>78</v>
      </c>
      <c r="N124" s="47">
        <f t="shared" si="24"/>
        <v>77</v>
      </c>
      <c r="O124" s="47">
        <f t="shared" si="24"/>
        <v>77</v>
      </c>
      <c r="P124" s="47">
        <f t="shared" si="24"/>
        <v>77</v>
      </c>
      <c r="Q124" s="47">
        <f t="shared" si="24"/>
        <v>78</v>
      </c>
      <c r="R124" s="47">
        <f t="shared" si="24"/>
        <v>78</v>
      </c>
      <c r="S124" s="47">
        <f t="shared" si="24"/>
        <v>78</v>
      </c>
      <c r="T124" s="47">
        <f t="shared" si="24"/>
        <v>77</v>
      </c>
      <c r="U124" s="47">
        <f t="shared" si="24"/>
        <v>79</v>
      </c>
      <c r="V124" s="47">
        <f t="shared" si="24"/>
        <v>76</v>
      </c>
      <c r="W124" s="47">
        <f t="shared" si="24"/>
        <v>79</v>
      </c>
      <c r="X124" s="47">
        <f t="shared" si="24"/>
        <v>78</v>
      </c>
      <c r="Y124" s="47">
        <f t="shared" si="24"/>
        <v>78</v>
      </c>
      <c r="Z124" s="47">
        <f t="shared" si="24"/>
        <v>78</v>
      </c>
      <c r="AA124" s="47">
        <f t="shared" si="24"/>
        <v>78</v>
      </c>
      <c r="AB124" s="47">
        <f t="shared" si="24"/>
        <v>78</v>
      </c>
      <c r="AC124" s="47">
        <f t="shared" si="24"/>
        <v>77</v>
      </c>
      <c r="AD124" s="47">
        <f t="shared" si="24"/>
        <v>76</v>
      </c>
      <c r="AE124" s="47">
        <f t="shared" si="24"/>
        <v>80</v>
      </c>
      <c r="AF124" s="47">
        <f t="shared" si="24"/>
        <v>77</v>
      </c>
      <c r="AG124" s="47">
        <f t="shared" si="24"/>
        <v>76</v>
      </c>
      <c r="AH124" s="47">
        <f t="shared" si="24"/>
        <v>78</v>
      </c>
      <c r="AI124" s="47">
        <f t="shared" si="24"/>
        <v>79</v>
      </c>
      <c r="AJ124" s="47">
        <f t="shared" si="24"/>
        <v>76</v>
      </c>
      <c r="AK124" s="47">
        <f t="shared" si="24"/>
        <v>77</v>
      </c>
      <c r="AL124" s="47">
        <f t="shared" si="24"/>
        <v>77</v>
      </c>
      <c r="AN124" s="47">
        <f>+AN123-393</f>
        <v>-26</v>
      </c>
      <c r="AO124" s="126"/>
      <c r="AQ124" s="94"/>
      <c r="AR124" s="95"/>
      <c r="AS124" s="95"/>
    </row>
    <row r="125" spans="1:45" ht="50.25" customHeight="1" x14ac:dyDescent="0.25">
      <c r="A125" s="59"/>
      <c r="D125" s="3"/>
      <c r="F125" s="57" t="s">
        <v>209</v>
      </c>
      <c r="G125" s="56"/>
      <c r="H125" s="47">
        <v>78</v>
      </c>
      <c r="I125" s="47">
        <v>78</v>
      </c>
      <c r="J125" s="47">
        <v>78</v>
      </c>
      <c r="K125" s="47">
        <v>76</v>
      </c>
      <c r="L125" s="47">
        <v>77</v>
      </c>
      <c r="M125" s="47">
        <v>78</v>
      </c>
      <c r="N125" s="47">
        <v>77</v>
      </c>
      <c r="O125" s="47">
        <v>77</v>
      </c>
      <c r="P125" s="47">
        <v>76</v>
      </c>
      <c r="Q125" s="47">
        <v>78</v>
      </c>
      <c r="R125" s="47">
        <v>77</v>
      </c>
      <c r="S125" s="47">
        <v>78</v>
      </c>
      <c r="T125" s="47">
        <v>78</v>
      </c>
      <c r="U125" s="47">
        <v>78</v>
      </c>
      <c r="V125" s="47">
        <v>78</v>
      </c>
      <c r="W125" s="47">
        <v>78</v>
      </c>
      <c r="X125" s="47">
        <v>78</v>
      </c>
      <c r="Y125" s="47">
        <v>77</v>
      </c>
      <c r="Z125" s="47">
        <v>78</v>
      </c>
      <c r="AA125" s="47">
        <v>78</v>
      </c>
      <c r="AB125" s="47">
        <v>78</v>
      </c>
      <c r="AC125" s="47">
        <v>78</v>
      </c>
      <c r="AD125" s="47">
        <v>78</v>
      </c>
      <c r="AE125" s="47">
        <v>78</v>
      </c>
      <c r="AF125" s="47">
        <v>77</v>
      </c>
      <c r="AG125" s="47">
        <v>78</v>
      </c>
      <c r="AH125" s="47">
        <v>78</v>
      </c>
      <c r="AI125" s="47">
        <v>78</v>
      </c>
      <c r="AJ125" s="47">
        <v>78</v>
      </c>
      <c r="AK125" s="47">
        <v>78</v>
      </c>
      <c r="AL125" s="47">
        <v>78</v>
      </c>
      <c r="AO125" s="47"/>
      <c r="AQ125" s="94"/>
      <c r="AR125" s="95"/>
      <c r="AS125" s="95"/>
    </row>
    <row r="126" spans="1:45" ht="46.5" customHeight="1" x14ac:dyDescent="0.25">
      <c r="A126" s="71"/>
      <c r="D126" s="3"/>
      <c r="F126" s="56" t="s">
        <v>222</v>
      </c>
      <c r="G126" s="56"/>
      <c r="H126" s="58">
        <f>H125-H124</f>
        <v>3</v>
      </c>
      <c r="I126" s="58">
        <f t="shared" ref="I126:AL126" si="25">I125-I124</f>
        <v>0</v>
      </c>
      <c r="J126" s="58">
        <f t="shared" si="25"/>
        <v>-1</v>
      </c>
      <c r="K126" s="58">
        <f t="shared" si="25"/>
        <v>-1</v>
      </c>
      <c r="L126" s="58">
        <f t="shared" si="25"/>
        <v>-1</v>
      </c>
      <c r="M126" s="58">
        <f t="shared" si="25"/>
        <v>0</v>
      </c>
      <c r="N126" s="58">
        <f t="shared" si="25"/>
        <v>0</v>
      </c>
      <c r="O126" s="58">
        <f t="shared" si="25"/>
        <v>0</v>
      </c>
      <c r="P126" s="58">
        <f t="shared" si="25"/>
        <v>-1</v>
      </c>
      <c r="Q126" s="58">
        <f t="shared" si="25"/>
        <v>0</v>
      </c>
      <c r="R126" s="58">
        <f t="shared" si="25"/>
        <v>-1</v>
      </c>
      <c r="S126" s="58">
        <f t="shared" si="25"/>
        <v>0</v>
      </c>
      <c r="T126" s="58">
        <f t="shared" si="25"/>
        <v>1</v>
      </c>
      <c r="U126" s="58">
        <f t="shared" si="25"/>
        <v>-1</v>
      </c>
      <c r="V126" s="58">
        <f t="shared" si="25"/>
        <v>2</v>
      </c>
      <c r="W126" s="58">
        <f t="shared" si="25"/>
        <v>-1</v>
      </c>
      <c r="X126" s="58">
        <f t="shared" si="25"/>
        <v>0</v>
      </c>
      <c r="Y126" s="58">
        <f t="shared" si="25"/>
        <v>-1</v>
      </c>
      <c r="Z126" s="58">
        <f t="shared" si="25"/>
        <v>0</v>
      </c>
      <c r="AA126" s="58">
        <f t="shared" si="25"/>
        <v>0</v>
      </c>
      <c r="AB126" s="58">
        <f t="shared" si="25"/>
        <v>0</v>
      </c>
      <c r="AC126" s="58">
        <f>AC125-AC124</f>
        <v>1</v>
      </c>
      <c r="AD126" s="58">
        <f t="shared" si="25"/>
        <v>2</v>
      </c>
      <c r="AE126" s="58">
        <f t="shared" si="25"/>
        <v>-2</v>
      </c>
      <c r="AF126" s="58">
        <f t="shared" si="25"/>
        <v>0</v>
      </c>
      <c r="AG126" s="58">
        <f t="shared" si="25"/>
        <v>2</v>
      </c>
      <c r="AH126" s="58">
        <f t="shared" si="25"/>
        <v>0</v>
      </c>
      <c r="AI126" s="58">
        <f t="shared" si="25"/>
        <v>-1</v>
      </c>
      <c r="AJ126" s="58">
        <f t="shared" si="25"/>
        <v>2</v>
      </c>
      <c r="AK126" s="58">
        <f t="shared" si="25"/>
        <v>1</v>
      </c>
      <c r="AL126" s="58">
        <f t="shared" si="25"/>
        <v>1</v>
      </c>
      <c r="AQ126" s="94"/>
      <c r="AR126" s="95"/>
      <c r="AS126" s="95"/>
    </row>
    <row r="127" spans="1:45" ht="48.75" customHeight="1" x14ac:dyDescent="0.25"/>
  </sheetData>
  <autoFilter ref="A13:AR126"/>
  <mergeCells count="12">
    <mergeCell ref="G12:G13"/>
    <mergeCell ref="H12:AP12"/>
    <mergeCell ref="A2:AP2"/>
    <mergeCell ref="A3:AP3"/>
    <mergeCell ref="A4:AP4"/>
    <mergeCell ref="H11:AB11"/>
    <mergeCell ref="A12:A13"/>
    <mergeCell ref="B12:B13"/>
    <mergeCell ref="C12:C13"/>
    <mergeCell ref="D12:D13"/>
    <mergeCell ref="E12:E13"/>
    <mergeCell ref="F12:F13"/>
  </mergeCells>
  <pageMargins left="0.17" right="0.17" top="0.34" bottom="0.23" header="0.24" footer="0.23"/>
  <pageSetup paperSize="9" scale="49" orientation="landscape" r:id="rId1"/>
  <rowBreaks count="5" manualBreakCount="5">
    <brk id="26" max="41" man="1"/>
    <brk id="43" max="41" man="1"/>
    <brk id="65" max="41" man="1"/>
    <brk id="84" max="41" man="1"/>
    <brk id="103" max="4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128"/>
  <sheetViews>
    <sheetView zoomScale="59" zoomScaleNormal="59" workbookViewId="0">
      <pane ySplit="13" topLeftCell="A14" activePane="bottomLeft" state="frozen"/>
      <selection pane="bottomLeft" activeCell="A12" sqref="A12:A13"/>
    </sheetView>
  </sheetViews>
  <sheetFormatPr defaultColWidth="9.140625" defaultRowHeight="15" x14ac:dyDescent="0.25"/>
  <cols>
    <col min="1" max="1" width="7.85546875" style="3" customWidth="1"/>
    <col min="2" max="2" width="28" style="3" customWidth="1"/>
    <col min="3" max="3" width="25.5703125" style="4" customWidth="1"/>
    <col min="4" max="4" width="8.42578125" style="5" customWidth="1"/>
    <col min="5" max="5" width="7.5703125" style="3" customWidth="1"/>
    <col min="6" max="6" width="17.85546875" style="3" customWidth="1"/>
    <col min="7" max="7" width="6.85546875" style="3" customWidth="1"/>
    <col min="8" max="10" width="5.28515625" style="2" customWidth="1"/>
    <col min="11" max="11" width="6.85546875" style="2" customWidth="1"/>
    <col min="12" max="18" width="5.28515625" style="2" customWidth="1"/>
    <col min="19" max="19" width="6" style="2" customWidth="1"/>
    <col min="20" max="22" width="5.28515625" style="2" customWidth="1"/>
    <col min="23" max="23" width="6" style="2" customWidth="1"/>
    <col min="24" max="38" width="5.28515625" style="2" customWidth="1"/>
    <col min="39" max="39" width="8.140625" style="2" customWidth="1"/>
    <col min="40" max="41" width="7.85546875" style="2" customWidth="1"/>
    <col min="42" max="42" width="8.85546875" style="2" customWidth="1"/>
    <col min="43" max="16384" width="9.140625" style="2"/>
  </cols>
  <sheetData>
    <row r="1" spans="1:43" ht="15.75" thickBot="1" x14ac:dyDescent="0.3"/>
    <row r="2" spans="1:43" ht="18" x14ac:dyDescent="0.25">
      <c r="A2" s="177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9"/>
    </row>
    <row r="3" spans="1:43" ht="18" x14ac:dyDescent="0.25">
      <c r="A3" s="180" t="s">
        <v>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2"/>
    </row>
    <row r="4" spans="1:43" ht="18.75" thickBot="1" x14ac:dyDescent="0.3">
      <c r="A4" s="183" t="s">
        <v>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5"/>
    </row>
    <row r="5" spans="1:43" ht="18" x14ac:dyDescent="0.25">
      <c r="A5" s="6" t="s">
        <v>102</v>
      </c>
      <c r="B5" s="7"/>
      <c r="C5" s="8"/>
      <c r="D5" s="9"/>
      <c r="E5" s="7"/>
      <c r="F5" s="7"/>
      <c r="G5" s="7"/>
      <c r="H5" s="10"/>
      <c r="I5" s="11"/>
      <c r="J5" s="11"/>
      <c r="K5" s="11"/>
      <c r="L5" s="11"/>
      <c r="M5" s="11"/>
      <c r="N5" s="11"/>
      <c r="O5" s="11"/>
      <c r="P5" s="11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4" t="s">
        <v>105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17"/>
    </row>
    <row r="6" spans="1:43" ht="15.75" x14ac:dyDescent="0.25">
      <c r="A6" s="18" t="s">
        <v>103</v>
      </c>
      <c r="B6" s="19"/>
      <c r="C6" s="20"/>
      <c r="D6" s="21"/>
      <c r="E6" s="19"/>
      <c r="F6" s="19"/>
      <c r="G6" s="19"/>
      <c r="H6" s="22"/>
      <c r="I6" s="23"/>
      <c r="J6" s="23"/>
      <c r="K6" s="23"/>
      <c r="L6" s="23"/>
      <c r="M6" s="23"/>
      <c r="N6" s="13"/>
      <c r="O6" s="13"/>
      <c r="P6" s="13"/>
      <c r="Q6" s="13"/>
      <c r="R6" s="24"/>
      <c r="S6" s="13"/>
      <c r="T6" s="13"/>
      <c r="U6" s="13"/>
      <c r="V6" s="13"/>
      <c r="W6" s="13"/>
      <c r="X6" s="13"/>
      <c r="Y6" s="13"/>
      <c r="Z6" s="13"/>
      <c r="AA6" s="13"/>
      <c r="AB6" s="13"/>
      <c r="AC6" s="25" t="s">
        <v>104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7"/>
      <c r="AP6" s="28"/>
    </row>
    <row r="7" spans="1:43" ht="18" x14ac:dyDescent="0.25">
      <c r="A7" s="18" t="s">
        <v>9</v>
      </c>
      <c r="B7" s="19"/>
      <c r="C7" s="20"/>
      <c r="D7" s="21"/>
      <c r="E7" s="19"/>
      <c r="F7" s="19"/>
      <c r="G7" s="19"/>
      <c r="H7" s="22"/>
      <c r="I7" s="23"/>
      <c r="J7" s="23"/>
      <c r="K7" s="23"/>
      <c r="L7" s="23"/>
      <c r="M7" s="23"/>
      <c r="N7" s="13"/>
      <c r="O7" s="13"/>
      <c r="P7" s="13"/>
      <c r="Q7" s="13"/>
      <c r="R7" s="24"/>
      <c r="S7" s="13"/>
      <c r="T7" s="13"/>
      <c r="U7" s="13"/>
      <c r="V7" s="13"/>
      <c r="W7" s="13"/>
      <c r="X7" s="13"/>
      <c r="Y7" s="13"/>
      <c r="Z7" s="13"/>
      <c r="AA7" s="13"/>
      <c r="AB7" s="13"/>
      <c r="AC7" s="18" t="s">
        <v>106</v>
      </c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  <c r="AO7" s="30"/>
      <c r="AP7" s="28"/>
    </row>
    <row r="8" spans="1:43" ht="15.75" x14ac:dyDescent="0.25">
      <c r="A8" s="18"/>
      <c r="B8" s="19"/>
      <c r="C8" s="20"/>
      <c r="D8" s="21"/>
      <c r="E8" s="19"/>
      <c r="F8" s="19"/>
      <c r="G8" s="19"/>
      <c r="H8" s="22"/>
      <c r="I8" s="23"/>
      <c r="J8" s="23"/>
      <c r="K8" s="23"/>
      <c r="L8" s="23"/>
      <c r="M8" s="23"/>
      <c r="N8" s="13"/>
      <c r="O8" s="13"/>
      <c r="P8" s="13"/>
      <c r="Q8" s="13"/>
      <c r="R8" s="24"/>
      <c r="S8" s="13"/>
      <c r="T8" s="13"/>
      <c r="U8" s="13"/>
      <c r="V8" s="13"/>
      <c r="W8" s="13"/>
      <c r="X8" s="13"/>
      <c r="Y8" s="13"/>
      <c r="Z8" s="13"/>
      <c r="AA8" s="13"/>
      <c r="AB8" s="13"/>
      <c r="AC8" s="31"/>
      <c r="AD8" s="22"/>
      <c r="AE8" s="22"/>
      <c r="AF8" s="22"/>
      <c r="AG8" s="22"/>
      <c r="AH8" s="22"/>
      <c r="AI8" s="22"/>
      <c r="AJ8" s="22"/>
      <c r="AK8" s="22"/>
      <c r="AL8" s="22"/>
      <c r="AM8" s="29"/>
      <c r="AN8" s="29"/>
      <c r="AO8" s="29"/>
      <c r="AP8" s="28"/>
    </row>
    <row r="9" spans="1:43" ht="18" x14ac:dyDescent="0.25">
      <c r="A9" s="32"/>
      <c r="B9" s="33"/>
      <c r="C9" s="34"/>
      <c r="D9" s="35"/>
      <c r="E9" s="33"/>
      <c r="F9" s="33"/>
      <c r="G9" s="33"/>
      <c r="H9" s="13"/>
      <c r="I9" s="23"/>
      <c r="J9" s="23"/>
      <c r="K9" s="23"/>
      <c r="L9" s="23"/>
      <c r="M9" s="23"/>
      <c r="N9" s="13"/>
      <c r="O9" s="13"/>
      <c r="P9" s="13"/>
      <c r="Q9" s="13"/>
      <c r="R9" s="24"/>
      <c r="S9" s="13"/>
      <c r="T9" s="13"/>
      <c r="U9" s="13"/>
      <c r="V9" s="13"/>
      <c r="W9" s="13"/>
      <c r="X9" s="13"/>
      <c r="Y9" s="13"/>
      <c r="Z9" s="13"/>
      <c r="AA9" s="13"/>
      <c r="AB9" s="13"/>
      <c r="AC9" s="3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30"/>
      <c r="AO9" s="30"/>
      <c r="AP9" s="28"/>
    </row>
    <row r="10" spans="1:43" ht="18.75" thickBot="1" x14ac:dyDescent="0.3">
      <c r="A10" s="36"/>
      <c r="B10" s="37"/>
      <c r="C10" s="38"/>
      <c r="D10" s="39"/>
      <c r="E10" s="37"/>
      <c r="F10" s="37"/>
      <c r="G10" s="37"/>
      <c r="H10" s="40"/>
      <c r="I10" s="41"/>
      <c r="J10" s="41"/>
      <c r="K10" s="41"/>
      <c r="L10" s="41"/>
      <c r="M10" s="41"/>
      <c r="N10" s="42"/>
      <c r="O10" s="42"/>
      <c r="P10" s="42"/>
      <c r="Q10" s="42"/>
      <c r="R10" s="4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" t="s">
        <v>12</v>
      </c>
      <c r="AD10" s="40"/>
      <c r="AE10" s="40"/>
      <c r="AF10" s="40"/>
      <c r="AG10" s="44" t="s">
        <v>247</v>
      </c>
      <c r="AH10" s="44"/>
      <c r="AI10" s="44"/>
      <c r="AJ10" s="44"/>
      <c r="AK10" s="40"/>
      <c r="AL10" s="40"/>
      <c r="AM10" s="40"/>
      <c r="AN10" s="45"/>
      <c r="AO10" s="45"/>
      <c r="AP10" s="46"/>
    </row>
    <row r="11" spans="1:43" ht="24" customHeight="1" x14ac:dyDescent="0.25">
      <c r="A11" s="32"/>
      <c r="B11" s="33"/>
      <c r="C11" s="34"/>
      <c r="D11" s="35"/>
      <c r="E11" s="33"/>
      <c r="F11" s="33"/>
      <c r="G11" s="33"/>
      <c r="H11" s="186" t="s">
        <v>246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24"/>
    </row>
    <row r="12" spans="1:43" s="47" customFormat="1" ht="57.75" customHeight="1" thickBot="1" x14ac:dyDescent="0.3">
      <c r="A12" s="174" t="s">
        <v>3</v>
      </c>
      <c r="B12" s="187" t="s">
        <v>4</v>
      </c>
      <c r="C12" s="187" t="s">
        <v>14</v>
      </c>
      <c r="D12" s="187" t="s">
        <v>15</v>
      </c>
      <c r="E12" s="187" t="s">
        <v>16</v>
      </c>
      <c r="F12" s="187" t="s">
        <v>174</v>
      </c>
      <c r="G12" s="174" t="s">
        <v>5</v>
      </c>
      <c r="H12" s="175" t="s">
        <v>6</v>
      </c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6"/>
    </row>
    <row r="13" spans="1:43" s="54" customFormat="1" ht="53.25" customHeight="1" thickBot="1" x14ac:dyDescent="0.3">
      <c r="A13" s="174"/>
      <c r="B13" s="187"/>
      <c r="C13" s="187"/>
      <c r="D13" s="187"/>
      <c r="E13" s="187"/>
      <c r="F13" s="187"/>
      <c r="G13" s="174"/>
      <c r="H13" s="48">
        <v>1</v>
      </c>
      <c r="I13" s="49">
        <v>2</v>
      </c>
      <c r="J13" s="48">
        <v>3</v>
      </c>
      <c r="K13" s="49">
        <v>4</v>
      </c>
      <c r="L13" s="48">
        <v>5</v>
      </c>
      <c r="M13" s="49">
        <v>6</v>
      </c>
      <c r="N13" s="48">
        <v>7</v>
      </c>
      <c r="O13" s="49">
        <v>8</v>
      </c>
      <c r="P13" s="48">
        <v>9</v>
      </c>
      <c r="Q13" s="49">
        <v>10</v>
      </c>
      <c r="R13" s="48">
        <v>11</v>
      </c>
      <c r="S13" s="49">
        <v>12</v>
      </c>
      <c r="T13" s="48">
        <v>13</v>
      </c>
      <c r="U13" s="49">
        <v>14</v>
      </c>
      <c r="V13" s="48">
        <v>15</v>
      </c>
      <c r="W13" s="49">
        <v>16</v>
      </c>
      <c r="X13" s="48">
        <v>17</v>
      </c>
      <c r="Y13" s="49">
        <v>18</v>
      </c>
      <c r="Z13" s="48">
        <v>19</v>
      </c>
      <c r="AA13" s="49">
        <v>20</v>
      </c>
      <c r="AB13" s="48">
        <v>21</v>
      </c>
      <c r="AC13" s="49">
        <v>22</v>
      </c>
      <c r="AD13" s="48">
        <v>23</v>
      </c>
      <c r="AE13" s="49">
        <v>24</v>
      </c>
      <c r="AF13" s="48">
        <v>25</v>
      </c>
      <c r="AG13" s="49">
        <v>26</v>
      </c>
      <c r="AH13" s="48">
        <v>27</v>
      </c>
      <c r="AI13" s="49">
        <v>28</v>
      </c>
      <c r="AJ13" s="48">
        <v>29</v>
      </c>
      <c r="AK13" s="49">
        <v>30</v>
      </c>
      <c r="AL13" s="49">
        <v>31</v>
      </c>
      <c r="AM13" s="50" t="s">
        <v>7</v>
      </c>
      <c r="AN13" s="51" t="s">
        <v>11</v>
      </c>
      <c r="AO13" s="52" t="s">
        <v>17</v>
      </c>
      <c r="AP13" s="53" t="s">
        <v>8</v>
      </c>
    </row>
    <row r="14" spans="1:43" s="70" customFormat="1" ht="41.25" customHeight="1" thickTop="1" x14ac:dyDescent="0.3">
      <c r="A14" s="59">
        <v>1</v>
      </c>
      <c r="B14" s="60" t="s">
        <v>22</v>
      </c>
      <c r="C14" s="60" t="s">
        <v>23</v>
      </c>
      <c r="D14" s="61">
        <v>5336</v>
      </c>
      <c r="E14" s="62" t="s">
        <v>99</v>
      </c>
      <c r="F14" s="63">
        <v>44075</v>
      </c>
      <c r="G14" s="64" t="s">
        <v>10</v>
      </c>
      <c r="H14" s="65" t="s">
        <v>13</v>
      </c>
      <c r="I14" s="65" t="s">
        <v>13</v>
      </c>
      <c r="J14" s="65" t="s">
        <v>13</v>
      </c>
      <c r="K14" s="65" t="s">
        <v>248</v>
      </c>
      <c r="L14" s="65" t="s">
        <v>241</v>
      </c>
      <c r="M14" s="65" t="s">
        <v>13</v>
      </c>
      <c r="N14" s="65" t="s">
        <v>13</v>
      </c>
      <c r="O14" s="65" t="s">
        <v>241</v>
      </c>
      <c r="P14" s="65" t="s">
        <v>241</v>
      </c>
      <c r="Q14" s="65" t="s">
        <v>13</v>
      </c>
      <c r="R14" s="65" t="s">
        <v>13</v>
      </c>
      <c r="S14" s="65" t="s">
        <v>13</v>
      </c>
      <c r="T14" s="65" t="s">
        <v>248</v>
      </c>
      <c r="U14" s="65" t="s">
        <v>13</v>
      </c>
      <c r="V14" s="65" t="s">
        <v>13</v>
      </c>
      <c r="W14" s="65" t="s">
        <v>241</v>
      </c>
      <c r="X14" s="65" t="s">
        <v>13</v>
      </c>
      <c r="Y14" s="65" t="s">
        <v>13</v>
      </c>
      <c r="Z14" s="65" t="s">
        <v>13</v>
      </c>
      <c r="AA14" s="65" t="s">
        <v>241</v>
      </c>
      <c r="AB14" s="65" t="s">
        <v>13</v>
      </c>
      <c r="AC14" s="65" t="s">
        <v>241</v>
      </c>
      <c r="AD14" s="65" t="s">
        <v>248</v>
      </c>
      <c r="AE14" s="65" t="s">
        <v>13</v>
      </c>
      <c r="AF14" s="65" t="s">
        <v>13</v>
      </c>
      <c r="AG14" s="65" t="s">
        <v>13</v>
      </c>
      <c r="AH14" s="65" t="s">
        <v>241</v>
      </c>
      <c r="AI14" s="65" t="s">
        <v>13</v>
      </c>
      <c r="AJ14" s="65" t="s">
        <v>13</v>
      </c>
      <c r="AK14" s="65" t="s">
        <v>13</v>
      </c>
      <c r="AL14" s="65" t="s">
        <v>13</v>
      </c>
      <c r="AM14" s="66">
        <f t="shared" ref="AM14:AM77" si="0">COUNTIF(H14:AL14,"P")*1</f>
        <v>21</v>
      </c>
      <c r="AN14" s="67">
        <f t="shared" ref="AN14:AN77" si="1">COUNTIF(H14:AL14,"OFF")*1</f>
        <v>3</v>
      </c>
      <c r="AO14" s="68">
        <f t="shared" ref="AO14:AO77" si="2">COUNTIF(H14:AL14,"A")*1</f>
        <v>7</v>
      </c>
      <c r="AP14" s="69">
        <f>AM14+AN14</f>
        <v>24</v>
      </c>
      <c r="AQ14" s="54"/>
    </row>
    <row r="15" spans="1:43" s="70" customFormat="1" ht="41.25" customHeight="1" x14ac:dyDescent="0.3">
      <c r="A15" s="71">
        <v>2</v>
      </c>
      <c r="B15" s="60" t="s">
        <v>44</v>
      </c>
      <c r="C15" s="72" t="s">
        <v>45</v>
      </c>
      <c r="D15" s="73">
        <v>5279</v>
      </c>
      <c r="E15" s="74" t="s">
        <v>99</v>
      </c>
      <c r="F15" s="75">
        <v>44075</v>
      </c>
      <c r="G15" s="64" t="s">
        <v>10</v>
      </c>
      <c r="H15" s="65" t="s">
        <v>242</v>
      </c>
      <c r="I15" s="65" t="s">
        <v>241</v>
      </c>
      <c r="J15" s="65" t="s">
        <v>13</v>
      </c>
      <c r="K15" s="65" t="s">
        <v>13</v>
      </c>
      <c r="L15" s="65" t="s">
        <v>241</v>
      </c>
      <c r="M15" s="65" t="s">
        <v>241</v>
      </c>
      <c r="N15" s="65" t="s">
        <v>241</v>
      </c>
      <c r="O15" s="65" t="s">
        <v>241</v>
      </c>
      <c r="P15" s="65" t="s">
        <v>241</v>
      </c>
      <c r="Q15" s="65" t="s">
        <v>241</v>
      </c>
      <c r="R15" s="65" t="s">
        <v>13</v>
      </c>
      <c r="S15" s="65" t="s">
        <v>241</v>
      </c>
      <c r="T15" s="65" t="s">
        <v>13</v>
      </c>
      <c r="U15" s="65" t="s">
        <v>241</v>
      </c>
      <c r="V15" s="65" t="s">
        <v>241</v>
      </c>
      <c r="W15" s="65" t="s">
        <v>13</v>
      </c>
      <c r="X15" s="65" t="s">
        <v>13</v>
      </c>
      <c r="Y15" s="65" t="s">
        <v>248</v>
      </c>
      <c r="Z15" s="65" t="s">
        <v>13</v>
      </c>
      <c r="AA15" s="65" t="s">
        <v>241</v>
      </c>
      <c r="AB15" s="65" t="s">
        <v>13</v>
      </c>
      <c r="AC15" s="65" t="s">
        <v>13</v>
      </c>
      <c r="AD15" s="65" t="s">
        <v>13</v>
      </c>
      <c r="AE15" s="65" t="s">
        <v>13</v>
      </c>
      <c r="AF15" s="65" t="s">
        <v>13</v>
      </c>
      <c r="AG15" s="65" t="s">
        <v>248</v>
      </c>
      <c r="AH15" s="65" t="s">
        <v>241</v>
      </c>
      <c r="AI15" s="65" t="s">
        <v>241</v>
      </c>
      <c r="AJ15" s="65" t="s">
        <v>13</v>
      </c>
      <c r="AK15" s="65" t="s">
        <v>13</v>
      </c>
      <c r="AL15" s="65" t="s">
        <v>13</v>
      </c>
      <c r="AM15" s="66">
        <f t="shared" si="0"/>
        <v>15</v>
      </c>
      <c r="AN15" s="67">
        <f t="shared" si="1"/>
        <v>2</v>
      </c>
      <c r="AO15" s="68">
        <f t="shared" si="2"/>
        <v>13</v>
      </c>
      <c r="AP15" s="69">
        <f t="shared" ref="AP15:AP78" si="3">AM15+AN15</f>
        <v>17</v>
      </c>
      <c r="AQ15" s="54"/>
    </row>
    <row r="16" spans="1:43" s="70" customFormat="1" ht="41.25" customHeight="1" x14ac:dyDescent="0.3">
      <c r="A16" s="59">
        <v>3</v>
      </c>
      <c r="B16" s="60" t="s">
        <v>64</v>
      </c>
      <c r="C16" s="72" t="s">
        <v>65</v>
      </c>
      <c r="D16" s="73">
        <v>5353</v>
      </c>
      <c r="E16" s="74" t="s">
        <v>99</v>
      </c>
      <c r="F16" s="75">
        <v>44075</v>
      </c>
      <c r="G16" s="64" t="s">
        <v>10</v>
      </c>
      <c r="H16" s="65" t="s">
        <v>13</v>
      </c>
      <c r="I16" s="65" t="s">
        <v>13</v>
      </c>
      <c r="J16" s="65" t="s">
        <v>13</v>
      </c>
      <c r="K16" s="65" t="s">
        <v>13</v>
      </c>
      <c r="L16" s="65" t="s">
        <v>248</v>
      </c>
      <c r="M16" s="65" t="s">
        <v>13</v>
      </c>
      <c r="N16" s="65" t="s">
        <v>13</v>
      </c>
      <c r="O16" s="65" t="s">
        <v>241</v>
      </c>
      <c r="P16" s="65" t="s">
        <v>13</v>
      </c>
      <c r="Q16" s="65" t="s">
        <v>13</v>
      </c>
      <c r="R16" s="65" t="s">
        <v>13</v>
      </c>
      <c r="S16" s="65" t="s">
        <v>241</v>
      </c>
      <c r="T16" s="65" t="s">
        <v>248</v>
      </c>
      <c r="U16" s="65" t="s">
        <v>241</v>
      </c>
      <c r="V16" s="65" t="s">
        <v>13</v>
      </c>
      <c r="W16" s="65" t="s">
        <v>13</v>
      </c>
      <c r="X16" s="65" t="s">
        <v>13</v>
      </c>
      <c r="Y16" s="65" t="s">
        <v>13</v>
      </c>
      <c r="Z16" s="65" t="s">
        <v>13</v>
      </c>
      <c r="AA16" s="65" t="s">
        <v>241</v>
      </c>
      <c r="AB16" s="65" t="s">
        <v>248</v>
      </c>
      <c r="AC16" s="65" t="s">
        <v>13</v>
      </c>
      <c r="AD16" s="65" t="s">
        <v>13</v>
      </c>
      <c r="AE16" s="65" t="s">
        <v>241</v>
      </c>
      <c r="AF16" s="65" t="s">
        <v>13</v>
      </c>
      <c r="AG16" s="65" t="s">
        <v>13</v>
      </c>
      <c r="AH16" s="65" t="s">
        <v>248</v>
      </c>
      <c r="AI16" s="65" t="s">
        <v>13</v>
      </c>
      <c r="AJ16" s="65" t="s">
        <v>13</v>
      </c>
      <c r="AK16" s="65" t="s">
        <v>13</v>
      </c>
      <c r="AL16" s="65" t="s">
        <v>13</v>
      </c>
      <c r="AM16" s="66">
        <f t="shared" si="0"/>
        <v>22</v>
      </c>
      <c r="AN16" s="67">
        <f t="shared" si="1"/>
        <v>4</v>
      </c>
      <c r="AO16" s="68">
        <f t="shared" si="2"/>
        <v>5</v>
      </c>
      <c r="AP16" s="69">
        <f t="shared" si="3"/>
        <v>26</v>
      </c>
      <c r="AQ16" s="54"/>
    </row>
    <row r="17" spans="1:43" s="70" customFormat="1" ht="41.25" customHeight="1" x14ac:dyDescent="0.3">
      <c r="A17" s="71">
        <v>4</v>
      </c>
      <c r="B17" s="60" t="s">
        <v>172</v>
      </c>
      <c r="C17" s="72" t="s">
        <v>173</v>
      </c>
      <c r="D17" s="73">
        <v>5848</v>
      </c>
      <c r="E17" s="74" t="s">
        <v>99</v>
      </c>
      <c r="F17" s="75">
        <v>44369</v>
      </c>
      <c r="G17" s="64" t="s">
        <v>10</v>
      </c>
      <c r="H17" s="65" t="s">
        <v>13</v>
      </c>
      <c r="I17" s="65" t="s">
        <v>248</v>
      </c>
      <c r="J17" s="65" t="s">
        <v>13</v>
      </c>
      <c r="K17" s="65" t="s">
        <v>13</v>
      </c>
      <c r="L17" s="65" t="s">
        <v>13</v>
      </c>
      <c r="M17" s="65" t="s">
        <v>13</v>
      </c>
      <c r="N17" s="65" t="s">
        <v>241</v>
      </c>
      <c r="O17" s="65" t="s">
        <v>13</v>
      </c>
      <c r="P17" s="65" t="s">
        <v>248</v>
      </c>
      <c r="Q17" s="65" t="s">
        <v>13</v>
      </c>
      <c r="R17" s="65" t="s">
        <v>13</v>
      </c>
      <c r="S17" s="65" t="s">
        <v>13</v>
      </c>
      <c r="T17" s="65" t="s">
        <v>13</v>
      </c>
      <c r="U17" s="65" t="s">
        <v>13</v>
      </c>
      <c r="V17" s="65" t="s">
        <v>241</v>
      </c>
      <c r="W17" s="65" t="s">
        <v>248</v>
      </c>
      <c r="X17" s="65" t="s">
        <v>13</v>
      </c>
      <c r="Y17" s="65" t="s">
        <v>13</v>
      </c>
      <c r="Z17" s="65" t="s">
        <v>241</v>
      </c>
      <c r="AA17" s="65" t="s">
        <v>13</v>
      </c>
      <c r="AB17" s="65" t="s">
        <v>241</v>
      </c>
      <c r="AC17" s="65" t="s">
        <v>241</v>
      </c>
      <c r="AD17" s="65" t="s">
        <v>241</v>
      </c>
      <c r="AE17" s="65" t="s">
        <v>241</v>
      </c>
      <c r="AF17" s="65" t="s">
        <v>241</v>
      </c>
      <c r="AG17" s="65" t="s">
        <v>13</v>
      </c>
      <c r="AH17" s="65" t="s">
        <v>13</v>
      </c>
      <c r="AI17" s="65" t="s">
        <v>13</v>
      </c>
      <c r="AJ17" s="65" t="s">
        <v>241</v>
      </c>
      <c r="AK17" s="65" t="s">
        <v>241</v>
      </c>
      <c r="AL17" s="65" t="s">
        <v>241</v>
      </c>
      <c r="AM17" s="66">
        <f>COUNTIF(H17:AL17,"P")*1</f>
        <v>17</v>
      </c>
      <c r="AN17" s="67">
        <f>COUNTIF(H17:AL17,"OFF")*1</f>
        <v>3</v>
      </c>
      <c r="AO17" s="68">
        <f>COUNTIF(H17:AL17,"A")*1</f>
        <v>11</v>
      </c>
      <c r="AP17" s="69">
        <f>AM17+AN17</f>
        <v>20</v>
      </c>
      <c r="AQ17" s="54"/>
    </row>
    <row r="18" spans="1:43" s="70" customFormat="1" ht="41.25" customHeight="1" x14ac:dyDescent="0.3">
      <c r="A18" s="59">
        <v>5</v>
      </c>
      <c r="B18" s="60" t="s">
        <v>135</v>
      </c>
      <c r="C18" s="72" t="s">
        <v>136</v>
      </c>
      <c r="D18" s="73">
        <v>5511</v>
      </c>
      <c r="E18" s="74" t="s">
        <v>99</v>
      </c>
      <c r="F18" s="75">
        <v>44171</v>
      </c>
      <c r="G18" s="64" t="s">
        <v>10</v>
      </c>
      <c r="H18" s="65" t="s">
        <v>241</v>
      </c>
      <c r="I18" s="65" t="s">
        <v>241</v>
      </c>
      <c r="J18" s="65" t="s">
        <v>241</v>
      </c>
      <c r="K18" s="65" t="s">
        <v>241</v>
      </c>
      <c r="L18" s="65" t="s">
        <v>241</v>
      </c>
      <c r="M18" s="65" t="s">
        <v>241</v>
      </c>
      <c r="N18" s="65" t="s">
        <v>241</v>
      </c>
      <c r="O18" s="65" t="s">
        <v>241</v>
      </c>
      <c r="P18" s="65" t="s">
        <v>241</v>
      </c>
      <c r="Q18" s="65" t="s">
        <v>241</v>
      </c>
      <c r="R18" s="65" t="s">
        <v>241</v>
      </c>
      <c r="S18" s="65" t="s">
        <v>241</v>
      </c>
      <c r="T18" s="65" t="s">
        <v>241</v>
      </c>
      <c r="U18" s="65" t="s">
        <v>241</v>
      </c>
      <c r="V18" s="65" t="s">
        <v>241</v>
      </c>
      <c r="W18" s="65" t="s">
        <v>13</v>
      </c>
      <c r="X18" s="65" t="s">
        <v>241</v>
      </c>
      <c r="Y18" s="65" t="s">
        <v>13</v>
      </c>
      <c r="Z18" s="65" t="s">
        <v>13</v>
      </c>
      <c r="AA18" s="65" t="s">
        <v>241</v>
      </c>
      <c r="AB18" s="65" t="s">
        <v>241</v>
      </c>
      <c r="AC18" s="65" t="s">
        <v>248</v>
      </c>
      <c r="AD18" s="65" t="s">
        <v>13</v>
      </c>
      <c r="AE18" s="65" t="s">
        <v>13</v>
      </c>
      <c r="AF18" s="65" t="s">
        <v>13</v>
      </c>
      <c r="AG18" s="65" t="s">
        <v>241</v>
      </c>
      <c r="AH18" s="65" t="s">
        <v>241</v>
      </c>
      <c r="AI18" s="65" t="s">
        <v>241</v>
      </c>
      <c r="AJ18" s="65" t="s">
        <v>241</v>
      </c>
      <c r="AK18" s="65" t="s">
        <v>13</v>
      </c>
      <c r="AL18" s="65" t="s">
        <v>13</v>
      </c>
      <c r="AM18" s="66">
        <f>COUNTIF(H18:AL18,"P")*1</f>
        <v>8</v>
      </c>
      <c r="AN18" s="67">
        <f>COUNTIF(H18:AL18,"OFF")*1</f>
        <v>1</v>
      </c>
      <c r="AO18" s="68">
        <f>COUNTIF(H18:AL18,"A")*1</f>
        <v>22</v>
      </c>
      <c r="AP18" s="69">
        <f>AM18+AN18</f>
        <v>9</v>
      </c>
      <c r="AQ18" s="54"/>
    </row>
    <row r="19" spans="1:43" s="70" customFormat="1" ht="41.25" customHeight="1" x14ac:dyDescent="0.3">
      <c r="A19" s="71">
        <v>6</v>
      </c>
      <c r="B19" s="60" t="s">
        <v>95</v>
      </c>
      <c r="C19" s="72" t="s">
        <v>96</v>
      </c>
      <c r="D19" s="73">
        <v>5430</v>
      </c>
      <c r="E19" s="74" t="s">
        <v>100</v>
      </c>
      <c r="F19" s="75">
        <v>44099</v>
      </c>
      <c r="G19" s="64" t="s">
        <v>101</v>
      </c>
      <c r="H19" s="65" t="s">
        <v>13</v>
      </c>
      <c r="I19" s="65" t="s">
        <v>13</v>
      </c>
      <c r="J19" s="65" t="s">
        <v>13</v>
      </c>
      <c r="K19" s="65" t="s">
        <v>248</v>
      </c>
      <c r="L19" s="65" t="s">
        <v>13</v>
      </c>
      <c r="M19" s="65" t="s">
        <v>13</v>
      </c>
      <c r="N19" s="65" t="s">
        <v>13</v>
      </c>
      <c r="O19" s="65" t="s">
        <v>13</v>
      </c>
      <c r="P19" s="65" t="s">
        <v>13</v>
      </c>
      <c r="Q19" s="65" t="s">
        <v>13</v>
      </c>
      <c r="R19" s="65" t="s">
        <v>248</v>
      </c>
      <c r="S19" s="65" t="s">
        <v>13</v>
      </c>
      <c r="T19" s="65" t="s">
        <v>13</v>
      </c>
      <c r="U19" s="65" t="s">
        <v>13</v>
      </c>
      <c r="V19" s="65" t="s">
        <v>13</v>
      </c>
      <c r="W19" s="65" t="s">
        <v>13</v>
      </c>
      <c r="X19" s="65" t="s">
        <v>13</v>
      </c>
      <c r="Y19" s="65" t="s">
        <v>248</v>
      </c>
      <c r="Z19" s="65" t="s">
        <v>13</v>
      </c>
      <c r="AA19" s="65" t="s">
        <v>13</v>
      </c>
      <c r="AB19" s="65" t="s">
        <v>13</v>
      </c>
      <c r="AC19" s="65" t="s">
        <v>13</v>
      </c>
      <c r="AD19" s="65" t="s">
        <v>13</v>
      </c>
      <c r="AE19" s="65" t="s">
        <v>13</v>
      </c>
      <c r="AF19" s="65" t="s">
        <v>13</v>
      </c>
      <c r="AG19" s="65" t="s">
        <v>248</v>
      </c>
      <c r="AH19" s="65" t="s">
        <v>13</v>
      </c>
      <c r="AI19" s="65" t="s">
        <v>13</v>
      </c>
      <c r="AJ19" s="65" t="s">
        <v>13</v>
      </c>
      <c r="AK19" s="65" t="s">
        <v>13</v>
      </c>
      <c r="AL19" s="65" t="s">
        <v>13</v>
      </c>
      <c r="AM19" s="66">
        <f t="shared" si="0"/>
        <v>27</v>
      </c>
      <c r="AN19" s="67">
        <f t="shared" si="1"/>
        <v>4</v>
      </c>
      <c r="AO19" s="68">
        <f t="shared" si="2"/>
        <v>0</v>
      </c>
      <c r="AP19" s="69">
        <f t="shared" si="3"/>
        <v>31</v>
      </c>
      <c r="AQ19" s="54"/>
    </row>
    <row r="20" spans="1:43" s="70" customFormat="1" ht="41.25" customHeight="1" x14ac:dyDescent="0.3">
      <c r="A20" s="59">
        <v>7</v>
      </c>
      <c r="B20" s="60" t="s">
        <v>24</v>
      </c>
      <c r="C20" s="72" t="s">
        <v>25</v>
      </c>
      <c r="D20" s="73">
        <v>5310</v>
      </c>
      <c r="E20" s="74" t="s">
        <v>99</v>
      </c>
      <c r="F20" s="75">
        <v>44075</v>
      </c>
      <c r="G20" s="64" t="s">
        <v>10</v>
      </c>
      <c r="H20" s="65" t="s">
        <v>13</v>
      </c>
      <c r="I20" s="65" t="s">
        <v>13</v>
      </c>
      <c r="J20" s="65" t="s">
        <v>13</v>
      </c>
      <c r="K20" s="65" t="s">
        <v>13</v>
      </c>
      <c r="L20" s="65" t="s">
        <v>13</v>
      </c>
      <c r="M20" s="65" t="s">
        <v>248</v>
      </c>
      <c r="N20" s="65" t="s">
        <v>13</v>
      </c>
      <c r="O20" s="65" t="s">
        <v>13</v>
      </c>
      <c r="P20" s="65" t="s">
        <v>13</v>
      </c>
      <c r="Q20" s="65" t="s">
        <v>13</v>
      </c>
      <c r="R20" s="65" t="s">
        <v>13</v>
      </c>
      <c r="S20" s="65" t="s">
        <v>13</v>
      </c>
      <c r="T20" s="65" t="s">
        <v>13</v>
      </c>
      <c r="U20" s="65" t="s">
        <v>248</v>
      </c>
      <c r="V20" s="65" t="s">
        <v>13</v>
      </c>
      <c r="W20" s="65" t="s">
        <v>13</v>
      </c>
      <c r="X20" s="65" t="s">
        <v>13</v>
      </c>
      <c r="Y20" s="65" t="s">
        <v>13</v>
      </c>
      <c r="Z20" s="65" t="s">
        <v>13</v>
      </c>
      <c r="AA20" s="65" t="s">
        <v>13</v>
      </c>
      <c r="AB20" s="65" t="s">
        <v>241</v>
      </c>
      <c r="AC20" s="65" t="s">
        <v>13</v>
      </c>
      <c r="AD20" s="65" t="s">
        <v>248</v>
      </c>
      <c r="AE20" s="65" t="s">
        <v>13</v>
      </c>
      <c r="AF20" s="65" t="s">
        <v>13</v>
      </c>
      <c r="AG20" s="65" t="s">
        <v>13</v>
      </c>
      <c r="AH20" s="65" t="s">
        <v>13</v>
      </c>
      <c r="AI20" s="65" t="s">
        <v>13</v>
      </c>
      <c r="AJ20" s="65" t="s">
        <v>13</v>
      </c>
      <c r="AK20" s="65" t="s">
        <v>248</v>
      </c>
      <c r="AL20" s="65" t="s">
        <v>13</v>
      </c>
      <c r="AM20" s="66">
        <f t="shared" si="0"/>
        <v>26</v>
      </c>
      <c r="AN20" s="67">
        <f t="shared" si="1"/>
        <v>4</v>
      </c>
      <c r="AO20" s="68">
        <f t="shared" si="2"/>
        <v>1</v>
      </c>
      <c r="AP20" s="69">
        <f t="shared" si="3"/>
        <v>30</v>
      </c>
      <c r="AQ20" s="54"/>
    </row>
    <row r="21" spans="1:43" s="70" customFormat="1" ht="41.25" customHeight="1" x14ac:dyDescent="0.3">
      <c r="A21" s="71">
        <v>8</v>
      </c>
      <c r="B21" s="60" t="s">
        <v>76</v>
      </c>
      <c r="C21" s="72" t="s">
        <v>77</v>
      </c>
      <c r="D21" s="73">
        <v>5335</v>
      </c>
      <c r="E21" s="74" t="s">
        <v>99</v>
      </c>
      <c r="F21" s="75">
        <v>44075</v>
      </c>
      <c r="G21" s="64" t="s">
        <v>10</v>
      </c>
      <c r="H21" s="65" t="s">
        <v>13</v>
      </c>
      <c r="I21" s="65" t="s">
        <v>13</v>
      </c>
      <c r="J21" s="65" t="s">
        <v>13</v>
      </c>
      <c r="K21" s="65" t="s">
        <v>248</v>
      </c>
      <c r="L21" s="65" t="s">
        <v>241</v>
      </c>
      <c r="M21" s="65" t="s">
        <v>13</v>
      </c>
      <c r="N21" s="65" t="s">
        <v>13</v>
      </c>
      <c r="O21" s="65" t="s">
        <v>241</v>
      </c>
      <c r="P21" s="65" t="s">
        <v>13</v>
      </c>
      <c r="Q21" s="65" t="s">
        <v>13</v>
      </c>
      <c r="R21" s="65" t="s">
        <v>13</v>
      </c>
      <c r="S21" s="65" t="s">
        <v>248</v>
      </c>
      <c r="T21" s="65" t="s">
        <v>13</v>
      </c>
      <c r="U21" s="65" t="s">
        <v>13</v>
      </c>
      <c r="V21" s="65" t="s">
        <v>13</v>
      </c>
      <c r="W21" s="65" t="s">
        <v>13</v>
      </c>
      <c r="X21" s="65" t="s">
        <v>241</v>
      </c>
      <c r="Y21" s="65" t="s">
        <v>13</v>
      </c>
      <c r="Z21" s="65" t="s">
        <v>248</v>
      </c>
      <c r="AA21" s="65" t="s">
        <v>13</v>
      </c>
      <c r="AB21" s="65" t="s">
        <v>13</v>
      </c>
      <c r="AC21" s="65" t="s">
        <v>13</v>
      </c>
      <c r="AD21" s="65" t="s">
        <v>13</v>
      </c>
      <c r="AE21" s="65" t="s">
        <v>13</v>
      </c>
      <c r="AF21" s="65" t="s">
        <v>13</v>
      </c>
      <c r="AG21" s="65" t="s">
        <v>248</v>
      </c>
      <c r="AH21" s="65" t="s">
        <v>241</v>
      </c>
      <c r="AI21" s="65" t="s">
        <v>13</v>
      </c>
      <c r="AJ21" s="65" t="s">
        <v>241</v>
      </c>
      <c r="AK21" s="65" t="s">
        <v>13</v>
      </c>
      <c r="AL21" s="65" t="s">
        <v>13</v>
      </c>
      <c r="AM21" s="66">
        <f t="shared" si="0"/>
        <v>22</v>
      </c>
      <c r="AN21" s="67">
        <f t="shared" si="1"/>
        <v>4</v>
      </c>
      <c r="AO21" s="68">
        <f t="shared" si="2"/>
        <v>5</v>
      </c>
      <c r="AP21" s="69">
        <f t="shared" si="3"/>
        <v>26</v>
      </c>
      <c r="AQ21" s="54"/>
    </row>
    <row r="22" spans="1:43" s="70" customFormat="1" ht="41.25" customHeight="1" x14ac:dyDescent="0.3">
      <c r="A22" s="59">
        <v>9</v>
      </c>
      <c r="B22" s="60" t="s">
        <v>143</v>
      </c>
      <c r="C22" s="72" t="s">
        <v>144</v>
      </c>
      <c r="D22" s="73">
        <v>5337</v>
      </c>
      <c r="E22" s="74" t="s">
        <v>99</v>
      </c>
      <c r="F22" s="75">
        <v>44075</v>
      </c>
      <c r="G22" s="64" t="s">
        <v>10</v>
      </c>
      <c r="H22" s="65" t="s">
        <v>13</v>
      </c>
      <c r="I22" s="65" t="s">
        <v>13</v>
      </c>
      <c r="J22" s="65" t="s">
        <v>13</v>
      </c>
      <c r="K22" s="65" t="s">
        <v>13</v>
      </c>
      <c r="L22" s="65" t="s">
        <v>248</v>
      </c>
      <c r="M22" s="65" t="s">
        <v>13</v>
      </c>
      <c r="N22" s="65" t="s">
        <v>13</v>
      </c>
      <c r="O22" s="65" t="s">
        <v>13</v>
      </c>
      <c r="P22" s="65" t="s">
        <v>13</v>
      </c>
      <c r="Q22" s="65" t="s">
        <v>13</v>
      </c>
      <c r="R22" s="65" t="s">
        <v>13</v>
      </c>
      <c r="S22" s="65" t="s">
        <v>248</v>
      </c>
      <c r="T22" s="65" t="s">
        <v>13</v>
      </c>
      <c r="U22" s="65" t="s">
        <v>13</v>
      </c>
      <c r="V22" s="65" t="s">
        <v>13</v>
      </c>
      <c r="W22" s="65" t="s">
        <v>13</v>
      </c>
      <c r="X22" s="65" t="s">
        <v>13</v>
      </c>
      <c r="Y22" s="65" t="s">
        <v>13</v>
      </c>
      <c r="Z22" s="65" t="s">
        <v>248</v>
      </c>
      <c r="AA22" s="65" t="s">
        <v>13</v>
      </c>
      <c r="AB22" s="65" t="s">
        <v>13</v>
      </c>
      <c r="AC22" s="65" t="s">
        <v>13</v>
      </c>
      <c r="AD22" s="65" t="s">
        <v>13</v>
      </c>
      <c r="AE22" s="65" t="s">
        <v>13</v>
      </c>
      <c r="AF22" s="65" t="s">
        <v>13</v>
      </c>
      <c r="AG22" s="65" t="s">
        <v>248</v>
      </c>
      <c r="AH22" s="65" t="s">
        <v>13</v>
      </c>
      <c r="AI22" s="65" t="s">
        <v>13</v>
      </c>
      <c r="AJ22" s="65" t="s">
        <v>13</v>
      </c>
      <c r="AK22" s="65" t="s">
        <v>13</v>
      </c>
      <c r="AL22" s="65" t="s">
        <v>13</v>
      </c>
      <c r="AM22" s="66">
        <f t="shared" si="0"/>
        <v>27</v>
      </c>
      <c r="AN22" s="67">
        <f t="shared" si="1"/>
        <v>4</v>
      </c>
      <c r="AO22" s="68">
        <f t="shared" si="2"/>
        <v>0</v>
      </c>
      <c r="AP22" s="69">
        <f t="shared" si="3"/>
        <v>31</v>
      </c>
      <c r="AQ22" s="54"/>
    </row>
    <row r="23" spans="1:43" s="70" customFormat="1" ht="41.25" customHeight="1" x14ac:dyDescent="0.3">
      <c r="A23" s="71">
        <v>10</v>
      </c>
      <c r="B23" s="60" t="s">
        <v>48</v>
      </c>
      <c r="C23" s="72" t="s">
        <v>49</v>
      </c>
      <c r="D23" s="73">
        <v>5326</v>
      </c>
      <c r="E23" s="74" t="s">
        <v>99</v>
      </c>
      <c r="F23" s="75">
        <v>44075</v>
      </c>
      <c r="G23" s="64" t="s">
        <v>10</v>
      </c>
      <c r="H23" s="65" t="s">
        <v>13</v>
      </c>
      <c r="I23" s="65" t="s">
        <v>13</v>
      </c>
      <c r="J23" s="65" t="s">
        <v>13</v>
      </c>
      <c r="K23" s="65" t="s">
        <v>13</v>
      </c>
      <c r="L23" s="65" t="s">
        <v>248</v>
      </c>
      <c r="M23" s="65" t="s">
        <v>13</v>
      </c>
      <c r="N23" s="65" t="s">
        <v>13</v>
      </c>
      <c r="O23" s="65" t="s">
        <v>13</v>
      </c>
      <c r="P23" s="65" t="s">
        <v>13</v>
      </c>
      <c r="Q23" s="65" t="s">
        <v>13</v>
      </c>
      <c r="R23" s="65" t="s">
        <v>13</v>
      </c>
      <c r="S23" s="65" t="s">
        <v>248</v>
      </c>
      <c r="T23" s="65" t="s">
        <v>13</v>
      </c>
      <c r="U23" s="65" t="s">
        <v>13</v>
      </c>
      <c r="V23" s="65" t="s">
        <v>13</v>
      </c>
      <c r="W23" s="65" t="s">
        <v>13</v>
      </c>
      <c r="X23" s="65" t="s">
        <v>13</v>
      </c>
      <c r="Y23" s="65" t="s">
        <v>13</v>
      </c>
      <c r="Z23" s="65" t="s">
        <v>248</v>
      </c>
      <c r="AA23" s="65" t="s">
        <v>13</v>
      </c>
      <c r="AB23" s="65" t="s">
        <v>13</v>
      </c>
      <c r="AC23" s="65" t="s">
        <v>13</v>
      </c>
      <c r="AD23" s="65" t="s">
        <v>13</v>
      </c>
      <c r="AE23" s="65" t="s">
        <v>13</v>
      </c>
      <c r="AF23" s="65" t="s">
        <v>248</v>
      </c>
      <c r="AG23" s="65" t="s">
        <v>13</v>
      </c>
      <c r="AH23" s="65" t="s">
        <v>13</v>
      </c>
      <c r="AI23" s="65" t="s">
        <v>13</v>
      </c>
      <c r="AJ23" s="65" t="s">
        <v>13</v>
      </c>
      <c r="AK23" s="65" t="s">
        <v>13</v>
      </c>
      <c r="AL23" s="65" t="s">
        <v>13</v>
      </c>
      <c r="AM23" s="66">
        <f t="shared" si="0"/>
        <v>27</v>
      </c>
      <c r="AN23" s="67">
        <f t="shared" si="1"/>
        <v>4</v>
      </c>
      <c r="AO23" s="68">
        <f t="shared" si="2"/>
        <v>0</v>
      </c>
      <c r="AP23" s="69">
        <f t="shared" si="3"/>
        <v>31</v>
      </c>
      <c r="AQ23" s="54"/>
    </row>
    <row r="24" spans="1:43" s="70" customFormat="1" ht="41.25" customHeight="1" x14ac:dyDescent="0.3">
      <c r="A24" s="59">
        <v>11</v>
      </c>
      <c r="B24" s="60" t="s">
        <v>89</v>
      </c>
      <c r="C24" s="72" t="s">
        <v>90</v>
      </c>
      <c r="D24" s="73">
        <v>5406</v>
      </c>
      <c r="E24" s="74" t="s">
        <v>99</v>
      </c>
      <c r="F24" s="75">
        <v>44078</v>
      </c>
      <c r="G24" s="64" t="s">
        <v>10</v>
      </c>
      <c r="H24" s="65" t="s">
        <v>13</v>
      </c>
      <c r="I24" s="65" t="s">
        <v>13</v>
      </c>
      <c r="J24" s="65" t="s">
        <v>13</v>
      </c>
      <c r="K24" s="65" t="s">
        <v>13</v>
      </c>
      <c r="L24" s="65" t="s">
        <v>248</v>
      </c>
      <c r="M24" s="65" t="s">
        <v>13</v>
      </c>
      <c r="N24" s="65" t="s">
        <v>13</v>
      </c>
      <c r="O24" s="65" t="s">
        <v>13</v>
      </c>
      <c r="P24" s="65" t="s">
        <v>13</v>
      </c>
      <c r="Q24" s="65" t="s">
        <v>13</v>
      </c>
      <c r="R24" s="65" t="s">
        <v>13</v>
      </c>
      <c r="S24" s="65" t="s">
        <v>248</v>
      </c>
      <c r="T24" s="65" t="s">
        <v>13</v>
      </c>
      <c r="U24" s="65" t="s">
        <v>13</v>
      </c>
      <c r="V24" s="65" t="s">
        <v>13</v>
      </c>
      <c r="W24" s="65" t="s">
        <v>241</v>
      </c>
      <c r="X24" s="65" t="s">
        <v>13</v>
      </c>
      <c r="Y24" s="65" t="s">
        <v>13</v>
      </c>
      <c r="Z24" s="65" t="s">
        <v>248</v>
      </c>
      <c r="AA24" s="65" t="s">
        <v>13</v>
      </c>
      <c r="AB24" s="65" t="s">
        <v>13</v>
      </c>
      <c r="AC24" s="65" t="s">
        <v>13</v>
      </c>
      <c r="AD24" s="65" t="s">
        <v>13</v>
      </c>
      <c r="AE24" s="65" t="s">
        <v>13</v>
      </c>
      <c r="AF24" s="65" t="s">
        <v>248</v>
      </c>
      <c r="AG24" s="65" t="s">
        <v>13</v>
      </c>
      <c r="AH24" s="65" t="s">
        <v>13</v>
      </c>
      <c r="AI24" s="80" t="s">
        <v>13</v>
      </c>
      <c r="AJ24" s="65" t="s">
        <v>13</v>
      </c>
      <c r="AK24" s="65" t="s">
        <v>13</v>
      </c>
      <c r="AL24" s="65" t="s">
        <v>248</v>
      </c>
      <c r="AM24" s="66">
        <f t="shared" si="0"/>
        <v>25</v>
      </c>
      <c r="AN24" s="67">
        <f t="shared" si="1"/>
        <v>5</v>
      </c>
      <c r="AO24" s="68">
        <f t="shared" si="2"/>
        <v>1</v>
      </c>
      <c r="AP24" s="69">
        <f t="shared" si="3"/>
        <v>30</v>
      </c>
      <c r="AQ24" s="54"/>
    </row>
    <row r="25" spans="1:43" s="70" customFormat="1" ht="41.25" customHeight="1" x14ac:dyDescent="0.3">
      <c r="A25" s="71">
        <v>12</v>
      </c>
      <c r="B25" s="60" t="s">
        <v>113</v>
      </c>
      <c r="C25" s="72" t="s">
        <v>120</v>
      </c>
      <c r="D25" s="73">
        <v>5463</v>
      </c>
      <c r="E25" s="74" t="s">
        <v>99</v>
      </c>
      <c r="F25" s="75">
        <v>44125</v>
      </c>
      <c r="G25" s="64" t="s">
        <v>10</v>
      </c>
      <c r="H25" s="65" t="s">
        <v>13</v>
      </c>
      <c r="I25" s="65" t="s">
        <v>13</v>
      </c>
      <c r="J25" s="65" t="s">
        <v>248</v>
      </c>
      <c r="K25" s="65" t="s">
        <v>13</v>
      </c>
      <c r="L25" s="65" t="s">
        <v>13</v>
      </c>
      <c r="M25" s="65" t="s">
        <v>13</v>
      </c>
      <c r="N25" s="65" t="s">
        <v>13</v>
      </c>
      <c r="O25" s="65" t="s">
        <v>13</v>
      </c>
      <c r="P25" s="65" t="s">
        <v>13</v>
      </c>
      <c r="Q25" s="65" t="s">
        <v>248</v>
      </c>
      <c r="R25" s="65" t="s">
        <v>13</v>
      </c>
      <c r="S25" s="65" t="s">
        <v>13</v>
      </c>
      <c r="T25" s="65" t="s">
        <v>13</v>
      </c>
      <c r="U25" s="65" t="s">
        <v>241</v>
      </c>
      <c r="V25" s="65" t="s">
        <v>13</v>
      </c>
      <c r="W25" s="65" t="s">
        <v>13</v>
      </c>
      <c r="X25" s="65" t="s">
        <v>248</v>
      </c>
      <c r="Y25" s="65" t="s">
        <v>13</v>
      </c>
      <c r="Z25" s="65" t="s">
        <v>13</v>
      </c>
      <c r="AA25" s="65" t="s">
        <v>13</v>
      </c>
      <c r="AB25" s="65" t="s">
        <v>13</v>
      </c>
      <c r="AC25" s="65" t="s">
        <v>13</v>
      </c>
      <c r="AD25" s="65" t="s">
        <v>13</v>
      </c>
      <c r="AE25" s="65" t="s">
        <v>248</v>
      </c>
      <c r="AF25" s="65" t="s">
        <v>13</v>
      </c>
      <c r="AG25" s="65" t="s">
        <v>13</v>
      </c>
      <c r="AH25" s="65" t="s">
        <v>13</v>
      </c>
      <c r="AI25" s="65" t="s">
        <v>241</v>
      </c>
      <c r="AJ25" s="65" t="s">
        <v>13</v>
      </c>
      <c r="AK25" s="65" t="s">
        <v>13</v>
      </c>
      <c r="AL25" s="65" t="s">
        <v>248</v>
      </c>
      <c r="AM25" s="66">
        <f t="shared" si="0"/>
        <v>24</v>
      </c>
      <c r="AN25" s="67">
        <f t="shared" si="1"/>
        <v>5</v>
      </c>
      <c r="AO25" s="68">
        <f t="shared" si="2"/>
        <v>2</v>
      </c>
      <c r="AP25" s="69">
        <f t="shared" si="3"/>
        <v>29</v>
      </c>
      <c r="AQ25" s="54"/>
    </row>
    <row r="26" spans="1:43" s="70" customFormat="1" ht="41.25" customHeight="1" x14ac:dyDescent="0.3">
      <c r="A26" s="59">
        <v>13</v>
      </c>
      <c r="B26" s="60" t="s">
        <v>54</v>
      </c>
      <c r="C26" s="72" t="s">
        <v>55</v>
      </c>
      <c r="D26" s="73">
        <v>5272</v>
      </c>
      <c r="E26" s="74" t="s">
        <v>99</v>
      </c>
      <c r="F26" s="75">
        <v>44075</v>
      </c>
      <c r="G26" s="64" t="s">
        <v>10</v>
      </c>
      <c r="H26" s="65" t="s">
        <v>13</v>
      </c>
      <c r="I26" s="65" t="s">
        <v>241</v>
      </c>
      <c r="J26" s="65" t="s">
        <v>13</v>
      </c>
      <c r="K26" s="65" t="s">
        <v>13</v>
      </c>
      <c r="L26" s="65" t="s">
        <v>13</v>
      </c>
      <c r="M26" s="65" t="s">
        <v>248</v>
      </c>
      <c r="N26" s="65" t="s">
        <v>13</v>
      </c>
      <c r="O26" s="65" t="s">
        <v>13</v>
      </c>
      <c r="P26" s="65" t="s">
        <v>13</v>
      </c>
      <c r="Q26" s="65" t="s">
        <v>13</v>
      </c>
      <c r="R26" s="65" t="s">
        <v>13</v>
      </c>
      <c r="S26" s="65" t="s">
        <v>248</v>
      </c>
      <c r="T26" s="65" t="s">
        <v>13</v>
      </c>
      <c r="U26" s="65" t="s">
        <v>13</v>
      </c>
      <c r="V26" s="65" t="s">
        <v>13</v>
      </c>
      <c r="W26" s="65" t="s">
        <v>241</v>
      </c>
      <c r="X26" s="65" t="s">
        <v>241</v>
      </c>
      <c r="Y26" s="65" t="s">
        <v>241</v>
      </c>
      <c r="Z26" s="65" t="s">
        <v>241</v>
      </c>
      <c r="AA26" s="65" t="s">
        <v>241</v>
      </c>
      <c r="AB26" s="65" t="s">
        <v>241</v>
      </c>
      <c r="AC26" s="65" t="s">
        <v>241</v>
      </c>
      <c r="AD26" s="65" t="s">
        <v>13</v>
      </c>
      <c r="AE26" s="65" t="s">
        <v>13</v>
      </c>
      <c r="AF26" s="65" t="s">
        <v>13</v>
      </c>
      <c r="AG26" s="65" t="s">
        <v>13</v>
      </c>
      <c r="AH26" s="65" t="s">
        <v>13</v>
      </c>
      <c r="AI26" s="65" t="s">
        <v>13</v>
      </c>
      <c r="AJ26" s="65" t="s">
        <v>248</v>
      </c>
      <c r="AK26" s="65" t="s">
        <v>241</v>
      </c>
      <c r="AL26" s="65" t="s">
        <v>13</v>
      </c>
      <c r="AM26" s="66">
        <f t="shared" si="0"/>
        <v>19</v>
      </c>
      <c r="AN26" s="67">
        <f t="shared" si="1"/>
        <v>3</v>
      </c>
      <c r="AO26" s="68">
        <f t="shared" si="2"/>
        <v>9</v>
      </c>
      <c r="AP26" s="69">
        <f t="shared" si="3"/>
        <v>22</v>
      </c>
      <c r="AQ26" s="54"/>
    </row>
    <row r="27" spans="1:43" s="70" customFormat="1" ht="41.25" customHeight="1" x14ac:dyDescent="0.3">
      <c r="A27" s="71">
        <v>14</v>
      </c>
      <c r="B27" s="60" t="s">
        <v>115</v>
      </c>
      <c r="C27" s="72" t="s">
        <v>122</v>
      </c>
      <c r="D27" s="73">
        <v>5460</v>
      </c>
      <c r="E27" s="74" t="s">
        <v>99</v>
      </c>
      <c r="F27" s="75">
        <v>44124</v>
      </c>
      <c r="G27" s="64" t="s">
        <v>10</v>
      </c>
      <c r="H27" s="65" t="s">
        <v>13</v>
      </c>
      <c r="I27" s="65" t="s">
        <v>13</v>
      </c>
      <c r="J27" s="65" t="s">
        <v>13</v>
      </c>
      <c r="K27" s="65" t="s">
        <v>13</v>
      </c>
      <c r="L27" s="65" t="s">
        <v>13</v>
      </c>
      <c r="M27" s="65" t="s">
        <v>248</v>
      </c>
      <c r="N27" s="65" t="s">
        <v>241</v>
      </c>
      <c r="O27" s="65" t="s">
        <v>13</v>
      </c>
      <c r="P27" s="65" t="s">
        <v>13</v>
      </c>
      <c r="Q27" s="65" t="s">
        <v>13</v>
      </c>
      <c r="R27" s="65" t="s">
        <v>13</v>
      </c>
      <c r="S27" s="65" t="s">
        <v>13</v>
      </c>
      <c r="T27" s="65" t="s">
        <v>248</v>
      </c>
      <c r="U27" s="65" t="s">
        <v>13</v>
      </c>
      <c r="V27" s="65" t="s">
        <v>13</v>
      </c>
      <c r="W27" s="65" t="s">
        <v>13</v>
      </c>
      <c r="X27" s="65" t="s">
        <v>13</v>
      </c>
      <c r="Y27" s="65" t="s">
        <v>13</v>
      </c>
      <c r="Z27" s="65" t="s">
        <v>241</v>
      </c>
      <c r="AA27" s="65" t="s">
        <v>241</v>
      </c>
      <c r="AB27" s="65" t="s">
        <v>248</v>
      </c>
      <c r="AC27" s="65" t="s">
        <v>13</v>
      </c>
      <c r="AD27" s="65" t="s">
        <v>241</v>
      </c>
      <c r="AE27" s="65" t="s">
        <v>241</v>
      </c>
      <c r="AF27" s="65" t="s">
        <v>241</v>
      </c>
      <c r="AG27" s="65" t="s">
        <v>241</v>
      </c>
      <c r="AH27" s="65" t="s">
        <v>241</v>
      </c>
      <c r="AI27" s="65" t="s">
        <v>241</v>
      </c>
      <c r="AJ27" s="65" t="s">
        <v>13</v>
      </c>
      <c r="AK27" s="65" t="s">
        <v>13</v>
      </c>
      <c r="AL27" s="65" t="s">
        <v>13</v>
      </c>
      <c r="AM27" s="66">
        <f t="shared" si="0"/>
        <v>19</v>
      </c>
      <c r="AN27" s="67">
        <f t="shared" si="1"/>
        <v>3</v>
      </c>
      <c r="AO27" s="68">
        <f t="shared" si="2"/>
        <v>9</v>
      </c>
      <c r="AP27" s="69">
        <f t="shared" si="3"/>
        <v>22</v>
      </c>
      <c r="AQ27" s="54"/>
    </row>
    <row r="28" spans="1:43" s="70" customFormat="1" ht="41.25" customHeight="1" x14ac:dyDescent="0.3">
      <c r="A28" s="59">
        <v>15</v>
      </c>
      <c r="B28" s="60" t="s">
        <v>58</v>
      </c>
      <c r="C28" s="72" t="s">
        <v>59</v>
      </c>
      <c r="D28" s="73">
        <v>5331</v>
      </c>
      <c r="E28" s="74" t="s">
        <v>99</v>
      </c>
      <c r="F28" s="75">
        <v>44075</v>
      </c>
      <c r="G28" s="64" t="s">
        <v>10</v>
      </c>
      <c r="H28" s="65" t="s">
        <v>13</v>
      </c>
      <c r="I28" s="65" t="s">
        <v>13</v>
      </c>
      <c r="J28" s="65" t="s">
        <v>248</v>
      </c>
      <c r="K28" s="65" t="s">
        <v>241</v>
      </c>
      <c r="L28" s="65" t="s">
        <v>13</v>
      </c>
      <c r="M28" s="65" t="s">
        <v>13</v>
      </c>
      <c r="N28" s="65" t="s">
        <v>13</v>
      </c>
      <c r="O28" s="65" t="s">
        <v>13</v>
      </c>
      <c r="P28" s="65" t="s">
        <v>13</v>
      </c>
      <c r="Q28" s="65" t="s">
        <v>248</v>
      </c>
      <c r="R28" s="65" t="s">
        <v>13</v>
      </c>
      <c r="S28" s="65" t="s">
        <v>13</v>
      </c>
      <c r="T28" s="65" t="s">
        <v>13</v>
      </c>
      <c r="U28" s="65" t="s">
        <v>13</v>
      </c>
      <c r="V28" s="65" t="s">
        <v>13</v>
      </c>
      <c r="W28" s="65" t="s">
        <v>13</v>
      </c>
      <c r="X28" s="65" t="s">
        <v>248</v>
      </c>
      <c r="Y28" s="65" t="s">
        <v>13</v>
      </c>
      <c r="Z28" s="65" t="s">
        <v>13</v>
      </c>
      <c r="AA28" s="65" t="s">
        <v>241</v>
      </c>
      <c r="AB28" s="65" t="s">
        <v>13</v>
      </c>
      <c r="AC28" s="65" t="s">
        <v>13</v>
      </c>
      <c r="AD28" s="65" t="s">
        <v>13</v>
      </c>
      <c r="AE28" s="65" t="s">
        <v>248</v>
      </c>
      <c r="AF28" s="65" t="s">
        <v>13</v>
      </c>
      <c r="AG28" s="65" t="s">
        <v>13</v>
      </c>
      <c r="AH28" s="65" t="s">
        <v>13</v>
      </c>
      <c r="AI28" s="65" t="s">
        <v>241</v>
      </c>
      <c r="AJ28" s="65" t="s">
        <v>13</v>
      </c>
      <c r="AK28" s="65" t="s">
        <v>13</v>
      </c>
      <c r="AL28" s="65" t="s">
        <v>248</v>
      </c>
      <c r="AM28" s="66">
        <f t="shared" si="0"/>
        <v>23</v>
      </c>
      <c r="AN28" s="67">
        <f t="shared" si="1"/>
        <v>5</v>
      </c>
      <c r="AO28" s="68">
        <f t="shared" si="2"/>
        <v>3</v>
      </c>
      <c r="AP28" s="69">
        <f t="shared" si="3"/>
        <v>28</v>
      </c>
      <c r="AQ28" s="54"/>
    </row>
    <row r="29" spans="1:43" s="70" customFormat="1" ht="41.25" customHeight="1" x14ac:dyDescent="0.3">
      <c r="A29" s="71">
        <v>16</v>
      </c>
      <c r="B29" s="60" t="s">
        <v>52</v>
      </c>
      <c r="C29" s="72" t="s">
        <v>53</v>
      </c>
      <c r="D29" s="73">
        <v>5300</v>
      </c>
      <c r="E29" s="74" t="s">
        <v>99</v>
      </c>
      <c r="F29" s="75">
        <v>44075</v>
      </c>
      <c r="G29" s="64" t="s">
        <v>10</v>
      </c>
      <c r="H29" s="65" t="s">
        <v>248</v>
      </c>
      <c r="I29" s="65" t="s">
        <v>13</v>
      </c>
      <c r="J29" s="65" t="s">
        <v>13</v>
      </c>
      <c r="K29" s="65" t="s">
        <v>13</v>
      </c>
      <c r="L29" s="65" t="s">
        <v>13</v>
      </c>
      <c r="M29" s="65" t="s">
        <v>13</v>
      </c>
      <c r="N29" s="65" t="s">
        <v>13</v>
      </c>
      <c r="O29" s="65" t="s">
        <v>248</v>
      </c>
      <c r="P29" s="65" t="s">
        <v>13</v>
      </c>
      <c r="Q29" s="65" t="s">
        <v>13</v>
      </c>
      <c r="R29" s="65" t="s">
        <v>13</v>
      </c>
      <c r="S29" s="65" t="s">
        <v>13</v>
      </c>
      <c r="T29" s="65" t="s">
        <v>13</v>
      </c>
      <c r="U29" s="65" t="s">
        <v>13</v>
      </c>
      <c r="V29" s="65" t="s">
        <v>248</v>
      </c>
      <c r="W29" s="65" t="s">
        <v>13</v>
      </c>
      <c r="X29" s="65" t="s">
        <v>13</v>
      </c>
      <c r="Y29" s="65" t="s">
        <v>13</v>
      </c>
      <c r="Z29" s="65" t="s">
        <v>13</v>
      </c>
      <c r="AA29" s="65" t="s">
        <v>13</v>
      </c>
      <c r="AB29" s="65" t="s">
        <v>248</v>
      </c>
      <c r="AC29" s="65" t="s">
        <v>13</v>
      </c>
      <c r="AD29" s="65" t="s">
        <v>13</v>
      </c>
      <c r="AE29" s="65" t="s">
        <v>13</v>
      </c>
      <c r="AF29" s="65" t="s">
        <v>13</v>
      </c>
      <c r="AG29" s="65" t="s">
        <v>13</v>
      </c>
      <c r="AH29" s="65" t="s">
        <v>13</v>
      </c>
      <c r="AI29" s="65" t="s">
        <v>248</v>
      </c>
      <c r="AJ29" s="65" t="s">
        <v>13</v>
      </c>
      <c r="AK29" s="65" t="s">
        <v>13</v>
      </c>
      <c r="AL29" s="65" t="s">
        <v>13</v>
      </c>
      <c r="AM29" s="66">
        <f t="shared" si="0"/>
        <v>26</v>
      </c>
      <c r="AN29" s="67">
        <f t="shared" si="1"/>
        <v>5</v>
      </c>
      <c r="AO29" s="68">
        <f t="shared" si="2"/>
        <v>0</v>
      </c>
      <c r="AP29" s="69">
        <f t="shared" si="3"/>
        <v>31</v>
      </c>
      <c r="AQ29" s="54"/>
    </row>
    <row r="30" spans="1:43" s="70" customFormat="1" ht="41.25" customHeight="1" x14ac:dyDescent="0.3">
      <c r="A30" s="59">
        <v>17</v>
      </c>
      <c r="B30" s="60" t="s">
        <v>111</v>
      </c>
      <c r="C30" s="72" t="s">
        <v>119</v>
      </c>
      <c r="D30" s="73">
        <v>5459</v>
      </c>
      <c r="E30" s="74" t="s">
        <v>99</v>
      </c>
      <c r="F30" s="75">
        <v>44124</v>
      </c>
      <c r="G30" s="64" t="s">
        <v>10</v>
      </c>
      <c r="H30" s="65" t="s">
        <v>248</v>
      </c>
      <c r="I30" s="65" t="s">
        <v>13</v>
      </c>
      <c r="J30" s="65" t="s">
        <v>241</v>
      </c>
      <c r="K30" s="65" t="s">
        <v>241</v>
      </c>
      <c r="L30" s="65" t="s">
        <v>13</v>
      </c>
      <c r="M30" s="65" t="s">
        <v>13</v>
      </c>
      <c r="N30" s="65" t="s">
        <v>241</v>
      </c>
      <c r="O30" s="65" t="s">
        <v>13</v>
      </c>
      <c r="P30" s="65" t="s">
        <v>13</v>
      </c>
      <c r="Q30" s="65" t="s">
        <v>13</v>
      </c>
      <c r="R30" s="65" t="s">
        <v>248</v>
      </c>
      <c r="S30" s="65" t="s">
        <v>13</v>
      </c>
      <c r="T30" s="65" t="s">
        <v>13</v>
      </c>
      <c r="U30" s="65" t="s">
        <v>13</v>
      </c>
      <c r="V30" s="65" t="s">
        <v>13</v>
      </c>
      <c r="W30" s="65" t="s">
        <v>13</v>
      </c>
      <c r="X30" s="65" t="s">
        <v>13</v>
      </c>
      <c r="Y30" s="65" t="s">
        <v>248</v>
      </c>
      <c r="Z30" s="65" t="s">
        <v>13</v>
      </c>
      <c r="AA30" s="65" t="s">
        <v>13</v>
      </c>
      <c r="AB30" s="65" t="s">
        <v>13</v>
      </c>
      <c r="AC30" s="65" t="s">
        <v>13</v>
      </c>
      <c r="AD30" s="65" t="s">
        <v>13</v>
      </c>
      <c r="AE30" s="65" t="s">
        <v>13</v>
      </c>
      <c r="AF30" s="65" t="s">
        <v>13</v>
      </c>
      <c r="AG30" s="65" t="s">
        <v>248</v>
      </c>
      <c r="AH30" s="65" t="s">
        <v>13</v>
      </c>
      <c r="AI30" s="65" t="s">
        <v>13</v>
      </c>
      <c r="AJ30" s="65" t="s">
        <v>13</v>
      </c>
      <c r="AK30" s="65" t="s">
        <v>13</v>
      </c>
      <c r="AL30" s="65" t="s">
        <v>13</v>
      </c>
      <c r="AM30" s="66">
        <f t="shared" si="0"/>
        <v>24</v>
      </c>
      <c r="AN30" s="67">
        <f t="shared" si="1"/>
        <v>4</v>
      </c>
      <c r="AO30" s="68">
        <f t="shared" si="2"/>
        <v>3</v>
      </c>
      <c r="AP30" s="69">
        <f t="shared" si="3"/>
        <v>28</v>
      </c>
      <c r="AQ30" s="54"/>
    </row>
    <row r="31" spans="1:43" s="70" customFormat="1" ht="41.25" customHeight="1" x14ac:dyDescent="0.3">
      <c r="A31" s="71">
        <v>18</v>
      </c>
      <c r="B31" s="60" t="s">
        <v>87</v>
      </c>
      <c r="C31" s="72" t="s">
        <v>88</v>
      </c>
      <c r="D31" s="73">
        <v>5409</v>
      </c>
      <c r="E31" s="74" t="s">
        <v>99</v>
      </c>
      <c r="F31" s="75">
        <v>44078</v>
      </c>
      <c r="G31" s="64" t="s">
        <v>10</v>
      </c>
      <c r="H31" s="65" t="s">
        <v>13</v>
      </c>
      <c r="I31" s="65" t="s">
        <v>13</v>
      </c>
      <c r="J31" s="65" t="s">
        <v>13</v>
      </c>
      <c r="K31" s="65" t="s">
        <v>13</v>
      </c>
      <c r="L31" s="65" t="s">
        <v>13</v>
      </c>
      <c r="M31" s="65" t="s">
        <v>248</v>
      </c>
      <c r="N31" s="65" t="s">
        <v>241</v>
      </c>
      <c r="O31" s="65" t="s">
        <v>13</v>
      </c>
      <c r="P31" s="65" t="s">
        <v>13</v>
      </c>
      <c r="Q31" s="65" t="s">
        <v>13</v>
      </c>
      <c r="R31" s="65" t="s">
        <v>13</v>
      </c>
      <c r="S31" s="65" t="s">
        <v>13</v>
      </c>
      <c r="T31" s="65" t="s">
        <v>13</v>
      </c>
      <c r="U31" s="65" t="s">
        <v>248</v>
      </c>
      <c r="V31" s="65" t="s">
        <v>13</v>
      </c>
      <c r="W31" s="65" t="s">
        <v>13</v>
      </c>
      <c r="X31" s="65" t="s">
        <v>13</v>
      </c>
      <c r="Y31" s="65" t="s">
        <v>13</v>
      </c>
      <c r="Z31" s="65" t="s">
        <v>13</v>
      </c>
      <c r="AA31" s="65" t="s">
        <v>13</v>
      </c>
      <c r="AB31" s="65" t="s">
        <v>13</v>
      </c>
      <c r="AC31" s="65" t="s">
        <v>248</v>
      </c>
      <c r="AD31" s="65" t="s">
        <v>13</v>
      </c>
      <c r="AE31" s="65" t="s">
        <v>13</v>
      </c>
      <c r="AF31" s="65" t="s">
        <v>248</v>
      </c>
      <c r="AG31" s="65" t="s">
        <v>13</v>
      </c>
      <c r="AH31" s="65" t="s">
        <v>13</v>
      </c>
      <c r="AI31" s="65" t="s">
        <v>13</v>
      </c>
      <c r="AJ31" s="65" t="s">
        <v>13</v>
      </c>
      <c r="AK31" s="65" t="s">
        <v>13</v>
      </c>
      <c r="AL31" s="65" t="s">
        <v>13</v>
      </c>
      <c r="AM31" s="66">
        <f t="shared" si="0"/>
        <v>26</v>
      </c>
      <c r="AN31" s="67">
        <f t="shared" si="1"/>
        <v>4</v>
      </c>
      <c r="AO31" s="68">
        <f t="shared" si="2"/>
        <v>1</v>
      </c>
      <c r="AP31" s="69">
        <f t="shared" si="3"/>
        <v>30</v>
      </c>
      <c r="AQ31" s="54"/>
    </row>
    <row r="32" spans="1:43" s="70" customFormat="1" ht="41.25" customHeight="1" x14ac:dyDescent="0.3">
      <c r="A32" s="59">
        <v>19</v>
      </c>
      <c r="B32" s="60" t="s">
        <v>42</v>
      </c>
      <c r="C32" s="72" t="s">
        <v>43</v>
      </c>
      <c r="D32" s="73">
        <v>5364</v>
      </c>
      <c r="E32" s="74" t="s">
        <v>99</v>
      </c>
      <c r="F32" s="75">
        <v>44075</v>
      </c>
      <c r="G32" s="64" t="s">
        <v>10</v>
      </c>
      <c r="H32" s="65" t="s">
        <v>13</v>
      </c>
      <c r="I32" s="65" t="s">
        <v>13</v>
      </c>
      <c r="J32" s="65" t="s">
        <v>13</v>
      </c>
      <c r="K32" s="65" t="s">
        <v>248</v>
      </c>
      <c r="L32" s="65" t="s">
        <v>13</v>
      </c>
      <c r="M32" s="65" t="s">
        <v>13</v>
      </c>
      <c r="N32" s="65" t="s">
        <v>13</v>
      </c>
      <c r="O32" s="65" t="s">
        <v>13</v>
      </c>
      <c r="P32" s="65" t="s">
        <v>13</v>
      </c>
      <c r="Q32" s="65" t="s">
        <v>13</v>
      </c>
      <c r="R32" s="65" t="s">
        <v>248</v>
      </c>
      <c r="S32" s="65" t="s">
        <v>13</v>
      </c>
      <c r="T32" s="65" t="s">
        <v>13</v>
      </c>
      <c r="U32" s="65" t="s">
        <v>13</v>
      </c>
      <c r="V32" s="65" t="s">
        <v>241</v>
      </c>
      <c r="W32" s="65" t="s">
        <v>13</v>
      </c>
      <c r="X32" s="65" t="s">
        <v>13</v>
      </c>
      <c r="Y32" s="65" t="s">
        <v>13</v>
      </c>
      <c r="Z32" s="65" t="s">
        <v>248</v>
      </c>
      <c r="AA32" s="65" t="s">
        <v>13</v>
      </c>
      <c r="AB32" s="65" t="s">
        <v>13</v>
      </c>
      <c r="AC32" s="65" t="s">
        <v>13</v>
      </c>
      <c r="AD32" s="65" t="s">
        <v>13</v>
      </c>
      <c r="AE32" s="65" t="s">
        <v>13</v>
      </c>
      <c r="AF32" s="65" t="s">
        <v>248</v>
      </c>
      <c r="AG32" s="65" t="s">
        <v>13</v>
      </c>
      <c r="AH32" s="65" t="s">
        <v>13</v>
      </c>
      <c r="AI32" s="65" t="s">
        <v>13</v>
      </c>
      <c r="AJ32" s="65" t="s">
        <v>241</v>
      </c>
      <c r="AK32" s="65" t="s">
        <v>241</v>
      </c>
      <c r="AL32" s="65" t="s">
        <v>248</v>
      </c>
      <c r="AM32" s="66">
        <f t="shared" si="0"/>
        <v>23</v>
      </c>
      <c r="AN32" s="67">
        <f t="shared" si="1"/>
        <v>5</v>
      </c>
      <c r="AO32" s="68">
        <f t="shared" si="2"/>
        <v>3</v>
      </c>
      <c r="AP32" s="69">
        <f t="shared" si="3"/>
        <v>28</v>
      </c>
      <c r="AQ32" s="54"/>
    </row>
    <row r="33" spans="1:43" s="70" customFormat="1" ht="41.25" customHeight="1" x14ac:dyDescent="0.3">
      <c r="A33" s="71">
        <v>20</v>
      </c>
      <c r="B33" s="60" t="s">
        <v>62</v>
      </c>
      <c r="C33" s="72" t="s">
        <v>63</v>
      </c>
      <c r="D33" s="76">
        <v>5303</v>
      </c>
      <c r="E33" s="74" t="s">
        <v>100</v>
      </c>
      <c r="F33" s="75">
        <v>44075</v>
      </c>
      <c r="G33" s="64" t="s">
        <v>101</v>
      </c>
      <c r="H33" s="65" t="s">
        <v>248</v>
      </c>
      <c r="I33" s="65" t="s">
        <v>13</v>
      </c>
      <c r="J33" s="65" t="s">
        <v>13</v>
      </c>
      <c r="K33" s="65" t="s">
        <v>13</v>
      </c>
      <c r="L33" s="65" t="s">
        <v>13</v>
      </c>
      <c r="M33" s="65" t="s">
        <v>13</v>
      </c>
      <c r="N33" s="65" t="s">
        <v>13</v>
      </c>
      <c r="O33" s="65" t="s">
        <v>248</v>
      </c>
      <c r="P33" s="65" t="s">
        <v>13</v>
      </c>
      <c r="Q33" s="65" t="s">
        <v>241</v>
      </c>
      <c r="R33" s="65" t="s">
        <v>13</v>
      </c>
      <c r="S33" s="65" t="s">
        <v>13</v>
      </c>
      <c r="T33" s="65" t="s">
        <v>13</v>
      </c>
      <c r="U33" s="65" t="s">
        <v>13</v>
      </c>
      <c r="V33" s="65" t="s">
        <v>13</v>
      </c>
      <c r="W33" s="65" t="s">
        <v>248</v>
      </c>
      <c r="X33" s="65" t="s">
        <v>13</v>
      </c>
      <c r="Y33" s="65" t="s">
        <v>13</v>
      </c>
      <c r="Z33" s="65" t="s">
        <v>13</v>
      </c>
      <c r="AA33" s="65" t="s">
        <v>13</v>
      </c>
      <c r="AB33" s="65" t="s">
        <v>13</v>
      </c>
      <c r="AC33" s="65" t="s">
        <v>13</v>
      </c>
      <c r="AD33" s="65" t="s">
        <v>13</v>
      </c>
      <c r="AE33" s="65" t="s">
        <v>13</v>
      </c>
      <c r="AF33" s="65" t="s">
        <v>248</v>
      </c>
      <c r="AG33" s="65" t="s">
        <v>13</v>
      </c>
      <c r="AH33" s="65" t="s">
        <v>13</v>
      </c>
      <c r="AI33" s="65" t="s">
        <v>13</v>
      </c>
      <c r="AJ33" s="65" t="s">
        <v>13</v>
      </c>
      <c r="AK33" s="65" t="s">
        <v>248</v>
      </c>
      <c r="AL33" s="65" t="s">
        <v>13</v>
      </c>
      <c r="AM33" s="66">
        <f t="shared" si="0"/>
        <v>25</v>
      </c>
      <c r="AN33" s="67">
        <f t="shared" si="1"/>
        <v>5</v>
      </c>
      <c r="AO33" s="68">
        <f t="shared" si="2"/>
        <v>1</v>
      </c>
      <c r="AP33" s="69">
        <f t="shared" si="3"/>
        <v>30</v>
      </c>
      <c r="AQ33" s="54"/>
    </row>
    <row r="34" spans="1:43" s="70" customFormat="1" ht="41.25" customHeight="1" x14ac:dyDescent="0.3">
      <c r="A34" s="59">
        <v>21</v>
      </c>
      <c r="B34" s="60" t="s">
        <v>74</v>
      </c>
      <c r="C34" s="72" t="s">
        <v>75</v>
      </c>
      <c r="D34" s="73">
        <v>5355</v>
      </c>
      <c r="E34" s="74" t="s">
        <v>99</v>
      </c>
      <c r="F34" s="75">
        <v>44075</v>
      </c>
      <c r="G34" s="64" t="s">
        <v>10</v>
      </c>
      <c r="H34" s="65" t="s">
        <v>13</v>
      </c>
      <c r="I34" s="65" t="s">
        <v>13</v>
      </c>
      <c r="J34" s="65" t="s">
        <v>13</v>
      </c>
      <c r="K34" s="65" t="s">
        <v>13</v>
      </c>
      <c r="L34" s="65" t="s">
        <v>248</v>
      </c>
      <c r="M34" s="65" t="s">
        <v>241</v>
      </c>
      <c r="N34" s="65" t="s">
        <v>13</v>
      </c>
      <c r="O34" s="65" t="s">
        <v>13</v>
      </c>
      <c r="P34" s="65" t="s">
        <v>13</v>
      </c>
      <c r="Q34" s="65" t="s">
        <v>13</v>
      </c>
      <c r="R34" s="65" t="s">
        <v>13</v>
      </c>
      <c r="S34" s="65" t="s">
        <v>13</v>
      </c>
      <c r="T34" s="65" t="s">
        <v>248</v>
      </c>
      <c r="U34" s="65" t="s">
        <v>13</v>
      </c>
      <c r="V34" s="65" t="s">
        <v>13</v>
      </c>
      <c r="W34" s="65" t="s">
        <v>13</v>
      </c>
      <c r="X34" s="65" t="s">
        <v>13</v>
      </c>
      <c r="Y34" s="65" t="s">
        <v>13</v>
      </c>
      <c r="Z34" s="65" t="s">
        <v>13</v>
      </c>
      <c r="AA34" s="65" t="s">
        <v>248</v>
      </c>
      <c r="AB34" s="65" t="s">
        <v>13</v>
      </c>
      <c r="AC34" s="65" t="s">
        <v>13</v>
      </c>
      <c r="AD34" s="65" t="s">
        <v>13</v>
      </c>
      <c r="AE34" s="65" t="s">
        <v>13</v>
      </c>
      <c r="AF34" s="65" t="s">
        <v>13</v>
      </c>
      <c r="AG34" s="65" t="s">
        <v>248</v>
      </c>
      <c r="AH34" s="65" t="s">
        <v>13</v>
      </c>
      <c r="AI34" s="65" t="s">
        <v>13</v>
      </c>
      <c r="AJ34" s="65" t="s">
        <v>13</v>
      </c>
      <c r="AK34" s="65" t="s">
        <v>13</v>
      </c>
      <c r="AL34" s="65" t="s">
        <v>13</v>
      </c>
      <c r="AM34" s="66">
        <f t="shared" si="0"/>
        <v>26</v>
      </c>
      <c r="AN34" s="67">
        <f t="shared" si="1"/>
        <v>4</v>
      </c>
      <c r="AO34" s="68">
        <f t="shared" si="2"/>
        <v>1</v>
      </c>
      <c r="AP34" s="69">
        <f t="shared" si="3"/>
        <v>30</v>
      </c>
      <c r="AQ34" s="54"/>
    </row>
    <row r="35" spans="1:43" s="70" customFormat="1" ht="41.25" customHeight="1" x14ac:dyDescent="0.3">
      <c r="A35" s="71">
        <v>22</v>
      </c>
      <c r="B35" s="60" t="s">
        <v>97</v>
      </c>
      <c r="C35" s="72" t="s">
        <v>98</v>
      </c>
      <c r="D35" s="73">
        <v>5434</v>
      </c>
      <c r="E35" s="74" t="s">
        <v>100</v>
      </c>
      <c r="F35" s="75">
        <v>44103</v>
      </c>
      <c r="G35" s="64" t="s">
        <v>101</v>
      </c>
      <c r="H35" s="65" t="s">
        <v>13</v>
      </c>
      <c r="I35" s="65" t="s">
        <v>13</v>
      </c>
      <c r="J35" s="65" t="s">
        <v>13</v>
      </c>
      <c r="K35" s="65" t="s">
        <v>13</v>
      </c>
      <c r="L35" s="65" t="s">
        <v>13</v>
      </c>
      <c r="M35" s="65" t="s">
        <v>248</v>
      </c>
      <c r="N35" s="65" t="s">
        <v>241</v>
      </c>
      <c r="O35" s="65" t="s">
        <v>13</v>
      </c>
      <c r="P35" s="65" t="s">
        <v>13</v>
      </c>
      <c r="Q35" s="65" t="s">
        <v>13</v>
      </c>
      <c r="R35" s="65" t="s">
        <v>13</v>
      </c>
      <c r="S35" s="65" t="s">
        <v>13</v>
      </c>
      <c r="T35" s="65" t="s">
        <v>248</v>
      </c>
      <c r="U35" s="65" t="s">
        <v>13</v>
      </c>
      <c r="V35" s="65" t="s">
        <v>13</v>
      </c>
      <c r="W35" s="65" t="s">
        <v>13</v>
      </c>
      <c r="X35" s="65" t="s">
        <v>13</v>
      </c>
      <c r="Y35" s="65" t="s">
        <v>13</v>
      </c>
      <c r="Z35" s="65" t="s">
        <v>13</v>
      </c>
      <c r="AA35" s="65" t="s">
        <v>13</v>
      </c>
      <c r="AB35" s="65" t="s">
        <v>13</v>
      </c>
      <c r="AC35" s="65" t="s">
        <v>248</v>
      </c>
      <c r="AD35" s="65" t="s">
        <v>13</v>
      </c>
      <c r="AE35" s="65" t="s">
        <v>13</v>
      </c>
      <c r="AF35" s="65" t="s">
        <v>13</v>
      </c>
      <c r="AG35" s="65" t="s">
        <v>13</v>
      </c>
      <c r="AH35" s="65" t="s">
        <v>248</v>
      </c>
      <c r="AI35" s="65" t="s">
        <v>13</v>
      </c>
      <c r="AJ35" s="65" t="s">
        <v>13</v>
      </c>
      <c r="AK35" s="65" t="s">
        <v>13</v>
      </c>
      <c r="AL35" s="65" t="s">
        <v>13</v>
      </c>
      <c r="AM35" s="66">
        <f t="shared" si="0"/>
        <v>26</v>
      </c>
      <c r="AN35" s="67">
        <f t="shared" si="1"/>
        <v>4</v>
      </c>
      <c r="AO35" s="68">
        <f t="shared" si="2"/>
        <v>1</v>
      </c>
      <c r="AP35" s="69">
        <f t="shared" si="3"/>
        <v>30</v>
      </c>
      <c r="AQ35" s="54"/>
    </row>
    <row r="36" spans="1:43" s="70" customFormat="1" ht="41.25" customHeight="1" x14ac:dyDescent="0.3">
      <c r="A36" s="59">
        <v>23</v>
      </c>
      <c r="B36" s="60" t="s">
        <v>40</v>
      </c>
      <c r="C36" s="72" t="s">
        <v>41</v>
      </c>
      <c r="D36" s="73">
        <v>5295</v>
      </c>
      <c r="E36" s="74" t="s">
        <v>100</v>
      </c>
      <c r="F36" s="75">
        <v>44075</v>
      </c>
      <c r="G36" s="64" t="s">
        <v>101</v>
      </c>
      <c r="H36" s="65" t="s">
        <v>13</v>
      </c>
      <c r="I36" s="65" t="s">
        <v>13</v>
      </c>
      <c r="J36" s="65" t="s">
        <v>13</v>
      </c>
      <c r="K36" s="65" t="s">
        <v>13</v>
      </c>
      <c r="L36" s="65" t="s">
        <v>13</v>
      </c>
      <c r="M36" s="65" t="s">
        <v>13</v>
      </c>
      <c r="N36" s="65" t="s">
        <v>248</v>
      </c>
      <c r="O36" s="65" t="s">
        <v>13</v>
      </c>
      <c r="P36" s="65" t="s">
        <v>13</v>
      </c>
      <c r="Q36" s="65" t="s">
        <v>13</v>
      </c>
      <c r="R36" s="65" t="s">
        <v>13</v>
      </c>
      <c r="S36" s="65" t="s">
        <v>13</v>
      </c>
      <c r="T36" s="65" t="s">
        <v>13</v>
      </c>
      <c r="U36" s="65" t="s">
        <v>248</v>
      </c>
      <c r="V36" s="65" t="s">
        <v>241</v>
      </c>
      <c r="W36" s="65" t="s">
        <v>13</v>
      </c>
      <c r="X36" s="65" t="s">
        <v>13</v>
      </c>
      <c r="Y36" s="65" t="s">
        <v>13</v>
      </c>
      <c r="Z36" s="65" t="s">
        <v>13</v>
      </c>
      <c r="AA36" s="65" t="s">
        <v>13</v>
      </c>
      <c r="AB36" s="65" t="s">
        <v>248</v>
      </c>
      <c r="AC36" s="65" t="s">
        <v>13</v>
      </c>
      <c r="AD36" s="65" t="s">
        <v>13</v>
      </c>
      <c r="AE36" s="65" t="s">
        <v>13</v>
      </c>
      <c r="AF36" s="65" t="s">
        <v>13</v>
      </c>
      <c r="AG36" s="65" t="s">
        <v>13</v>
      </c>
      <c r="AH36" s="65" t="s">
        <v>13</v>
      </c>
      <c r="AI36" s="65" t="s">
        <v>248</v>
      </c>
      <c r="AJ36" s="65" t="s">
        <v>13</v>
      </c>
      <c r="AK36" s="65" t="s">
        <v>13</v>
      </c>
      <c r="AL36" s="65" t="s">
        <v>13</v>
      </c>
      <c r="AM36" s="66">
        <f t="shared" si="0"/>
        <v>26</v>
      </c>
      <c r="AN36" s="67">
        <f t="shared" si="1"/>
        <v>4</v>
      </c>
      <c r="AO36" s="68">
        <f t="shared" si="2"/>
        <v>1</v>
      </c>
      <c r="AP36" s="69">
        <f t="shared" si="3"/>
        <v>30</v>
      </c>
      <c r="AQ36" s="54"/>
    </row>
    <row r="37" spans="1:43" s="70" customFormat="1" ht="41.25" customHeight="1" x14ac:dyDescent="0.3">
      <c r="A37" s="71">
        <v>24</v>
      </c>
      <c r="B37" s="60" t="s">
        <v>50</v>
      </c>
      <c r="C37" s="72" t="s">
        <v>51</v>
      </c>
      <c r="D37" s="73">
        <v>5320</v>
      </c>
      <c r="E37" s="74" t="s">
        <v>99</v>
      </c>
      <c r="F37" s="75">
        <v>44075</v>
      </c>
      <c r="G37" s="64" t="s">
        <v>10</v>
      </c>
      <c r="H37" s="65" t="s">
        <v>13</v>
      </c>
      <c r="I37" s="65" t="s">
        <v>13</v>
      </c>
      <c r="J37" s="65" t="s">
        <v>13</v>
      </c>
      <c r="K37" s="65" t="s">
        <v>248</v>
      </c>
      <c r="L37" s="65" t="s">
        <v>13</v>
      </c>
      <c r="M37" s="65" t="s">
        <v>13</v>
      </c>
      <c r="N37" s="65" t="s">
        <v>13</v>
      </c>
      <c r="O37" s="65" t="s">
        <v>13</v>
      </c>
      <c r="P37" s="65" t="s">
        <v>13</v>
      </c>
      <c r="Q37" s="65" t="s">
        <v>13</v>
      </c>
      <c r="R37" s="65" t="s">
        <v>13</v>
      </c>
      <c r="S37" s="65" t="s">
        <v>248</v>
      </c>
      <c r="T37" s="65" t="s">
        <v>13</v>
      </c>
      <c r="U37" s="65" t="s">
        <v>13</v>
      </c>
      <c r="V37" s="65" t="s">
        <v>13</v>
      </c>
      <c r="W37" s="65" t="s">
        <v>13</v>
      </c>
      <c r="X37" s="65" t="s">
        <v>13</v>
      </c>
      <c r="Y37" s="65" t="s">
        <v>13</v>
      </c>
      <c r="Z37" s="65" t="s">
        <v>248</v>
      </c>
      <c r="AA37" s="65" t="s">
        <v>13</v>
      </c>
      <c r="AB37" s="65" t="s">
        <v>13</v>
      </c>
      <c r="AC37" s="65" t="s">
        <v>13</v>
      </c>
      <c r="AD37" s="65" t="s">
        <v>13</v>
      </c>
      <c r="AE37" s="65" t="s">
        <v>13</v>
      </c>
      <c r="AF37" s="65" t="s">
        <v>13</v>
      </c>
      <c r="AG37" s="65" t="s">
        <v>13</v>
      </c>
      <c r="AH37" s="65" t="s">
        <v>248</v>
      </c>
      <c r="AI37" s="65" t="s">
        <v>13</v>
      </c>
      <c r="AJ37" s="65" t="s">
        <v>13</v>
      </c>
      <c r="AK37" s="65" t="s">
        <v>13</v>
      </c>
      <c r="AL37" s="65" t="s">
        <v>13</v>
      </c>
      <c r="AM37" s="66">
        <f t="shared" si="0"/>
        <v>27</v>
      </c>
      <c r="AN37" s="67">
        <f t="shared" si="1"/>
        <v>4</v>
      </c>
      <c r="AO37" s="68">
        <f t="shared" si="2"/>
        <v>0</v>
      </c>
      <c r="AP37" s="69">
        <f t="shared" si="3"/>
        <v>31</v>
      </c>
      <c r="AQ37" s="54"/>
    </row>
    <row r="38" spans="1:43" s="70" customFormat="1" ht="41.25" customHeight="1" x14ac:dyDescent="0.3">
      <c r="A38" s="59">
        <v>25</v>
      </c>
      <c r="B38" s="60" t="s">
        <v>109</v>
      </c>
      <c r="C38" s="72" t="s">
        <v>117</v>
      </c>
      <c r="D38" s="73">
        <v>5445</v>
      </c>
      <c r="E38" s="74" t="s">
        <v>99</v>
      </c>
      <c r="F38" s="75">
        <v>44116</v>
      </c>
      <c r="G38" s="64" t="s">
        <v>10</v>
      </c>
      <c r="H38" s="65" t="s">
        <v>13</v>
      </c>
      <c r="I38" s="65" t="s">
        <v>13</v>
      </c>
      <c r="J38" s="65" t="s">
        <v>13</v>
      </c>
      <c r="K38" s="65" t="s">
        <v>248</v>
      </c>
      <c r="L38" s="65" t="s">
        <v>13</v>
      </c>
      <c r="M38" s="65" t="s">
        <v>13</v>
      </c>
      <c r="N38" s="65" t="s">
        <v>13</v>
      </c>
      <c r="O38" s="65" t="s">
        <v>248</v>
      </c>
      <c r="P38" s="65" t="s">
        <v>13</v>
      </c>
      <c r="Q38" s="65" t="s">
        <v>13</v>
      </c>
      <c r="R38" s="65" t="s">
        <v>13</v>
      </c>
      <c r="S38" s="65" t="s">
        <v>13</v>
      </c>
      <c r="T38" s="65" t="s">
        <v>13</v>
      </c>
      <c r="U38" s="65" t="s">
        <v>13</v>
      </c>
      <c r="V38" s="65" t="s">
        <v>13</v>
      </c>
      <c r="W38" s="65" t="s">
        <v>248</v>
      </c>
      <c r="X38" s="65" t="s">
        <v>13</v>
      </c>
      <c r="Y38" s="65" t="s">
        <v>13</v>
      </c>
      <c r="Z38" s="65" t="s">
        <v>13</v>
      </c>
      <c r="AA38" s="65" t="s">
        <v>13</v>
      </c>
      <c r="AB38" s="65" t="s">
        <v>13</v>
      </c>
      <c r="AC38" s="65" t="s">
        <v>13</v>
      </c>
      <c r="AD38" s="65" t="s">
        <v>13</v>
      </c>
      <c r="AE38" s="65" t="s">
        <v>248</v>
      </c>
      <c r="AF38" s="65" t="s">
        <v>13</v>
      </c>
      <c r="AG38" s="65" t="s">
        <v>13</v>
      </c>
      <c r="AH38" s="65" t="s">
        <v>13</v>
      </c>
      <c r="AI38" s="65" t="s">
        <v>13</v>
      </c>
      <c r="AJ38" s="65" t="s">
        <v>13</v>
      </c>
      <c r="AK38" s="65" t="s">
        <v>13</v>
      </c>
      <c r="AL38" s="65" t="s">
        <v>13</v>
      </c>
      <c r="AM38" s="66">
        <f t="shared" si="0"/>
        <v>27</v>
      </c>
      <c r="AN38" s="67">
        <f t="shared" si="1"/>
        <v>4</v>
      </c>
      <c r="AO38" s="68">
        <f t="shared" si="2"/>
        <v>0</v>
      </c>
      <c r="AP38" s="69">
        <f t="shared" si="3"/>
        <v>31</v>
      </c>
      <c r="AQ38" s="54"/>
    </row>
    <row r="39" spans="1:43" s="70" customFormat="1" ht="41.25" customHeight="1" x14ac:dyDescent="0.3">
      <c r="A39" s="71">
        <v>26</v>
      </c>
      <c r="B39" s="60" t="s">
        <v>93</v>
      </c>
      <c r="C39" s="72" t="s">
        <v>94</v>
      </c>
      <c r="D39" s="73">
        <v>5407</v>
      </c>
      <c r="E39" s="74" t="s">
        <v>99</v>
      </c>
      <c r="F39" s="75">
        <v>44089</v>
      </c>
      <c r="G39" s="64" t="s">
        <v>10</v>
      </c>
      <c r="H39" s="65" t="s">
        <v>13</v>
      </c>
      <c r="I39" s="65" t="s">
        <v>13</v>
      </c>
      <c r="J39" s="65" t="s">
        <v>13</v>
      </c>
      <c r="K39" s="65" t="s">
        <v>13</v>
      </c>
      <c r="L39" s="65" t="s">
        <v>13</v>
      </c>
      <c r="M39" s="65" t="s">
        <v>13</v>
      </c>
      <c r="N39" s="65" t="s">
        <v>248</v>
      </c>
      <c r="O39" s="65" t="s">
        <v>13</v>
      </c>
      <c r="P39" s="65" t="s">
        <v>13</v>
      </c>
      <c r="Q39" s="65" t="s">
        <v>13</v>
      </c>
      <c r="R39" s="65" t="s">
        <v>13</v>
      </c>
      <c r="S39" s="65" t="s">
        <v>13</v>
      </c>
      <c r="T39" s="65" t="s">
        <v>13</v>
      </c>
      <c r="U39" s="65" t="s">
        <v>248</v>
      </c>
      <c r="V39" s="65" t="s">
        <v>13</v>
      </c>
      <c r="W39" s="65" t="s">
        <v>241</v>
      </c>
      <c r="X39" s="65" t="s">
        <v>13</v>
      </c>
      <c r="Y39" s="65" t="s">
        <v>13</v>
      </c>
      <c r="Z39" s="65" t="s">
        <v>13</v>
      </c>
      <c r="AA39" s="65" t="s">
        <v>13</v>
      </c>
      <c r="AB39" s="65" t="s">
        <v>13</v>
      </c>
      <c r="AC39" s="65" t="s">
        <v>248</v>
      </c>
      <c r="AD39" s="65" t="s">
        <v>13</v>
      </c>
      <c r="AE39" s="65" t="s">
        <v>13</v>
      </c>
      <c r="AF39" s="65" t="s">
        <v>13</v>
      </c>
      <c r="AG39" s="65" t="s">
        <v>13</v>
      </c>
      <c r="AH39" s="65" t="s">
        <v>13</v>
      </c>
      <c r="AI39" s="65" t="s">
        <v>13</v>
      </c>
      <c r="AJ39" s="65" t="s">
        <v>248</v>
      </c>
      <c r="AK39" s="65" t="s">
        <v>13</v>
      </c>
      <c r="AL39" s="65" t="s">
        <v>13</v>
      </c>
      <c r="AM39" s="66">
        <f t="shared" si="0"/>
        <v>26</v>
      </c>
      <c r="AN39" s="67">
        <f t="shared" si="1"/>
        <v>4</v>
      </c>
      <c r="AO39" s="68">
        <f t="shared" si="2"/>
        <v>1</v>
      </c>
      <c r="AP39" s="69">
        <f t="shared" si="3"/>
        <v>30</v>
      </c>
      <c r="AQ39" s="54"/>
    </row>
    <row r="40" spans="1:43" s="70" customFormat="1" ht="41.25" customHeight="1" x14ac:dyDescent="0.3">
      <c r="A40" s="59">
        <v>27</v>
      </c>
      <c r="B40" s="60" t="s">
        <v>32</v>
      </c>
      <c r="C40" s="72" t="s">
        <v>33</v>
      </c>
      <c r="D40" s="73">
        <v>5311</v>
      </c>
      <c r="E40" s="74" t="s">
        <v>99</v>
      </c>
      <c r="F40" s="75">
        <v>44075</v>
      </c>
      <c r="G40" s="64" t="s">
        <v>10</v>
      </c>
      <c r="H40" s="65" t="s">
        <v>13</v>
      </c>
      <c r="I40" s="65" t="s">
        <v>13</v>
      </c>
      <c r="J40" s="65" t="s">
        <v>13</v>
      </c>
      <c r="K40" s="65" t="s">
        <v>13</v>
      </c>
      <c r="L40" s="65" t="s">
        <v>13</v>
      </c>
      <c r="M40" s="65" t="s">
        <v>248</v>
      </c>
      <c r="N40" s="65" t="s">
        <v>13</v>
      </c>
      <c r="O40" s="65" t="s">
        <v>13</v>
      </c>
      <c r="P40" s="65" t="s">
        <v>13</v>
      </c>
      <c r="Q40" s="65" t="s">
        <v>13</v>
      </c>
      <c r="R40" s="65" t="s">
        <v>13</v>
      </c>
      <c r="S40" s="65" t="s">
        <v>13</v>
      </c>
      <c r="T40" s="65" t="s">
        <v>248</v>
      </c>
      <c r="U40" s="65" t="s">
        <v>13</v>
      </c>
      <c r="V40" s="65" t="s">
        <v>13</v>
      </c>
      <c r="W40" s="65" t="s">
        <v>13</v>
      </c>
      <c r="X40" s="65" t="s">
        <v>13</v>
      </c>
      <c r="Y40" s="65" t="s">
        <v>13</v>
      </c>
      <c r="Z40" s="65" t="s">
        <v>13</v>
      </c>
      <c r="AA40" s="65" t="s">
        <v>13</v>
      </c>
      <c r="AB40" s="65" t="s">
        <v>13</v>
      </c>
      <c r="AC40" s="65" t="s">
        <v>248</v>
      </c>
      <c r="AD40" s="65" t="s">
        <v>13</v>
      </c>
      <c r="AE40" s="65" t="s">
        <v>13</v>
      </c>
      <c r="AF40" s="65" t="s">
        <v>13</v>
      </c>
      <c r="AG40" s="65" t="s">
        <v>13</v>
      </c>
      <c r="AH40" s="65" t="s">
        <v>248</v>
      </c>
      <c r="AI40" s="65" t="s">
        <v>13</v>
      </c>
      <c r="AJ40" s="65" t="s">
        <v>13</v>
      </c>
      <c r="AK40" s="65" t="s">
        <v>13</v>
      </c>
      <c r="AL40" s="65" t="s">
        <v>13</v>
      </c>
      <c r="AM40" s="66">
        <f t="shared" si="0"/>
        <v>27</v>
      </c>
      <c r="AN40" s="67">
        <f t="shared" si="1"/>
        <v>4</v>
      </c>
      <c r="AO40" s="68">
        <f t="shared" si="2"/>
        <v>0</v>
      </c>
      <c r="AP40" s="69">
        <f t="shared" si="3"/>
        <v>31</v>
      </c>
      <c r="AQ40" s="54"/>
    </row>
    <row r="41" spans="1:43" s="70" customFormat="1" ht="41.25" customHeight="1" x14ac:dyDescent="0.3">
      <c r="A41" s="71">
        <v>28</v>
      </c>
      <c r="B41" s="60" t="s">
        <v>28</v>
      </c>
      <c r="C41" s="72" t="s">
        <v>29</v>
      </c>
      <c r="D41" s="73">
        <v>5273</v>
      </c>
      <c r="E41" s="74" t="s">
        <v>99</v>
      </c>
      <c r="F41" s="75">
        <v>44075</v>
      </c>
      <c r="G41" s="64" t="s">
        <v>10</v>
      </c>
      <c r="H41" s="65" t="s">
        <v>13</v>
      </c>
      <c r="I41" s="65" t="s">
        <v>13</v>
      </c>
      <c r="J41" s="65" t="s">
        <v>248</v>
      </c>
      <c r="K41" s="65" t="s">
        <v>13</v>
      </c>
      <c r="L41" s="65" t="s">
        <v>13</v>
      </c>
      <c r="M41" s="65" t="s">
        <v>241</v>
      </c>
      <c r="N41" s="65" t="s">
        <v>13</v>
      </c>
      <c r="O41" s="65" t="s">
        <v>13</v>
      </c>
      <c r="P41" s="65" t="s">
        <v>13</v>
      </c>
      <c r="Q41" s="65" t="s">
        <v>248</v>
      </c>
      <c r="R41" s="65" t="s">
        <v>13</v>
      </c>
      <c r="S41" s="65" t="s">
        <v>13</v>
      </c>
      <c r="T41" s="65" t="s">
        <v>13</v>
      </c>
      <c r="U41" s="65" t="s">
        <v>13</v>
      </c>
      <c r="V41" s="65" t="s">
        <v>13</v>
      </c>
      <c r="W41" s="65" t="s">
        <v>13</v>
      </c>
      <c r="X41" s="65" t="s">
        <v>248</v>
      </c>
      <c r="Y41" s="65" t="s">
        <v>13</v>
      </c>
      <c r="Z41" s="65" t="s">
        <v>241</v>
      </c>
      <c r="AA41" s="65" t="s">
        <v>13</v>
      </c>
      <c r="AB41" s="65" t="s">
        <v>13</v>
      </c>
      <c r="AC41" s="65" t="s">
        <v>13</v>
      </c>
      <c r="AD41" s="65" t="s">
        <v>13</v>
      </c>
      <c r="AE41" s="65" t="s">
        <v>248</v>
      </c>
      <c r="AF41" s="65" t="s">
        <v>13</v>
      </c>
      <c r="AG41" s="65" t="s">
        <v>13</v>
      </c>
      <c r="AH41" s="65" t="s">
        <v>13</v>
      </c>
      <c r="AI41" s="65" t="s">
        <v>13</v>
      </c>
      <c r="AJ41" s="65" t="s">
        <v>13</v>
      </c>
      <c r="AK41" s="65" t="s">
        <v>13</v>
      </c>
      <c r="AL41" s="65" t="s">
        <v>13</v>
      </c>
      <c r="AM41" s="66">
        <f t="shared" si="0"/>
        <v>25</v>
      </c>
      <c r="AN41" s="67">
        <f t="shared" si="1"/>
        <v>4</v>
      </c>
      <c r="AO41" s="68">
        <f t="shared" si="2"/>
        <v>2</v>
      </c>
      <c r="AP41" s="69">
        <f t="shared" si="3"/>
        <v>29</v>
      </c>
      <c r="AQ41" s="54"/>
    </row>
    <row r="42" spans="1:43" s="70" customFormat="1" ht="41.25" customHeight="1" x14ac:dyDescent="0.3">
      <c r="A42" s="59">
        <v>29</v>
      </c>
      <c r="B42" s="60" t="s">
        <v>36</v>
      </c>
      <c r="C42" s="72" t="s">
        <v>37</v>
      </c>
      <c r="D42" s="78">
        <v>5304</v>
      </c>
      <c r="E42" s="74" t="s">
        <v>100</v>
      </c>
      <c r="F42" s="75">
        <v>44075</v>
      </c>
      <c r="G42" s="64" t="s">
        <v>10</v>
      </c>
      <c r="H42" s="65" t="s">
        <v>13</v>
      </c>
      <c r="I42" s="65" t="s">
        <v>13</v>
      </c>
      <c r="J42" s="65" t="s">
        <v>13</v>
      </c>
      <c r="K42" s="65" t="s">
        <v>13</v>
      </c>
      <c r="L42" s="65" t="s">
        <v>13</v>
      </c>
      <c r="M42" s="65" t="s">
        <v>248</v>
      </c>
      <c r="N42" s="65" t="s">
        <v>13</v>
      </c>
      <c r="O42" s="65" t="s">
        <v>13</v>
      </c>
      <c r="P42" s="65" t="s">
        <v>13</v>
      </c>
      <c r="Q42" s="65" t="s">
        <v>13</v>
      </c>
      <c r="R42" s="65" t="s">
        <v>13</v>
      </c>
      <c r="S42" s="65" t="s">
        <v>13</v>
      </c>
      <c r="T42" s="65" t="s">
        <v>248</v>
      </c>
      <c r="U42" s="65" t="s">
        <v>13</v>
      </c>
      <c r="V42" s="65" t="s">
        <v>13</v>
      </c>
      <c r="W42" s="65" t="s">
        <v>13</v>
      </c>
      <c r="X42" s="65" t="s">
        <v>13</v>
      </c>
      <c r="Y42" s="65" t="s">
        <v>13</v>
      </c>
      <c r="Z42" s="65" t="s">
        <v>13</v>
      </c>
      <c r="AA42" s="65" t="s">
        <v>13</v>
      </c>
      <c r="AB42" s="65" t="s">
        <v>13</v>
      </c>
      <c r="AC42" s="65" t="s">
        <v>248</v>
      </c>
      <c r="AD42" s="65" t="s">
        <v>13</v>
      </c>
      <c r="AE42" s="65" t="s">
        <v>13</v>
      </c>
      <c r="AF42" s="65" t="s">
        <v>13</v>
      </c>
      <c r="AG42" s="65" t="s">
        <v>13</v>
      </c>
      <c r="AH42" s="65" t="s">
        <v>248</v>
      </c>
      <c r="AI42" s="65" t="s">
        <v>13</v>
      </c>
      <c r="AJ42" s="65" t="s">
        <v>13</v>
      </c>
      <c r="AK42" s="65" t="s">
        <v>13</v>
      </c>
      <c r="AL42" s="65" t="s">
        <v>13</v>
      </c>
      <c r="AM42" s="66">
        <f t="shared" si="0"/>
        <v>27</v>
      </c>
      <c r="AN42" s="67">
        <f t="shared" si="1"/>
        <v>4</v>
      </c>
      <c r="AO42" s="68">
        <f t="shared" si="2"/>
        <v>0</v>
      </c>
      <c r="AP42" s="69">
        <f t="shared" si="3"/>
        <v>31</v>
      </c>
      <c r="AQ42" s="54"/>
    </row>
    <row r="43" spans="1:43" s="70" customFormat="1" ht="41.25" customHeight="1" x14ac:dyDescent="0.3">
      <c r="A43" s="71">
        <v>30</v>
      </c>
      <c r="B43" s="60" t="s">
        <v>70</v>
      </c>
      <c r="C43" s="72" t="s">
        <v>71</v>
      </c>
      <c r="D43" s="73">
        <v>5346</v>
      </c>
      <c r="E43" s="74" t="s">
        <v>99</v>
      </c>
      <c r="F43" s="75">
        <v>44075</v>
      </c>
      <c r="G43" s="64" t="s">
        <v>10</v>
      </c>
      <c r="H43" s="65" t="s">
        <v>13</v>
      </c>
      <c r="I43" s="65" t="s">
        <v>13</v>
      </c>
      <c r="J43" s="65" t="s">
        <v>13</v>
      </c>
      <c r="K43" s="65" t="s">
        <v>13</v>
      </c>
      <c r="L43" s="65" t="s">
        <v>13</v>
      </c>
      <c r="M43" s="65" t="s">
        <v>13</v>
      </c>
      <c r="N43" s="65" t="s">
        <v>248</v>
      </c>
      <c r="O43" s="65" t="s">
        <v>13</v>
      </c>
      <c r="P43" s="65" t="s">
        <v>13</v>
      </c>
      <c r="Q43" s="65" t="s">
        <v>13</v>
      </c>
      <c r="R43" s="65" t="s">
        <v>13</v>
      </c>
      <c r="S43" s="65" t="s">
        <v>13</v>
      </c>
      <c r="T43" s="65" t="s">
        <v>13</v>
      </c>
      <c r="U43" s="65" t="s">
        <v>248</v>
      </c>
      <c r="V43" s="65" t="s">
        <v>13</v>
      </c>
      <c r="W43" s="65" t="s">
        <v>13</v>
      </c>
      <c r="X43" s="65" t="s">
        <v>241</v>
      </c>
      <c r="Y43" s="65" t="s">
        <v>241</v>
      </c>
      <c r="Z43" s="65" t="s">
        <v>241</v>
      </c>
      <c r="AA43" s="65" t="s">
        <v>248</v>
      </c>
      <c r="AB43" s="65" t="s">
        <v>13</v>
      </c>
      <c r="AC43" s="65" t="s">
        <v>13</v>
      </c>
      <c r="AD43" s="65" t="s">
        <v>13</v>
      </c>
      <c r="AE43" s="65" t="s">
        <v>13</v>
      </c>
      <c r="AF43" s="65" t="s">
        <v>13</v>
      </c>
      <c r="AG43" s="65" t="s">
        <v>13</v>
      </c>
      <c r="AH43" s="65" t="s">
        <v>13</v>
      </c>
      <c r="AI43" s="65" t="s">
        <v>248</v>
      </c>
      <c r="AJ43" s="65" t="s">
        <v>13</v>
      </c>
      <c r="AK43" s="65" t="s">
        <v>13</v>
      </c>
      <c r="AL43" s="65" t="s">
        <v>13</v>
      </c>
      <c r="AM43" s="66">
        <f t="shared" si="0"/>
        <v>24</v>
      </c>
      <c r="AN43" s="67">
        <f t="shared" si="1"/>
        <v>4</v>
      </c>
      <c r="AO43" s="68">
        <f t="shared" si="2"/>
        <v>3</v>
      </c>
      <c r="AP43" s="69">
        <f t="shared" si="3"/>
        <v>28</v>
      </c>
      <c r="AQ43" s="54"/>
    </row>
    <row r="44" spans="1:43" s="70" customFormat="1" ht="41.25" customHeight="1" x14ac:dyDescent="0.3">
      <c r="A44" s="59">
        <v>31</v>
      </c>
      <c r="B44" s="60" t="s">
        <v>107</v>
      </c>
      <c r="C44" s="72" t="s">
        <v>82</v>
      </c>
      <c r="D44" s="73">
        <v>5444</v>
      </c>
      <c r="E44" s="74" t="s">
        <v>99</v>
      </c>
      <c r="F44" s="75">
        <v>44114</v>
      </c>
      <c r="G44" s="64" t="s">
        <v>10</v>
      </c>
      <c r="H44" s="65" t="s">
        <v>248</v>
      </c>
      <c r="I44" s="65" t="s">
        <v>13</v>
      </c>
      <c r="J44" s="65" t="s">
        <v>13</v>
      </c>
      <c r="K44" s="65" t="s">
        <v>13</v>
      </c>
      <c r="L44" s="65" t="s">
        <v>13</v>
      </c>
      <c r="M44" s="65" t="s">
        <v>13</v>
      </c>
      <c r="N44" s="65" t="s">
        <v>13</v>
      </c>
      <c r="O44" s="65" t="s">
        <v>248</v>
      </c>
      <c r="P44" s="65" t="s">
        <v>13</v>
      </c>
      <c r="Q44" s="65" t="s">
        <v>13</v>
      </c>
      <c r="R44" s="65" t="s">
        <v>13</v>
      </c>
      <c r="S44" s="65" t="s">
        <v>13</v>
      </c>
      <c r="T44" s="65" t="s">
        <v>13</v>
      </c>
      <c r="U44" s="65" t="s">
        <v>13</v>
      </c>
      <c r="V44" s="65" t="s">
        <v>248</v>
      </c>
      <c r="W44" s="65" t="s">
        <v>13</v>
      </c>
      <c r="X44" s="65" t="s">
        <v>13</v>
      </c>
      <c r="Y44" s="65" t="s">
        <v>13</v>
      </c>
      <c r="Z44" s="65" t="s">
        <v>13</v>
      </c>
      <c r="AA44" s="65" t="s">
        <v>13</v>
      </c>
      <c r="AB44" s="65" t="s">
        <v>13</v>
      </c>
      <c r="AC44" s="65" t="s">
        <v>13</v>
      </c>
      <c r="AD44" s="65" t="s">
        <v>248</v>
      </c>
      <c r="AE44" s="65" t="s">
        <v>13</v>
      </c>
      <c r="AF44" s="65" t="s">
        <v>13</v>
      </c>
      <c r="AG44" s="65" t="s">
        <v>13</v>
      </c>
      <c r="AH44" s="65" t="s">
        <v>13</v>
      </c>
      <c r="AI44" s="65" t="s">
        <v>13</v>
      </c>
      <c r="AJ44" s="65" t="s">
        <v>248</v>
      </c>
      <c r="AK44" s="65" t="s">
        <v>13</v>
      </c>
      <c r="AL44" s="65" t="s">
        <v>13</v>
      </c>
      <c r="AM44" s="66">
        <f t="shared" si="0"/>
        <v>26</v>
      </c>
      <c r="AN44" s="67">
        <f t="shared" si="1"/>
        <v>5</v>
      </c>
      <c r="AO44" s="68">
        <f t="shared" si="2"/>
        <v>0</v>
      </c>
      <c r="AP44" s="69">
        <f t="shared" si="3"/>
        <v>31</v>
      </c>
      <c r="AQ44" s="54"/>
    </row>
    <row r="45" spans="1:43" s="70" customFormat="1" ht="41.25" customHeight="1" x14ac:dyDescent="0.3">
      <c r="A45" s="71">
        <v>32</v>
      </c>
      <c r="B45" s="60" t="s">
        <v>80</v>
      </c>
      <c r="C45" s="72" t="s">
        <v>81</v>
      </c>
      <c r="D45" s="73">
        <v>5343</v>
      </c>
      <c r="E45" s="74" t="s">
        <v>99</v>
      </c>
      <c r="F45" s="75">
        <v>44075</v>
      </c>
      <c r="G45" s="64" t="s">
        <v>10</v>
      </c>
      <c r="H45" s="65" t="s">
        <v>13</v>
      </c>
      <c r="I45" s="65" t="s">
        <v>13</v>
      </c>
      <c r="J45" s="65" t="s">
        <v>248</v>
      </c>
      <c r="K45" s="65" t="s">
        <v>13</v>
      </c>
      <c r="L45" s="65" t="s">
        <v>13</v>
      </c>
      <c r="M45" s="65" t="s">
        <v>13</v>
      </c>
      <c r="N45" s="65" t="s">
        <v>13</v>
      </c>
      <c r="O45" s="65" t="s">
        <v>13</v>
      </c>
      <c r="P45" s="65" t="s">
        <v>13</v>
      </c>
      <c r="Q45" s="65" t="s">
        <v>241</v>
      </c>
      <c r="R45" s="65" t="s">
        <v>241</v>
      </c>
      <c r="S45" s="65" t="s">
        <v>241</v>
      </c>
      <c r="T45" s="65" t="s">
        <v>241</v>
      </c>
      <c r="U45" s="65" t="s">
        <v>241</v>
      </c>
      <c r="V45" s="65" t="s">
        <v>241</v>
      </c>
      <c r="W45" s="65" t="s">
        <v>241</v>
      </c>
      <c r="X45" s="65" t="s">
        <v>241</v>
      </c>
      <c r="Y45" s="65" t="s">
        <v>241</v>
      </c>
      <c r="Z45" s="65" t="s">
        <v>248</v>
      </c>
      <c r="AA45" s="65" t="s">
        <v>13</v>
      </c>
      <c r="AB45" s="65" t="s">
        <v>13</v>
      </c>
      <c r="AC45" s="65" t="s">
        <v>13</v>
      </c>
      <c r="AD45" s="65" t="s">
        <v>13</v>
      </c>
      <c r="AE45" s="65" t="s">
        <v>13</v>
      </c>
      <c r="AF45" s="65" t="s">
        <v>13</v>
      </c>
      <c r="AG45" s="65" t="s">
        <v>13</v>
      </c>
      <c r="AH45" s="65" t="s">
        <v>13</v>
      </c>
      <c r="AI45" s="65" t="s">
        <v>248</v>
      </c>
      <c r="AJ45" s="65" t="s">
        <v>13</v>
      </c>
      <c r="AK45" s="65" t="s">
        <v>13</v>
      </c>
      <c r="AL45" s="65" t="s">
        <v>13</v>
      </c>
      <c r="AM45" s="66">
        <f t="shared" si="0"/>
        <v>19</v>
      </c>
      <c r="AN45" s="67">
        <f t="shared" si="1"/>
        <v>3</v>
      </c>
      <c r="AO45" s="68">
        <f t="shared" si="2"/>
        <v>9</v>
      </c>
      <c r="AP45" s="69">
        <f t="shared" si="3"/>
        <v>22</v>
      </c>
      <c r="AQ45" s="54"/>
    </row>
    <row r="46" spans="1:43" s="70" customFormat="1" ht="41.25" customHeight="1" x14ac:dyDescent="0.3">
      <c r="A46" s="59">
        <v>33</v>
      </c>
      <c r="B46" s="60" t="s">
        <v>91</v>
      </c>
      <c r="C46" s="72" t="s">
        <v>92</v>
      </c>
      <c r="D46" s="73">
        <v>5410</v>
      </c>
      <c r="E46" s="74" t="s">
        <v>99</v>
      </c>
      <c r="F46" s="75">
        <v>44086</v>
      </c>
      <c r="G46" s="64" t="s">
        <v>10</v>
      </c>
      <c r="H46" s="65" t="s">
        <v>13</v>
      </c>
      <c r="I46" s="65" t="s">
        <v>13</v>
      </c>
      <c r="J46" s="65" t="s">
        <v>248</v>
      </c>
      <c r="K46" s="65" t="s">
        <v>13</v>
      </c>
      <c r="L46" s="65" t="s">
        <v>13</v>
      </c>
      <c r="M46" s="65" t="s">
        <v>13</v>
      </c>
      <c r="N46" s="65" t="s">
        <v>13</v>
      </c>
      <c r="O46" s="65" t="s">
        <v>13</v>
      </c>
      <c r="P46" s="65" t="s">
        <v>13</v>
      </c>
      <c r="Q46" s="65" t="s">
        <v>248</v>
      </c>
      <c r="R46" s="65" t="s">
        <v>241</v>
      </c>
      <c r="S46" s="65" t="s">
        <v>13</v>
      </c>
      <c r="T46" s="65" t="s">
        <v>13</v>
      </c>
      <c r="U46" s="65" t="s">
        <v>13</v>
      </c>
      <c r="V46" s="65" t="s">
        <v>13</v>
      </c>
      <c r="W46" s="65" t="s">
        <v>13</v>
      </c>
      <c r="X46" s="65" t="s">
        <v>248</v>
      </c>
      <c r="Y46" s="65" t="s">
        <v>13</v>
      </c>
      <c r="Z46" s="65" t="s">
        <v>13</v>
      </c>
      <c r="AA46" s="65" t="s">
        <v>13</v>
      </c>
      <c r="AB46" s="65" t="s">
        <v>13</v>
      </c>
      <c r="AC46" s="65" t="s">
        <v>13</v>
      </c>
      <c r="AD46" s="65" t="s">
        <v>13</v>
      </c>
      <c r="AE46" s="65" t="s">
        <v>248</v>
      </c>
      <c r="AF46" s="65" t="s">
        <v>13</v>
      </c>
      <c r="AG46" s="65" t="s">
        <v>13</v>
      </c>
      <c r="AH46" s="65" t="s">
        <v>13</v>
      </c>
      <c r="AI46" s="65" t="s">
        <v>13</v>
      </c>
      <c r="AJ46" s="65" t="s">
        <v>13</v>
      </c>
      <c r="AK46" s="65" t="s">
        <v>13</v>
      </c>
      <c r="AL46" s="65" t="s">
        <v>248</v>
      </c>
      <c r="AM46" s="66">
        <f t="shared" si="0"/>
        <v>25</v>
      </c>
      <c r="AN46" s="67">
        <f t="shared" si="1"/>
        <v>5</v>
      </c>
      <c r="AO46" s="68">
        <f t="shared" si="2"/>
        <v>1</v>
      </c>
      <c r="AP46" s="69">
        <f t="shared" si="3"/>
        <v>30</v>
      </c>
      <c r="AQ46" s="54"/>
    </row>
    <row r="47" spans="1:43" s="70" customFormat="1" ht="41.25" customHeight="1" x14ac:dyDescent="0.3">
      <c r="A47" s="71">
        <v>34</v>
      </c>
      <c r="B47" s="60" t="s">
        <v>20</v>
      </c>
      <c r="C47" s="72" t="s">
        <v>21</v>
      </c>
      <c r="D47" s="73">
        <v>5308</v>
      </c>
      <c r="E47" s="74" t="s">
        <v>99</v>
      </c>
      <c r="F47" s="75">
        <v>44075</v>
      </c>
      <c r="G47" s="64" t="s">
        <v>10</v>
      </c>
      <c r="H47" s="65" t="s">
        <v>13</v>
      </c>
      <c r="I47" s="65" t="s">
        <v>248</v>
      </c>
      <c r="J47" s="65" t="s">
        <v>13</v>
      </c>
      <c r="K47" s="65" t="s">
        <v>13</v>
      </c>
      <c r="L47" s="65" t="s">
        <v>13</v>
      </c>
      <c r="M47" s="65" t="s">
        <v>13</v>
      </c>
      <c r="N47" s="65" t="s">
        <v>13</v>
      </c>
      <c r="O47" s="65" t="s">
        <v>241</v>
      </c>
      <c r="P47" s="65" t="s">
        <v>248</v>
      </c>
      <c r="Q47" s="65" t="s">
        <v>13</v>
      </c>
      <c r="R47" s="65" t="s">
        <v>13</v>
      </c>
      <c r="S47" s="65" t="s">
        <v>241</v>
      </c>
      <c r="T47" s="65" t="s">
        <v>241</v>
      </c>
      <c r="U47" s="65" t="s">
        <v>241</v>
      </c>
      <c r="V47" s="65" t="s">
        <v>13</v>
      </c>
      <c r="W47" s="65" t="s">
        <v>248</v>
      </c>
      <c r="X47" s="65" t="s">
        <v>13</v>
      </c>
      <c r="Y47" s="65" t="s">
        <v>13</v>
      </c>
      <c r="Z47" s="65" t="s">
        <v>13</v>
      </c>
      <c r="AA47" s="65" t="s">
        <v>13</v>
      </c>
      <c r="AB47" s="65" t="s">
        <v>13</v>
      </c>
      <c r="AC47" s="65" t="s">
        <v>13</v>
      </c>
      <c r="AD47" s="65" t="s">
        <v>13</v>
      </c>
      <c r="AE47" s="65" t="s">
        <v>248</v>
      </c>
      <c r="AF47" s="65" t="s">
        <v>13</v>
      </c>
      <c r="AG47" s="65" t="s">
        <v>13</v>
      </c>
      <c r="AH47" s="65" t="s">
        <v>13</v>
      </c>
      <c r="AI47" s="65" t="s">
        <v>13</v>
      </c>
      <c r="AJ47" s="65" t="s">
        <v>13</v>
      </c>
      <c r="AK47" s="65" t="s">
        <v>241</v>
      </c>
      <c r="AL47" s="65" t="s">
        <v>13</v>
      </c>
      <c r="AM47" s="66">
        <f t="shared" si="0"/>
        <v>22</v>
      </c>
      <c r="AN47" s="67">
        <f t="shared" si="1"/>
        <v>4</v>
      </c>
      <c r="AO47" s="68">
        <f t="shared" si="2"/>
        <v>5</v>
      </c>
      <c r="AP47" s="69">
        <f t="shared" si="3"/>
        <v>26</v>
      </c>
      <c r="AQ47" s="54"/>
    </row>
    <row r="48" spans="1:43" s="77" customFormat="1" ht="41.25" customHeight="1" x14ac:dyDescent="0.3">
      <c r="A48" s="59">
        <v>35</v>
      </c>
      <c r="B48" s="60" t="s">
        <v>26</v>
      </c>
      <c r="C48" s="72" t="s">
        <v>27</v>
      </c>
      <c r="D48" s="73">
        <v>5342</v>
      </c>
      <c r="E48" s="74" t="s">
        <v>99</v>
      </c>
      <c r="F48" s="75">
        <v>44075</v>
      </c>
      <c r="G48" s="64" t="s">
        <v>10</v>
      </c>
      <c r="H48" s="65" t="s">
        <v>13</v>
      </c>
      <c r="I48" s="65" t="s">
        <v>13</v>
      </c>
      <c r="J48" s="65" t="s">
        <v>13</v>
      </c>
      <c r="K48" s="65" t="s">
        <v>13</v>
      </c>
      <c r="L48" s="65" t="s">
        <v>248</v>
      </c>
      <c r="M48" s="65" t="s">
        <v>13</v>
      </c>
      <c r="N48" s="65" t="s">
        <v>13</v>
      </c>
      <c r="O48" s="65" t="s">
        <v>13</v>
      </c>
      <c r="P48" s="65" t="s">
        <v>13</v>
      </c>
      <c r="Q48" s="65" t="s">
        <v>13</v>
      </c>
      <c r="R48" s="65" t="s">
        <v>13</v>
      </c>
      <c r="S48" s="65" t="s">
        <v>13</v>
      </c>
      <c r="T48" s="65" t="s">
        <v>248</v>
      </c>
      <c r="U48" s="65" t="s">
        <v>13</v>
      </c>
      <c r="V48" s="65" t="s">
        <v>13</v>
      </c>
      <c r="W48" s="65" t="s">
        <v>13</v>
      </c>
      <c r="X48" s="65" t="s">
        <v>13</v>
      </c>
      <c r="Y48" s="65" t="s">
        <v>13</v>
      </c>
      <c r="Z48" s="65" t="s">
        <v>13</v>
      </c>
      <c r="AA48" s="65" t="s">
        <v>248</v>
      </c>
      <c r="AB48" s="65" t="s">
        <v>13</v>
      </c>
      <c r="AC48" s="65" t="s">
        <v>13</v>
      </c>
      <c r="AD48" s="65" t="s">
        <v>13</v>
      </c>
      <c r="AE48" s="65" t="s">
        <v>13</v>
      </c>
      <c r="AF48" s="65" t="s">
        <v>13</v>
      </c>
      <c r="AG48" s="65" t="s">
        <v>248</v>
      </c>
      <c r="AH48" s="65" t="s">
        <v>13</v>
      </c>
      <c r="AI48" s="65" t="s">
        <v>13</v>
      </c>
      <c r="AJ48" s="65" t="s">
        <v>13</v>
      </c>
      <c r="AK48" s="65" t="s">
        <v>241</v>
      </c>
      <c r="AL48" s="65" t="s">
        <v>248</v>
      </c>
      <c r="AM48" s="66">
        <f t="shared" si="0"/>
        <v>25</v>
      </c>
      <c r="AN48" s="67">
        <f t="shared" si="1"/>
        <v>5</v>
      </c>
      <c r="AO48" s="68">
        <f t="shared" si="2"/>
        <v>1</v>
      </c>
      <c r="AP48" s="69">
        <f t="shared" si="3"/>
        <v>30</v>
      </c>
      <c r="AQ48" s="54"/>
    </row>
    <row r="49" spans="1:43" s="70" customFormat="1" ht="41.25" customHeight="1" x14ac:dyDescent="0.3">
      <c r="A49" s="71">
        <v>36</v>
      </c>
      <c r="B49" s="60" t="s">
        <v>30</v>
      </c>
      <c r="C49" s="72" t="s">
        <v>31</v>
      </c>
      <c r="D49" s="73">
        <v>5334</v>
      </c>
      <c r="E49" s="74" t="s">
        <v>99</v>
      </c>
      <c r="F49" s="75">
        <v>44075</v>
      </c>
      <c r="G49" s="64" t="s">
        <v>10</v>
      </c>
      <c r="H49" s="65" t="s">
        <v>248</v>
      </c>
      <c r="I49" s="65" t="s">
        <v>13</v>
      </c>
      <c r="J49" s="65" t="s">
        <v>13</v>
      </c>
      <c r="K49" s="65" t="s">
        <v>13</v>
      </c>
      <c r="L49" s="65" t="s">
        <v>13</v>
      </c>
      <c r="M49" s="65" t="s">
        <v>13</v>
      </c>
      <c r="N49" s="65" t="s">
        <v>13</v>
      </c>
      <c r="O49" s="65" t="s">
        <v>248</v>
      </c>
      <c r="P49" s="65" t="s">
        <v>13</v>
      </c>
      <c r="Q49" s="65" t="s">
        <v>13</v>
      </c>
      <c r="R49" s="65" t="s">
        <v>13</v>
      </c>
      <c r="S49" s="65" t="s">
        <v>13</v>
      </c>
      <c r="T49" s="65" t="s">
        <v>13</v>
      </c>
      <c r="U49" s="65" t="s">
        <v>13</v>
      </c>
      <c r="V49" s="65" t="s">
        <v>248</v>
      </c>
      <c r="W49" s="65" t="s">
        <v>13</v>
      </c>
      <c r="X49" s="65" t="s">
        <v>13</v>
      </c>
      <c r="Y49" s="65" t="s">
        <v>13</v>
      </c>
      <c r="Z49" s="65" t="s">
        <v>13</v>
      </c>
      <c r="AA49" s="65" t="s">
        <v>13</v>
      </c>
      <c r="AB49" s="65" t="s">
        <v>248</v>
      </c>
      <c r="AC49" s="65" t="s">
        <v>13</v>
      </c>
      <c r="AD49" s="65" t="s">
        <v>13</v>
      </c>
      <c r="AE49" s="65" t="s">
        <v>13</v>
      </c>
      <c r="AF49" s="65" t="s">
        <v>13</v>
      </c>
      <c r="AG49" s="65" t="s">
        <v>13</v>
      </c>
      <c r="AH49" s="65" t="s">
        <v>13</v>
      </c>
      <c r="AI49" s="65" t="s">
        <v>248</v>
      </c>
      <c r="AJ49" s="65" t="s">
        <v>13</v>
      </c>
      <c r="AK49" s="65" t="s">
        <v>13</v>
      </c>
      <c r="AL49" s="65" t="s">
        <v>13</v>
      </c>
      <c r="AM49" s="66">
        <f t="shared" si="0"/>
        <v>26</v>
      </c>
      <c r="AN49" s="67">
        <f t="shared" si="1"/>
        <v>5</v>
      </c>
      <c r="AO49" s="68">
        <f t="shared" si="2"/>
        <v>0</v>
      </c>
      <c r="AP49" s="69">
        <f t="shared" si="3"/>
        <v>31</v>
      </c>
      <c r="AQ49" s="54"/>
    </row>
    <row r="50" spans="1:43" s="70" customFormat="1" ht="41.25" customHeight="1" x14ac:dyDescent="0.3">
      <c r="A50" s="59">
        <v>37</v>
      </c>
      <c r="B50" s="60" t="s">
        <v>34</v>
      </c>
      <c r="C50" s="72" t="s">
        <v>35</v>
      </c>
      <c r="D50" s="73">
        <v>5296</v>
      </c>
      <c r="E50" s="74" t="s">
        <v>99</v>
      </c>
      <c r="F50" s="75">
        <v>44075</v>
      </c>
      <c r="G50" s="64" t="s">
        <v>10</v>
      </c>
      <c r="H50" s="65" t="s">
        <v>13</v>
      </c>
      <c r="I50" s="65" t="s">
        <v>13</v>
      </c>
      <c r="J50" s="65" t="s">
        <v>13</v>
      </c>
      <c r="K50" s="65" t="s">
        <v>248</v>
      </c>
      <c r="L50" s="65" t="s">
        <v>241</v>
      </c>
      <c r="M50" s="65" t="s">
        <v>13</v>
      </c>
      <c r="N50" s="65" t="s">
        <v>13</v>
      </c>
      <c r="O50" s="65" t="s">
        <v>13</v>
      </c>
      <c r="P50" s="65" t="s">
        <v>13</v>
      </c>
      <c r="Q50" s="65" t="s">
        <v>13</v>
      </c>
      <c r="R50" s="65" t="s">
        <v>241</v>
      </c>
      <c r="S50" s="65" t="s">
        <v>248</v>
      </c>
      <c r="T50" s="65" t="s">
        <v>13</v>
      </c>
      <c r="U50" s="65" t="s">
        <v>13</v>
      </c>
      <c r="V50" s="65" t="s">
        <v>13</v>
      </c>
      <c r="W50" s="65" t="s">
        <v>13</v>
      </c>
      <c r="X50" s="65" t="s">
        <v>13</v>
      </c>
      <c r="Y50" s="65" t="s">
        <v>241</v>
      </c>
      <c r="Z50" s="65" t="s">
        <v>248</v>
      </c>
      <c r="AA50" s="65" t="s">
        <v>13</v>
      </c>
      <c r="AB50" s="65" t="s">
        <v>13</v>
      </c>
      <c r="AC50" s="65" t="s">
        <v>13</v>
      </c>
      <c r="AD50" s="65" t="s">
        <v>13</v>
      </c>
      <c r="AE50" s="65" t="s">
        <v>241</v>
      </c>
      <c r="AF50" s="65" t="s">
        <v>13</v>
      </c>
      <c r="AG50" s="65" t="s">
        <v>248</v>
      </c>
      <c r="AH50" s="65" t="s">
        <v>13</v>
      </c>
      <c r="AI50" s="65" t="s">
        <v>13</v>
      </c>
      <c r="AJ50" s="65" t="s">
        <v>13</v>
      </c>
      <c r="AK50" s="65" t="s">
        <v>13</v>
      </c>
      <c r="AL50" s="65" t="s">
        <v>13</v>
      </c>
      <c r="AM50" s="66">
        <f t="shared" si="0"/>
        <v>23</v>
      </c>
      <c r="AN50" s="67">
        <f t="shared" si="1"/>
        <v>4</v>
      </c>
      <c r="AO50" s="68">
        <f t="shared" si="2"/>
        <v>4</v>
      </c>
      <c r="AP50" s="69">
        <f t="shared" si="3"/>
        <v>27</v>
      </c>
      <c r="AQ50" s="54"/>
    </row>
    <row r="51" spans="1:43" s="70" customFormat="1" ht="41.25" customHeight="1" x14ac:dyDescent="0.3">
      <c r="A51" s="71">
        <v>38</v>
      </c>
      <c r="B51" s="60" t="s">
        <v>56</v>
      </c>
      <c r="C51" s="72" t="s">
        <v>57</v>
      </c>
      <c r="D51" s="73">
        <v>5372</v>
      </c>
      <c r="E51" s="74" t="s">
        <v>100</v>
      </c>
      <c r="F51" s="75">
        <v>44075</v>
      </c>
      <c r="G51" s="64" t="s">
        <v>10</v>
      </c>
      <c r="H51" s="65" t="s">
        <v>248</v>
      </c>
      <c r="I51" s="65" t="s">
        <v>13</v>
      </c>
      <c r="J51" s="65" t="s">
        <v>241</v>
      </c>
      <c r="K51" s="65" t="s">
        <v>13</v>
      </c>
      <c r="L51" s="65" t="s">
        <v>13</v>
      </c>
      <c r="M51" s="65" t="s">
        <v>13</v>
      </c>
      <c r="N51" s="65" t="s">
        <v>13</v>
      </c>
      <c r="O51" s="65" t="s">
        <v>248</v>
      </c>
      <c r="P51" s="65" t="s">
        <v>13</v>
      </c>
      <c r="Q51" s="65" t="s">
        <v>241</v>
      </c>
      <c r="R51" s="65" t="s">
        <v>13</v>
      </c>
      <c r="S51" s="65" t="s">
        <v>13</v>
      </c>
      <c r="T51" s="65" t="s">
        <v>13</v>
      </c>
      <c r="U51" s="65" t="s">
        <v>13</v>
      </c>
      <c r="V51" s="65" t="s">
        <v>241</v>
      </c>
      <c r="W51" s="65" t="s">
        <v>13</v>
      </c>
      <c r="X51" s="65" t="s">
        <v>13</v>
      </c>
      <c r="Y51" s="65" t="s">
        <v>248</v>
      </c>
      <c r="Z51" s="65" t="s">
        <v>13</v>
      </c>
      <c r="AA51" s="65" t="s">
        <v>13</v>
      </c>
      <c r="AB51" s="65" t="s">
        <v>13</v>
      </c>
      <c r="AC51" s="65" t="s">
        <v>241</v>
      </c>
      <c r="AD51" s="65" t="s">
        <v>13</v>
      </c>
      <c r="AE51" s="65" t="s">
        <v>13</v>
      </c>
      <c r="AF51" s="65" t="s">
        <v>13</v>
      </c>
      <c r="AG51" s="65" t="s">
        <v>248</v>
      </c>
      <c r="AH51" s="65" t="s">
        <v>13</v>
      </c>
      <c r="AI51" s="65" t="s">
        <v>13</v>
      </c>
      <c r="AJ51" s="65" t="s">
        <v>13</v>
      </c>
      <c r="AK51" s="65" t="s">
        <v>241</v>
      </c>
      <c r="AL51" s="65" t="s">
        <v>13</v>
      </c>
      <c r="AM51" s="66">
        <f t="shared" si="0"/>
        <v>22</v>
      </c>
      <c r="AN51" s="67">
        <f t="shared" si="1"/>
        <v>4</v>
      </c>
      <c r="AO51" s="68">
        <f t="shared" si="2"/>
        <v>5</v>
      </c>
      <c r="AP51" s="69">
        <f t="shared" si="3"/>
        <v>26</v>
      </c>
      <c r="AQ51" s="54"/>
    </row>
    <row r="52" spans="1:43" s="70" customFormat="1" ht="41.25" customHeight="1" x14ac:dyDescent="0.3">
      <c r="A52" s="59">
        <v>39</v>
      </c>
      <c r="B52" s="60" t="s">
        <v>60</v>
      </c>
      <c r="C52" s="72" t="s">
        <v>61</v>
      </c>
      <c r="D52" s="73">
        <v>5265</v>
      </c>
      <c r="E52" s="74" t="s">
        <v>99</v>
      </c>
      <c r="F52" s="75">
        <v>44075</v>
      </c>
      <c r="G52" s="64" t="s">
        <v>10</v>
      </c>
      <c r="H52" s="65" t="s">
        <v>241</v>
      </c>
      <c r="I52" s="65" t="s">
        <v>241</v>
      </c>
      <c r="J52" s="65" t="s">
        <v>248</v>
      </c>
      <c r="K52" s="65" t="s">
        <v>13</v>
      </c>
      <c r="L52" s="65" t="s">
        <v>13</v>
      </c>
      <c r="M52" s="65" t="s">
        <v>13</v>
      </c>
      <c r="N52" s="65" t="s">
        <v>13</v>
      </c>
      <c r="O52" s="65" t="s">
        <v>241</v>
      </c>
      <c r="P52" s="65" t="s">
        <v>241</v>
      </c>
      <c r="Q52" s="65" t="s">
        <v>241</v>
      </c>
      <c r="R52" s="65" t="s">
        <v>13</v>
      </c>
      <c r="S52" s="65" t="s">
        <v>241</v>
      </c>
      <c r="T52" s="65" t="s">
        <v>248</v>
      </c>
      <c r="U52" s="65" t="s">
        <v>13</v>
      </c>
      <c r="V52" s="65" t="s">
        <v>13</v>
      </c>
      <c r="W52" s="65" t="s">
        <v>13</v>
      </c>
      <c r="X52" s="65" t="s">
        <v>241</v>
      </c>
      <c r="Y52" s="65" t="s">
        <v>13</v>
      </c>
      <c r="Z52" s="65" t="s">
        <v>13</v>
      </c>
      <c r="AA52" s="65" t="s">
        <v>13</v>
      </c>
      <c r="AB52" s="65" t="s">
        <v>13</v>
      </c>
      <c r="AC52" s="65" t="s">
        <v>13</v>
      </c>
      <c r="AD52" s="65" t="s">
        <v>248</v>
      </c>
      <c r="AE52" s="65" t="s">
        <v>241</v>
      </c>
      <c r="AF52" s="65" t="s">
        <v>241</v>
      </c>
      <c r="AG52" s="65" t="s">
        <v>13</v>
      </c>
      <c r="AH52" s="65" t="s">
        <v>13</v>
      </c>
      <c r="AI52" s="65" t="s">
        <v>13</v>
      </c>
      <c r="AJ52" s="65" t="s">
        <v>13</v>
      </c>
      <c r="AK52" s="65" t="s">
        <v>13</v>
      </c>
      <c r="AL52" s="65" t="s">
        <v>248</v>
      </c>
      <c r="AM52" s="66">
        <f t="shared" si="0"/>
        <v>18</v>
      </c>
      <c r="AN52" s="67">
        <f t="shared" si="1"/>
        <v>4</v>
      </c>
      <c r="AO52" s="68">
        <f t="shared" si="2"/>
        <v>9</v>
      </c>
      <c r="AP52" s="69">
        <f t="shared" si="3"/>
        <v>22</v>
      </c>
      <c r="AQ52" s="54"/>
    </row>
    <row r="53" spans="1:43" s="70" customFormat="1" ht="41.25" customHeight="1" x14ac:dyDescent="0.3">
      <c r="A53" s="71">
        <v>40</v>
      </c>
      <c r="B53" s="60" t="s">
        <v>18</v>
      </c>
      <c r="C53" s="72" t="s">
        <v>19</v>
      </c>
      <c r="D53" s="73">
        <v>5379</v>
      </c>
      <c r="E53" s="74" t="s">
        <v>99</v>
      </c>
      <c r="F53" s="75">
        <v>44075</v>
      </c>
      <c r="G53" s="64" t="s">
        <v>10</v>
      </c>
      <c r="H53" s="65" t="s">
        <v>248</v>
      </c>
      <c r="I53" s="65" t="s">
        <v>13</v>
      </c>
      <c r="J53" s="65" t="s">
        <v>13</v>
      </c>
      <c r="K53" s="65" t="s">
        <v>13</v>
      </c>
      <c r="L53" s="65" t="s">
        <v>13</v>
      </c>
      <c r="M53" s="65" t="s">
        <v>13</v>
      </c>
      <c r="N53" s="65" t="s">
        <v>13</v>
      </c>
      <c r="O53" s="65" t="s">
        <v>248</v>
      </c>
      <c r="P53" s="65" t="s">
        <v>241</v>
      </c>
      <c r="Q53" s="65" t="s">
        <v>13</v>
      </c>
      <c r="R53" s="65" t="s">
        <v>13</v>
      </c>
      <c r="S53" s="65" t="s">
        <v>13</v>
      </c>
      <c r="T53" s="65" t="s">
        <v>13</v>
      </c>
      <c r="U53" s="65" t="s">
        <v>13</v>
      </c>
      <c r="V53" s="65" t="s">
        <v>13</v>
      </c>
      <c r="W53" s="65" t="s">
        <v>248</v>
      </c>
      <c r="X53" s="65" t="s">
        <v>241</v>
      </c>
      <c r="Y53" s="65" t="s">
        <v>241</v>
      </c>
      <c r="Z53" s="65" t="s">
        <v>241</v>
      </c>
      <c r="AA53" s="65" t="s">
        <v>13</v>
      </c>
      <c r="AB53" s="65" t="s">
        <v>13</v>
      </c>
      <c r="AC53" s="65" t="s">
        <v>13</v>
      </c>
      <c r="AD53" s="65" t="s">
        <v>248</v>
      </c>
      <c r="AE53" s="65" t="s">
        <v>13</v>
      </c>
      <c r="AF53" s="65" t="s">
        <v>13</v>
      </c>
      <c r="AG53" s="65" t="s">
        <v>13</v>
      </c>
      <c r="AH53" s="65" t="s">
        <v>13</v>
      </c>
      <c r="AI53" s="65" t="s">
        <v>13</v>
      </c>
      <c r="AJ53" s="65" t="s">
        <v>13</v>
      </c>
      <c r="AK53" s="65" t="s">
        <v>13</v>
      </c>
      <c r="AL53" s="65" t="s">
        <v>248</v>
      </c>
      <c r="AM53" s="66">
        <f t="shared" si="0"/>
        <v>22</v>
      </c>
      <c r="AN53" s="67">
        <f t="shared" si="1"/>
        <v>5</v>
      </c>
      <c r="AO53" s="68">
        <f t="shared" si="2"/>
        <v>4</v>
      </c>
      <c r="AP53" s="69">
        <f t="shared" si="3"/>
        <v>27</v>
      </c>
      <c r="AQ53" s="54"/>
    </row>
    <row r="54" spans="1:43" s="77" customFormat="1" ht="41.25" customHeight="1" x14ac:dyDescent="0.3">
      <c r="A54" s="59">
        <v>41</v>
      </c>
      <c r="B54" s="60" t="s">
        <v>66</v>
      </c>
      <c r="C54" s="72" t="s">
        <v>67</v>
      </c>
      <c r="D54" s="73">
        <v>5363</v>
      </c>
      <c r="E54" s="74" t="s">
        <v>99</v>
      </c>
      <c r="F54" s="75">
        <v>44075</v>
      </c>
      <c r="G54" s="64" t="s">
        <v>10</v>
      </c>
      <c r="H54" s="65" t="s">
        <v>13</v>
      </c>
      <c r="I54" s="65" t="s">
        <v>13</v>
      </c>
      <c r="J54" s="65" t="s">
        <v>13</v>
      </c>
      <c r="K54" s="65" t="s">
        <v>248</v>
      </c>
      <c r="L54" s="65" t="s">
        <v>13</v>
      </c>
      <c r="M54" s="65" t="s">
        <v>13</v>
      </c>
      <c r="N54" s="65" t="s">
        <v>13</v>
      </c>
      <c r="O54" s="65" t="s">
        <v>13</v>
      </c>
      <c r="P54" s="65" t="s">
        <v>13</v>
      </c>
      <c r="Q54" s="65" t="s">
        <v>13</v>
      </c>
      <c r="R54" s="65" t="s">
        <v>248</v>
      </c>
      <c r="S54" s="65" t="s">
        <v>13</v>
      </c>
      <c r="T54" s="65" t="s">
        <v>13</v>
      </c>
      <c r="U54" s="65" t="s">
        <v>13</v>
      </c>
      <c r="V54" s="65" t="s">
        <v>13</v>
      </c>
      <c r="W54" s="65" t="s">
        <v>13</v>
      </c>
      <c r="X54" s="65" t="s">
        <v>13</v>
      </c>
      <c r="Y54" s="65" t="s">
        <v>241</v>
      </c>
      <c r="Z54" s="65" t="s">
        <v>241</v>
      </c>
      <c r="AA54" s="65" t="s">
        <v>241</v>
      </c>
      <c r="AB54" s="65" t="s">
        <v>241</v>
      </c>
      <c r="AC54" s="65" t="s">
        <v>241</v>
      </c>
      <c r="AD54" s="65" t="s">
        <v>241</v>
      </c>
      <c r="AE54" s="65" t="s">
        <v>241</v>
      </c>
      <c r="AF54" s="65" t="s">
        <v>241</v>
      </c>
      <c r="AG54" s="65" t="s">
        <v>241</v>
      </c>
      <c r="AH54" s="65" t="s">
        <v>241</v>
      </c>
      <c r="AI54" s="65" t="s">
        <v>241</v>
      </c>
      <c r="AJ54" s="65" t="s">
        <v>241</v>
      </c>
      <c r="AK54" s="65" t="s">
        <v>241</v>
      </c>
      <c r="AL54" s="65" t="s">
        <v>241</v>
      </c>
      <c r="AM54" s="66">
        <f t="shared" si="0"/>
        <v>15</v>
      </c>
      <c r="AN54" s="67">
        <f t="shared" si="1"/>
        <v>2</v>
      </c>
      <c r="AO54" s="68">
        <f t="shared" si="2"/>
        <v>14</v>
      </c>
      <c r="AP54" s="69">
        <f t="shared" si="3"/>
        <v>17</v>
      </c>
      <c r="AQ54" s="54"/>
    </row>
    <row r="55" spans="1:43" s="70" customFormat="1" ht="41.25" customHeight="1" x14ac:dyDescent="0.3">
      <c r="A55" s="71">
        <v>42</v>
      </c>
      <c r="B55" s="60" t="s">
        <v>72</v>
      </c>
      <c r="C55" s="72" t="s">
        <v>73</v>
      </c>
      <c r="D55" s="73">
        <v>5341</v>
      </c>
      <c r="E55" s="74" t="s">
        <v>99</v>
      </c>
      <c r="F55" s="75">
        <v>44075</v>
      </c>
      <c r="G55" s="64" t="s">
        <v>10</v>
      </c>
      <c r="H55" s="65" t="s">
        <v>13</v>
      </c>
      <c r="I55" s="65" t="s">
        <v>13</v>
      </c>
      <c r="J55" s="65" t="s">
        <v>13</v>
      </c>
      <c r="K55" s="65" t="s">
        <v>248</v>
      </c>
      <c r="L55" s="65" t="s">
        <v>13</v>
      </c>
      <c r="M55" s="65" t="s">
        <v>13</v>
      </c>
      <c r="N55" s="65" t="s">
        <v>13</v>
      </c>
      <c r="O55" s="65" t="s">
        <v>13</v>
      </c>
      <c r="P55" s="65" t="s">
        <v>13</v>
      </c>
      <c r="Q55" s="65" t="s">
        <v>13</v>
      </c>
      <c r="R55" s="65" t="s">
        <v>248</v>
      </c>
      <c r="S55" s="65" t="s">
        <v>13</v>
      </c>
      <c r="T55" s="65" t="s">
        <v>13</v>
      </c>
      <c r="U55" s="65" t="s">
        <v>13</v>
      </c>
      <c r="V55" s="65" t="s">
        <v>13</v>
      </c>
      <c r="W55" s="65" t="s">
        <v>13</v>
      </c>
      <c r="X55" s="65" t="s">
        <v>13</v>
      </c>
      <c r="Y55" s="65" t="s">
        <v>248</v>
      </c>
      <c r="Z55" s="65" t="s">
        <v>13</v>
      </c>
      <c r="AA55" s="65" t="s">
        <v>13</v>
      </c>
      <c r="AB55" s="65" t="s">
        <v>241</v>
      </c>
      <c r="AC55" s="65" t="s">
        <v>13</v>
      </c>
      <c r="AD55" s="65" t="s">
        <v>13</v>
      </c>
      <c r="AE55" s="65" t="s">
        <v>248</v>
      </c>
      <c r="AF55" s="65" t="s">
        <v>13</v>
      </c>
      <c r="AG55" s="65" t="s">
        <v>13</v>
      </c>
      <c r="AH55" s="65" t="s">
        <v>13</v>
      </c>
      <c r="AI55" s="65" t="s">
        <v>13</v>
      </c>
      <c r="AJ55" s="65" t="s">
        <v>13</v>
      </c>
      <c r="AK55" s="65" t="s">
        <v>13</v>
      </c>
      <c r="AL55" s="65" t="s">
        <v>248</v>
      </c>
      <c r="AM55" s="66">
        <f t="shared" si="0"/>
        <v>25</v>
      </c>
      <c r="AN55" s="67">
        <f t="shared" si="1"/>
        <v>5</v>
      </c>
      <c r="AO55" s="68">
        <f t="shared" si="2"/>
        <v>1</v>
      </c>
      <c r="AP55" s="69">
        <f t="shared" si="3"/>
        <v>30</v>
      </c>
      <c r="AQ55" s="54"/>
    </row>
    <row r="56" spans="1:43" s="70" customFormat="1" ht="41.25" customHeight="1" x14ac:dyDescent="0.3">
      <c r="A56" s="59">
        <v>43</v>
      </c>
      <c r="B56" s="60" t="s">
        <v>83</v>
      </c>
      <c r="C56" s="72" t="s">
        <v>65</v>
      </c>
      <c r="D56" s="76">
        <v>5387</v>
      </c>
      <c r="E56" s="74" t="s">
        <v>99</v>
      </c>
      <c r="F56" s="75">
        <v>44075</v>
      </c>
      <c r="G56" s="64" t="s">
        <v>10</v>
      </c>
      <c r="H56" s="65" t="s">
        <v>13</v>
      </c>
      <c r="I56" s="65" t="s">
        <v>248</v>
      </c>
      <c r="J56" s="65" t="s">
        <v>13</v>
      </c>
      <c r="K56" s="65" t="s">
        <v>13</v>
      </c>
      <c r="L56" s="65" t="s">
        <v>13</v>
      </c>
      <c r="M56" s="65" t="s">
        <v>13</v>
      </c>
      <c r="N56" s="65" t="s">
        <v>13</v>
      </c>
      <c r="O56" s="65" t="s">
        <v>13</v>
      </c>
      <c r="P56" s="65" t="s">
        <v>248</v>
      </c>
      <c r="Q56" s="65" t="s">
        <v>13</v>
      </c>
      <c r="R56" s="65" t="s">
        <v>13</v>
      </c>
      <c r="S56" s="65" t="s">
        <v>13</v>
      </c>
      <c r="T56" s="65" t="s">
        <v>13</v>
      </c>
      <c r="U56" s="65" t="s">
        <v>13</v>
      </c>
      <c r="V56" s="65" t="s">
        <v>13</v>
      </c>
      <c r="W56" s="65" t="s">
        <v>248</v>
      </c>
      <c r="X56" s="65" t="s">
        <v>13</v>
      </c>
      <c r="Y56" s="65" t="s">
        <v>13</v>
      </c>
      <c r="Z56" s="65" t="s">
        <v>13</v>
      </c>
      <c r="AA56" s="65" t="s">
        <v>13</v>
      </c>
      <c r="AB56" s="65" t="s">
        <v>13</v>
      </c>
      <c r="AC56" s="65" t="s">
        <v>13</v>
      </c>
      <c r="AD56" s="65" t="s">
        <v>241</v>
      </c>
      <c r="AE56" s="65" t="s">
        <v>241</v>
      </c>
      <c r="AF56" s="65" t="s">
        <v>241</v>
      </c>
      <c r="AG56" s="65" t="s">
        <v>241</v>
      </c>
      <c r="AH56" s="65" t="s">
        <v>241</v>
      </c>
      <c r="AI56" s="65" t="s">
        <v>241</v>
      </c>
      <c r="AJ56" s="65" t="s">
        <v>241</v>
      </c>
      <c r="AK56" s="65" t="s">
        <v>241</v>
      </c>
      <c r="AL56" s="65" t="s">
        <v>13</v>
      </c>
      <c r="AM56" s="66">
        <f t="shared" si="0"/>
        <v>20</v>
      </c>
      <c r="AN56" s="67">
        <f t="shared" si="1"/>
        <v>3</v>
      </c>
      <c r="AO56" s="68">
        <f t="shared" si="2"/>
        <v>8</v>
      </c>
      <c r="AP56" s="69">
        <f t="shared" si="3"/>
        <v>23</v>
      </c>
      <c r="AQ56" s="54"/>
    </row>
    <row r="57" spans="1:43" s="70" customFormat="1" ht="41.25" customHeight="1" x14ac:dyDescent="0.3">
      <c r="A57" s="71">
        <v>44</v>
      </c>
      <c r="B57" s="60" t="s">
        <v>85</v>
      </c>
      <c r="C57" s="72" t="s">
        <v>86</v>
      </c>
      <c r="D57" s="73">
        <v>5397</v>
      </c>
      <c r="E57" s="74" t="s">
        <v>99</v>
      </c>
      <c r="F57" s="75">
        <v>44075</v>
      </c>
      <c r="G57" s="64" t="s">
        <v>10</v>
      </c>
      <c r="H57" s="65" t="s">
        <v>13</v>
      </c>
      <c r="I57" s="65" t="s">
        <v>13</v>
      </c>
      <c r="J57" s="65" t="s">
        <v>13</v>
      </c>
      <c r="K57" s="65" t="s">
        <v>13</v>
      </c>
      <c r="L57" s="65" t="s">
        <v>248</v>
      </c>
      <c r="M57" s="65" t="s">
        <v>13</v>
      </c>
      <c r="N57" s="65" t="s">
        <v>13</v>
      </c>
      <c r="O57" s="65" t="s">
        <v>13</v>
      </c>
      <c r="P57" s="65" t="s">
        <v>13</v>
      </c>
      <c r="Q57" s="65" t="s">
        <v>13</v>
      </c>
      <c r="R57" s="65" t="s">
        <v>13</v>
      </c>
      <c r="S57" s="65" t="s">
        <v>13</v>
      </c>
      <c r="T57" s="65" t="s">
        <v>248</v>
      </c>
      <c r="U57" s="65" t="s">
        <v>13</v>
      </c>
      <c r="V57" s="65" t="s">
        <v>13</v>
      </c>
      <c r="W57" s="65" t="s">
        <v>13</v>
      </c>
      <c r="X57" s="65" t="s">
        <v>13</v>
      </c>
      <c r="Y57" s="65" t="s">
        <v>13</v>
      </c>
      <c r="Z57" s="65" t="s">
        <v>248</v>
      </c>
      <c r="AA57" s="65" t="s">
        <v>13</v>
      </c>
      <c r="AB57" s="65" t="s">
        <v>13</v>
      </c>
      <c r="AC57" s="65" t="s">
        <v>13</v>
      </c>
      <c r="AD57" s="65" t="s">
        <v>13</v>
      </c>
      <c r="AE57" s="65" t="s">
        <v>13</v>
      </c>
      <c r="AF57" s="65" t="s">
        <v>13</v>
      </c>
      <c r="AG57" s="65" t="s">
        <v>13</v>
      </c>
      <c r="AH57" s="65" t="s">
        <v>248</v>
      </c>
      <c r="AI57" s="65" t="s">
        <v>13</v>
      </c>
      <c r="AJ57" s="65" t="s">
        <v>13</v>
      </c>
      <c r="AK57" s="65" t="s">
        <v>13</v>
      </c>
      <c r="AL57" s="65" t="s">
        <v>13</v>
      </c>
      <c r="AM57" s="66">
        <f t="shared" si="0"/>
        <v>27</v>
      </c>
      <c r="AN57" s="67">
        <f t="shared" si="1"/>
        <v>4</v>
      </c>
      <c r="AO57" s="68">
        <f t="shared" si="2"/>
        <v>0</v>
      </c>
      <c r="AP57" s="69">
        <f t="shared" si="3"/>
        <v>31</v>
      </c>
      <c r="AQ57" s="54"/>
    </row>
    <row r="58" spans="1:43" s="70" customFormat="1" ht="41.25" customHeight="1" x14ac:dyDescent="0.3">
      <c r="A58" s="59">
        <v>45</v>
      </c>
      <c r="B58" s="60" t="s">
        <v>108</v>
      </c>
      <c r="C58" s="72" t="s">
        <v>116</v>
      </c>
      <c r="D58" s="73">
        <v>5446</v>
      </c>
      <c r="E58" s="74" t="s">
        <v>99</v>
      </c>
      <c r="F58" s="75">
        <v>44116</v>
      </c>
      <c r="G58" s="64" t="s">
        <v>10</v>
      </c>
      <c r="H58" s="65" t="s">
        <v>13</v>
      </c>
      <c r="I58" s="65" t="s">
        <v>13</v>
      </c>
      <c r="J58" s="65" t="s">
        <v>13</v>
      </c>
      <c r="K58" s="65" t="s">
        <v>241</v>
      </c>
      <c r="L58" s="65" t="s">
        <v>248</v>
      </c>
      <c r="M58" s="65" t="s">
        <v>13</v>
      </c>
      <c r="N58" s="65" t="s">
        <v>13</v>
      </c>
      <c r="O58" s="65" t="s">
        <v>13</v>
      </c>
      <c r="P58" s="65" t="s">
        <v>13</v>
      </c>
      <c r="Q58" s="65" t="s">
        <v>13</v>
      </c>
      <c r="R58" s="65" t="s">
        <v>13</v>
      </c>
      <c r="S58" s="65" t="s">
        <v>13</v>
      </c>
      <c r="T58" s="65" t="s">
        <v>248</v>
      </c>
      <c r="U58" s="65" t="s">
        <v>13</v>
      </c>
      <c r="V58" s="65" t="s">
        <v>13</v>
      </c>
      <c r="W58" s="65" t="s">
        <v>13</v>
      </c>
      <c r="X58" s="65" t="s">
        <v>13</v>
      </c>
      <c r="Y58" s="65" t="s">
        <v>13</v>
      </c>
      <c r="Z58" s="65" t="s">
        <v>248</v>
      </c>
      <c r="AA58" s="65" t="s">
        <v>13</v>
      </c>
      <c r="AB58" s="65" t="s">
        <v>13</v>
      </c>
      <c r="AC58" s="65" t="s">
        <v>13</v>
      </c>
      <c r="AD58" s="65" t="s">
        <v>13</v>
      </c>
      <c r="AE58" s="65" t="s">
        <v>13</v>
      </c>
      <c r="AF58" s="65" t="s">
        <v>248</v>
      </c>
      <c r="AG58" s="65" t="s">
        <v>13</v>
      </c>
      <c r="AH58" s="65" t="s">
        <v>13</v>
      </c>
      <c r="AI58" s="65" t="s">
        <v>13</v>
      </c>
      <c r="AJ58" s="65" t="s">
        <v>13</v>
      </c>
      <c r="AK58" s="65" t="s">
        <v>13</v>
      </c>
      <c r="AL58" s="65" t="s">
        <v>13</v>
      </c>
      <c r="AM58" s="66">
        <f t="shared" si="0"/>
        <v>26</v>
      </c>
      <c r="AN58" s="67">
        <f t="shared" si="1"/>
        <v>4</v>
      </c>
      <c r="AO58" s="68">
        <f t="shared" si="2"/>
        <v>1</v>
      </c>
      <c r="AP58" s="69">
        <f t="shared" si="3"/>
        <v>30</v>
      </c>
      <c r="AQ58" s="54"/>
    </row>
    <row r="59" spans="1:43" s="70" customFormat="1" ht="41.25" customHeight="1" x14ac:dyDescent="0.3">
      <c r="A59" s="71">
        <v>46</v>
      </c>
      <c r="B59" s="60" t="s">
        <v>110</v>
      </c>
      <c r="C59" s="72" t="s">
        <v>118</v>
      </c>
      <c r="D59" s="73">
        <v>5456</v>
      </c>
      <c r="E59" s="74" t="s">
        <v>100</v>
      </c>
      <c r="F59" s="75">
        <v>44124</v>
      </c>
      <c r="G59" s="64" t="s">
        <v>101</v>
      </c>
      <c r="H59" s="65" t="s">
        <v>13</v>
      </c>
      <c r="I59" s="65" t="s">
        <v>13</v>
      </c>
      <c r="J59" s="65" t="s">
        <v>13</v>
      </c>
      <c r="K59" s="65" t="s">
        <v>13</v>
      </c>
      <c r="L59" s="65" t="s">
        <v>248</v>
      </c>
      <c r="M59" s="65" t="s">
        <v>13</v>
      </c>
      <c r="N59" s="65" t="s">
        <v>13</v>
      </c>
      <c r="O59" s="65" t="s">
        <v>13</v>
      </c>
      <c r="P59" s="65" t="s">
        <v>13</v>
      </c>
      <c r="Q59" s="65" t="s">
        <v>241</v>
      </c>
      <c r="R59" s="65" t="s">
        <v>248</v>
      </c>
      <c r="S59" s="65" t="s">
        <v>13</v>
      </c>
      <c r="T59" s="65" t="s">
        <v>13</v>
      </c>
      <c r="U59" s="65" t="s">
        <v>13</v>
      </c>
      <c r="V59" s="65" t="s">
        <v>13</v>
      </c>
      <c r="W59" s="65" t="s">
        <v>13</v>
      </c>
      <c r="X59" s="65" t="s">
        <v>13</v>
      </c>
      <c r="Y59" s="65" t="s">
        <v>13</v>
      </c>
      <c r="Z59" s="65" t="s">
        <v>248</v>
      </c>
      <c r="AA59" s="65" t="s">
        <v>13</v>
      </c>
      <c r="AB59" s="65" t="s">
        <v>13</v>
      </c>
      <c r="AC59" s="65" t="s">
        <v>13</v>
      </c>
      <c r="AD59" s="65" t="s">
        <v>13</v>
      </c>
      <c r="AE59" s="65" t="s">
        <v>13</v>
      </c>
      <c r="AF59" s="65" t="s">
        <v>13</v>
      </c>
      <c r="AG59" s="65" t="s">
        <v>248</v>
      </c>
      <c r="AH59" s="65" t="s">
        <v>13</v>
      </c>
      <c r="AI59" s="65" t="s">
        <v>13</v>
      </c>
      <c r="AJ59" s="65" t="s">
        <v>13</v>
      </c>
      <c r="AK59" s="65" t="s">
        <v>13</v>
      </c>
      <c r="AL59" s="65" t="s">
        <v>13</v>
      </c>
      <c r="AM59" s="66">
        <f t="shared" si="0"/>
        <v>26</v>
      </c>
      <c r="AN59" s="67">
        <f t="shared" si="1"/>
        <v>4</v>
      </c>
      <c r="AO59" s="68">
        <f t="shared" si="2"/>
        <v>1</v>
      </c>
      <c r="AP59" s="69">
        <f t="shared" si="3"/>
        <v>30</v>
      </c>
      <c r="AQ59" s="54"/>
    </row>
    <row r="60" spans="1:43" s="70" customFormat="1" ht="41.25" customHeight="1" x14ac:dyDescent="0.3">
      <c r="A60" s="59">
        <v>47</v>
      </c>
      <c r="B60" s="60" t="s">
        <v>38</v>
      </c>
      <c r="C60" s="72" t="s">
        <v>39</v>
      </c>
      <c r="D60" s="73">
        <v>5264</v>
      </c>
      <c r="E60" s="74" t="s">
        <v>100</v>
      </c>
      <c r="F60" s="75">
        <v>44075</v>
      </c>
      <c r="G60" s="64" t="s">
        <v>10</v>
      </c>
      <c r="H60" s="65" t="s">
        <v>13</v>
      </c>
      <c r="I60" s="65" t="s">
        <v>13</v>
      </c>
      <c r="J60" s="65" t="s">
        <v>248</v>
      </c>
      <c r="K60" s="65" t="s">
        <v>13</v>
      </c>
      <c r="L60" s="65" t="s">
        <v>241</v>
      </c>
      <c r="M60" s="65" t="s">
        <v>13</v>
      </c>
      <c r="N60" s="65" t="s">
        <v>13</v>
      </c>
      <c r="O60" s="65" t="s">
        <v>13</v>
      </c>
      <c r="P60" s="65" t="s">
        <v>13</v>
      </c>
      <c r="Q60" s="65" t="s">
        <v>13</v>
      </c>
      <c r="R60" s="65" t="s">
        <v>13</v>
      </c>
      <c r="S60" s="65" t="s">
        <v>13</v>
      </c>
      <c r="T60" s="65" t="s">
        <v>248</v>
      </c>
      <c r="U60" s="65" t="s">
        <v>13</v>
      </c>
      <c r="V60" s="65" t="s">
        <v>13</v>
      </c>
      <c r="W60" s="65" t="s">
        <v>13</v>
      </c>
      <c r="X60" s="65" t="s">
        <v>13</v>
      </c>
      <c r="Y60" s="65" t="s">
        <v>13</v>
      </c>
      <c r="Z60" s="65" t="s">
        <v>13</v>
      </c>
      <c r="AA60" s="65" t="s">
        <v>248</v>
      </c>
      <c r="AB60" s="65" t="s">
        <v>13</v>
      </c>
      <c r="AC60" s="65" t="s">
        <v>13</v>
      </c>
      <c r="AD60" s="65" t="s">
        <v>13</v>
      </c>
      <c r="AE60" s="65" t="s">
        <v>13</v>
      </c>
      <c r="AF60" s="65" t="s">
        <v>13</v>
      </c>
      <c r="AG60" s="65" t="s">
        <v>13</v>
      </c>
      <c r="AH60" s="65" t="s">
        <v>248</v>
      </c>
      <c r="AI60" s="65" t="s">
        <v>13</v>
      </c>
      <c r="AJ60" s="65" t="s">
        <v>13</v>
      </c>
      <c r="AK60" s="65" t="s">
        <v>13</v>
      </c>
      <c r="AL60" s="65" t="s">
        <v>13</v>
      </c>
      <c r="AM60" s="66">
        <f t="shared" si="0"/>
        <v>26</v>
      </c>
      <c r="AN60" s="67">
        <f t="shared" si="1"/>
        <v>4</v>
      </c>
      <c r="AO60" s="68">
        <f t="shared" si="2"/>
        <v>1</v>
      </c>
      <c r="AP60" s="69">
        <f t="shared" si="3"/>
        <v>30</v>
      </c>
      <c r="AQ60" s="54"/>
    </row>
    <row r="61" spans="1:43" s="77" customFormat="1" ht="41.25" customHeight="1" x14ac:dyDescent="0.3">
      <c r="A61" s="71">
        <v>48</v>
      </c>
      <c r="B61" s="60" t="s">
        <v>68</v>
      </c>
      <c r="C61" s="72" t="s">
        <v>69</v>
      </c>
      <c r="D61" s="73">
        <v>5345</v>
      </c>
      <c r="E61" s="74" t="s">
        <v>99</v>
      </c>
      <c r="F61" s="75">
        <v>44075</v>
      </c>
      <c r="G61" s="64" t="s">
        <v>10</v>
      </c>
      <c r="H61" s="65" t="s">
        <v>13</v>
      </c>
      <c r="I61" s="65" t="s">
        <v>13</v>
      </c>
      <c r="J61" s="65" t="s">
        <v>13</v>
      </c>
      <c r="K61" s="65" t="s">
        <v>13</v>
      </c>
      <c r="L61" s="65" t="s">
        <v>13</v>
      </c>
      <c r="M61" s="65" t="s">
        <v>13</v>
      </c>
      <c r="N61" s="65" t="s">
        <v>248</v>
      </c>
      <c r="O61" s="65" t="s">
        <v>13</v>
      </c>
      <c r="P61" s="65" t="s">
        <v>13</v>
      </c>
      <c r="Q61" s="65" t="s">
        <v>13</v>
      </c>
      <c r="R61" s="65" t="s">
        <v>13</v>
      </c>
      <c r="S61" s="65" t="s">
        <v>13</v>
      </c>
      <c r="T61" s="65" t="s">
        <v>13</v>
      </c>
      <c r="U61" s="65" t="s">
        <v>248</v>
      </c>
      <c r="V61" s="65" t="s">
        <v>13</v>
      </c>
      <c r="W61" s="65" t="s">
        <v>13</v>
      </c>
      <c r="X61" s="65" t="s">
        <v>13</v>
      </c>
      <c r="Y61" s="65" t="s">
        <v>13</v>
      </c>
      <c r="Z61" s="65" t="s">
        <v>13</v>
      </c>
      <c r="AA61" s="65" t="s">
        <v>13</v>
      </c>
      <c r="AB61" s="65" t="s">
        <v>248</v>
      </c>
      <c r="AC61" s="65" t="s">
        <v>13</v>
      </c>
      <c r="AD61" s="65" t="s">
        <v>13</v>
      </c>
      <c r="AE61" s="65" t="s">
        <v>13</v>
      </c>
      <c r="AF61" s="65" t="s">
        <v>13</v>
      </c>
      <c r="AG61" s="65" t="s">
        <v>13</v>
      </c>
      <c r="AH61" s="65" t="s">
        <v>13</v>
      </c>
      <c r="AI61" s="65" t="s">
        <v>248</v>
      </c>
      <c r="AJ61" s="65" t="s">
        <v>13</v>
      </c>
      <c r="AK61" s="65" t="s">
        <v>13</v>
      </c>
      <c r="AL61" s="65" t="s">
        <v>13</v>
      </c>
      <c r="AM61" s="66">
        <f t="shared" si="0"/>
        <v>27</v>
      </c>
      <c r="AN61" s="67">
        <f t="shared" si="1"/>
        <v>4</v>
      </c>
      <c r="AO61" s="68">
        <f t="shared" si="2"/>
        <v>0</v>
      </c>
      <c r="AP61" s="69">
        <f t="shared" si="3"/>
        <v>31</v>
      </c>
      <c r="AQ61" s="54"/>
    </row>
    <row r="62" spans="1:43" s="70" customFormat="1" ht="41.25" customHeight="1" x14ac:dyDescent="0.3">
      <c r="A62" s="59">
        <v>49</v>
      </c>
      <c r="B62" s="60" t="s">
        <v>78</v>
      </c>
      <c r="C62" s="72" t="s">
        <v>79</v>
      </c>
      <c r="D62" s="73">
        <v>5376</v>
      </c>
      <c r="E62" s="74" t="s">
        <v>99</v>
      </c>
      <c r="F62" s="75">
        <v>44075</v>
      </c>
      <c r="G62" s="64" t="s">
        <v>10</v>
      </c>
      <c r="H62" s="65" t="s">
        <v>248</v>
      </c>
      <c r="I62" s="65" t="s">
        <v>13</v>
      </c>
      <c r="J62" s="65" t="s">
        <v>13</v>
      </c>
      <c r="K62" s="65" t="s">
        <v>13</v>
      </c>
      <c r="L62" s="65" t="s">
        <v>13</v>
      </c>
      <c r="M62" s="65" t="s">
        <v>13</v>
      </c>
      <c r="N62" s="65" t="s">
        <v>13</v>
      </c>
      <c r="O62" s="65" t="s">
        <v>248</v>
      </c>
      <c r="P62" s="65" t="s">
        <v>241</v>
      </c>
      <c r="Q62" s="65" t="s">
        <v>13</v>
      </c>
      <c r="R62" s="65" t="s">
        <v>13</v>
      </c>
      <c r="S62" s="65" t="s">
        <v>13</v>
      </c>
      <c r="T62" s="65" t="s">
        <v>13</v>
      </c>
      <c r="U62" s="65" t="s">
        <v>241</v>
      </c>
      <c r="V62" s="65" t="s">
        <v>248</v>
      </c>
      <c r="W62" s="65" t="s">
        <v>13</v>
      </c>
      <c r="X62" s="65" t="s">
        <v>13</v>
      </c>
      <c r="Y62" s="65" t="s">
        <v>13</v>
      </c>
      <c r="Z62" s="65" t="s">
        <v>13</v>
      </c>
      <c r="AA62" s="65" t="s">
        <v>13</v>
      </c>
      <c r="AB62" s="65" t="s">
        <v>248</v>
      </c>
      <c r="AC62" s="65" t="s">
        <v>13</v>
      </c>
      <c r="AD62" s="65" t="s">
        <v>241</v>
      </c>
      <c r="AE62" s="65" t="s">
        <v>13</v>
      </c>
      <c r="AF62" s="65" t="s">
        <v>13</v>
      </c>
      <c r="AG62" s="65" t="s">
        <v>13</v>
      </c>
      <c r="AH62" s="65" t="s">
        <v>13</v>
      </c>
      <c r="AI62" s="65" t="s">
        <v>248</v>
      </c>
      <c r="AJ62" s="65" t="s">
        <v>13</v>
      </c>
      <c r="AK62" s="65" t="s">
        <v>13</v>
      </c>
      <c r="AL62" s="65" t="s">
        <v>13</v>
      </c>
      <c r="AM62" s="66">
        <f t="shared" si="0"/>
        <v>23</v>
      </c>
      <c r="AN62" s="67">
        <f t="shared" si="1"/>
        <v>5</v>
      </c>
      <c r="AO62" s="68">
        <f t="shared" si="2"/>
        <v>3</v>
      </c>
      <c r="AP62" s="69">
        <f t="shared" si="3"/>
        <v>28</v>
      </c>
      <c r="AQ62" s="54"/>
    </row>
    <row r="63" spans="1:43" s="70" customFormat="1" ht="41.25" customHeight="1" x14ac:dyDescent="0.3">
      <c r="A63" s="71">
        <v>50</v>
      </c>
      <c r="B63" s="60" t="s">
        <v>46</v>
      </c>
      <c r="C63" s="72" t="s">
        <v>47</v>
      </c>
      <c r="D63" s="73">
        <v>5361</v>
      </c>
      <c r="E63" s="74" t="s">
        <v>99</v>
      </c>
      <c r="F63" s="75">
        <v>44075</v>
      </c>
      <c r="G63" s="64" t="s">
        <v>10</v>
      </c>
      <c r="H63" s="65" t="s">
        <v>13</v>
      </c>
      <c r="I63" s="65" t="s">
        <v>13</v>
      </c>
      <c r="J63" s="65" t="s">
        <v>248</v>
      </c>
      <c r="K63" s="65" t="s">
        <v>13</v>
      </c>
      <c r="L63" s="65" t="s">
        <v>13</v>
      </c>
      <c r="M63" s="65" t="s">
        <v>13</v>
      </c>
      <c r="N63" s="65" t="s">
        <v>13</v>
      </c>
      <c r="O63" s="65" t="s">
        <v>13</v>
      </c>
      <c r="P63" s="65" t="s">
        <v>13</v>
      </c>
      <c r="Q63" s="65" t="s">
        <v>248</v>
      </c>
      <c r="R63" s="65" t="s">
        <v>241</v>
      </c>
      <c r="S63" s="65" t="s">
        <v>241</v>
      </c>
      <c r="T63" s="65" t="s">
        <v>241</v>
      </c>
      <c r="U63" s="65" t="s">
        <v>241</v>
      </c>
      <c r="V63" s="65" t="s">
        <v>241</v>
      </c>
      <c r="W63" s="65" t="s">
        <v>241</v>
      </c>
      <c r="X63" s="65" t="s">
        <v>241</v>
      </c>
      <c r="Y63" s="65" t="s">
        <v>13</v>
      </c>
      <c r="Z63" s="65" t="s">
        <v>13</v>
      </c>
      <c r="AA63" s="65" t="s">
        <v>13</v>
      </c>
      <c r="AB63" s="65" t="s">
        <v>13</v>
      </c>
      <c r="AC63" s="65" t="s">
        <v>13</v>
      </c>
      <c r="AD63" s="65" t="s">
        <v>13</v>
      </c>
      <c r="AE63" s="65" t="s">
        <v>248</v>
      </c>
      <c r="AF63" s="65" t="s">
        <v>13</v>
      </c>
      <c r="AG63" s="65" t="s">
        <v>13</v>
      </c>
      <c r="AH63" s="65" t="s">
        <v>13</v>
      </c>
      <c r="AI63" s="65" t="s">
        <v>13</v>
      </c>
      <c r="AJ63" s="65" t="s">
        <v>13</v>
      </c>
      <c r="AK63" s="65" t="s">
        <v>241</v>
      </c>
      <c r="AL63" s="65" t="s">
        <v>13</v>
      </c>
      <c r="AM63" s="66">
        <f t="shared" si="0"/>
        <v>20</v>
      </c>
      <c r="AN63" s="67">
        <f t="shared" si="1"/>
        <v>3</v>
      </c>
      <c r="AO63" s="68">
        <f t="shared" si="2"/>
        <v>8</v>
      </c>
      <c r="AP63" s="69">
        <f t="shared" si="3"/>
        <v>23</v>
      </c>
      <c r="AQ63" s="54"/>
    </row>
    <row r="64" spans="1:43" s="70" customFormat="1" ht="41.25" customHeight="1" x14ac:dyDescent="0.3">
      <c r="A64" s="59">
        <v>51</v>
      </c>
      <c r="B64" s="60" t="s">
        <v>114</v>
      </c>
      <c r="C64" s="72" t="s">
        <v>121</v>
      </c>
      <c r="D64" s="73">
        <v>5462</v>
      </c>
      <c r="E64" s="74" t="s">
        <v>99</v>
      </c>
      <c r="F64" s="75">
        <v>44124</v>
      </c>
      <c r="G64" s="64" t="s">
        <v>10</v>
      </c>
      <c r="H64" s="65" t="s">
        <v>13</v>
      </c>
      <c r="I64" s="65" t="s">
        <v>13</v>
      </c>
      <c r="J64" s="65" t="s">
        <v>13</v>
      </c>
      <c r="K64" s="65" t="s">
        <v>241</v>
      </c>
      <c r="L64" s="65" t="s">
        <v>13</v>
      </c>
      <c r="M64" s="65" t="s">
        <v>248</v>
      </c>
      <c r="N64" s="65" t="s">
        <v>13</v>
      </c>
      <c r="O64" s="65" t="s">
        <v>13</v>
      </c>
      <c r="P64" s="65" t="s">
        <v>13</v>
      </c>
      <c r="Q64" s="65" t="s">
        <v>13</v>
      </c>
      <c r="R64" s="65" t="s">
        <v>13</v>
      </c>
      <c r="S64" s="65" t="s">
        <v>13</v>
      </c>
      <c r="T64" s="65" t="s">
        <v>241</v>
      </c>
      <c r="U64" s="65" t="s">
        <v>248</v>
      </c>
      <c r="V64" s="65" t="s">
        <v>13</v>
      </c>
      <c r="W64" s="65" t="s">
        <v>13</v>
      </c>
      <c r="X64" s="65" t="s">
        <v>13</v>
      </c>
      <c r="Y64" s="65" t="s">
        <v>13</v>
      </c>
      <c r="Z64" s="65" t="s">
        <v>13</v>
      </c>
      <c r="AA64" s="65" t="s">
        <v>13</v>
      </c>
      <c r="AB64" s="65" t="s">
        <v>13</v>
      </c>
      <c r="AC64" s="65" t="s">
        <v>248</v>
      </c>
      <c r="AD64" s="65" t="s">
        <v>13</v>
      </c>
      <c r="AE64" s="65" t="s">
        <v>13</v>
      </c>
      <c r="AF64" s="65" t="s">
        <v>13</v>
      </c>
      <c r="AG64" s="65" t="s">
        <v>13</v>
      </c>
      <c r="AH64" s="65" t="s">
        <v>13</v>
      </c>
      <c r="AI64" s="65" t="s">
        <v>13</v>
      </c>
      <c r="AJ64" s="65" t="s">
        <v>248</v>
      </c>
      <c r="AK64" s="65" t="s">
        <v>13</v>
      </c>
      <c r="AL64" s="65" t="s">
        <v>13</v>
      </c>
      <c r="AM64" s="66">
        <f t="shared" si="0"/>
        <v>25</v>
      </c>
      <c r="AN64" s="67">
        <f t="shared" si="1"/>
        <v>4</v>
      </c>
      <c r="AO64" s="68">
        <f t="shared" si="2"/>
        <v>2</v>
      </c>
      <c r="AP64" s="69">
        <f t="shared" si="3"/>
        <v>29</v>
      </c>
      <c r="AQ64" s="54"/>
    </row>
    <row r="65" spans="1:43" s="70" customFormat="1" ht="41.25" customHeight="1" x14ac:dyDescent="0.3">
      <c r="A65" s="71">
        <v>52</v>
      </c>
      <c r="B65" s="60" t="s">
        <v>124</v>
      </c>
      <c r="C65" s="72" t="s">
        <v>125</v>
      </c>
      <c r="D65" s="73">
        <v>5470</v>
      </c>
      <c r="E65" s="74" t="s">
        <v>100</v>
      </c>
      <c r="F65" s="75">
        <v>44134</v>
      </c>
      <c r="G65" s="64" t="s">
        <v>101</v>
      </c>
      <c r="H65" s="65" t="s">
        <v>13</v>
      </c>
      <c r="I65" s="65" t="s">
        <v>13</v>
      </c>
      <c r="J65" s="65" t="s">
        <v>13</v>
      </c>
      <c r="K65" s="65" t="s">
        <v>13</v>
      </c>
      <c r="L65" s="65" t="s">
        <v>248</v>
      </c>
      <c r="M65" s="65" t="s">
        <v>13</v>
      </c>
      <c r="N65" s="65" t="s">
        <v>13</v>
      </c>
      <c r="O65" s="65" t="s">
        <v>13</v>
      </c>
      <c r="P65" s="65" t="s">
        <v>13</v>
      </c>
      <c r="Q65" s="65" t="s">
        <v>13</v>
      </c>
      <c r="R65" s="65" t="s">
        <v>248</v>
      </c>
      <c r="S65" s="65" t="s">
        <v>13</v>
      </c>
      <c r="T65" s="65" t="s">
        <v>13</v>
      </c>
      <c r="U65" s="65" t="s">
        <v>13</v>
      </c>
      <c r="V65" s="65" t="s">
        <v>13</v>
      </c>
      <c r="W65" s="65" t="s">
        <v>13</v>
      </c>
      <c r="X65" s="65" t="s">
        <v>13</v>
      </c>
      <c r="Y65" s="65" t="s">
        <v>13</v>
      </c>
      <c r="Z65" s="65" t="s">
        <v>248</v>
      </c>
      <c r="AA65" s="65" t="s">
        <v>13</v>
      </c>
      <c r="AB65" s="65" t="s">
        <v>13</v>
      </c>
      <c r="AC65" s="65" t="s">
        <v>13</v>
      </c>
      <c r="AD65" s="65" t="s">
        <v>13</v>
      </c>
      <c r="AE65" s="65" t="s">
        <v>13</v>
      </c>
      <c r="AF65" s="65" t="s">
        <v>13</v>
      </c>
      <c r="AG65" s="65" t="s">
        <v>248</v>
      </c>
      <c r="AH65" s="65" t="s">
        <v>13</v>
      </c>
      <c r="AI65" s="65" t="s">
        <v>13</v>
      </c>
      <c r="AJ65" s="65" t="s">
        <v>13</v>
      </c>
      <c r="AK65" s="65" t="s">
        <v>13</v>
      </c>
      <c r="AL65" s="65" t="s">
        <v>13</v>
      </c>
      <c r="AM65" s="66">
        <f t="shared" si="0"/>
        <v>27</v>
      </c>
      <c r="AN65" s="67">
        <f t="shared" si="1"/>
        <v>4</v>
      </c>
      <c r="AO65" s="68">
        <f t="shared" si="2"/>
        <v>0</v>
      </c>
      <c r="AP65" s="69">
        <f t="shared" si="3"/>
        <v>31</v>
      </c>
      <c r="AQ65" s="54"/>
    </row>
    <row r="66" spans="1:43" s="70" customFormat="1" ht="41.25" customHeight="1" x14ac:dyDescent="0.3">
      <c r="A66" s="59">
        <v>53</v>
      </c>
      <c r="B66" s="60" t="s">
        <v>123</v>
      </c>
      <c r="C66" s="72" t="s">
        <v>126</v>
      </c>
      <c r="D66" s="73">
        <v>5472</v>
      </c>
      <c r="E66" s="74" t="s">
        <v>99</v>
      </c>
      <c r="F66" s="75">
        <v>44134</v>
      </c>
      <c r="G66" s="64" t="s">
        <v>10</v>
      </c>
      <c r="H66" s="65" t="s">
        <v>13</v>
      </c>
      <c r="I66" s="65" t="s">
        <v>248</v>
      </c>
      <c r="J66" s="65" t="s">
        <v>13</v>
      </c>
      <c r="K66" s="65" t="s">
        <v>13</v>
      </c>
      <c r="L66" s="65" t="s">
        <v>13</v>
      </c>
      <c r="M66" s="65" t="s">
        <v>13</v>
      </c>
      <c r="N66" s="65" t="s">
        <v>13</v>
      </c>
      <c r="O66" s="65" t="s">
        <v>13</v>
      </c>
      <c r="P66" s="65" t="s">
        <v>248</v>
      </c>
      <c r="Q66" s="65" t="s">
        <v>13</v>
      </c>
      <c r="R66" s="65" t="s">
        <v>241</v>
      </c>
      <c r="S66" s="65" t="s">
        <v>13</v>
      </c>
      <c r="T66" s="65" t="s">
        <v>13</v>
      </c>
      <c r="U66" s="65" t="s">
        <v>13</v>
      </c>
      <c r="V66" s="65" t="s">
        <v>13</v>
      </c>
      <c r="W66" s="65" t="s">
        <v>248</v>
      </c>
      <c r="X66" s="65" t="s">
        <v>13</v>
      </c>
      <c r="Y66" s="65" t="s">
        <v>13</v>
      </c>
      <c r="Z66" s="65" t="s">
        <v>13</v>
      </c>
      <c r="AA66" s="65" t="s">
        <v>13</v>
      </c>
      <c r="AB66" s="65" t="s">
        <v>13</v>
      </c>
      <c r="AC66" s="65" t="s">
        <v>13</v>
      </c>
      <c r="AD66" s="65" t="s">
        <v>248</v>
      </c>
      <c r="AE66" s="65" t="s">
        <v>13</v>
      </c>
      <c r="AF66" s="65" t="s">
        <v>13</v>
      </c>
      <c r="AG66" s="65" t="s">
        <v>13</v>
      </c>
      <c r="AH66" s="65" t="s">
        <v>13</v>
      </c>
      <c r="AI66" s="65" t="s">
        <v>13</v>
      </c>
      <c r="AJ66" s="65" t="s">
        <v>13</v>
      </c>
      <c r="AK66" s="65" t="s">
        <v>13</v>
      </c>
      <c r="AL66" s="65" t="s">
        <v>248</v>
      </c>
      <c r="AM66" s="66">
        <f t="shared" si="0"/>
        <v>25</v>
      </c>
      <c r="AN66" s="67">
        <f t="shared" si="1"/>
        <v>5</v>
      </c>
      <c r="AO66" s="68">
        <f t="shared" si="2"/>
        <v>1</v>
      </c>
      <c r="AP66" s="69">
        <f t="shared" si="3"/>
        <v>30</v>
      </c>
      <c r="AQ66" s="54"/>
    </row>
    <row r="67" spans="1:43" s="70" customFormat="1" ht="41.25" customHeight="1" x14ac:dyDescent="0.3">
      <c r="A67" s="71">
        <v>54</v>
      </c>
      <c r="B67" s="60" t="s">
        <v>127</v>
      </c>
      <c r="C67" s="72" t="s">
        <v>128</v>
      </c>
      <c r="D67" s="73">
        <v>5478</v>
      </c>
      <c r="E67" s="74" t="s">
        <v>99</v>
      </c>
      <c r="F67" s="75">
        <v>44145</v>
      </c>
      <c r="G67" s="64" t="s">
        <v>10</v>
      </c>
      <c r="H67" s="65" t="s">
        <v>13</v>
      </c>
      <c r="I67" s="65" t="s">
        <v>13</v>
      </c>
      <c r="J67" s="65" t="s">
        <v>248</v>
      </c>
      <c r="K67" s="65" t="s">
        <v>13</v>
      </c>
      <c r="L67" s="65" t="s">
        <v>13</v>
      </c>
      <c r="M67" s="65" t="s">
        <v>13</v>
      </c>
      <c r="N67" s="65" t="s">
        <v>13</v>
      </c>
      <c r="O67" s="65" t="s">
        <v>13</v>
      </c>
      <c r="P67" s="65" t="s">
        <v>13</v>
      </c>
      <c r="Q67" s="65" t="s">
        <v>248</v>
      </c>
      <c r="R67" s="65" t="s">
        <v>13</v>
      </c>
      <c r="S67" s="65" t="s">
        <v>13</v>
      </c>
      <c r="T67" s="65" t="s">
        <v>13</v>
      </c>
      <c r="U67" s="65" t="s">
        <v>13</v>
      </c>
      <c r="V67" s="65" t="s">
        <v>13</v>
      </c>
      <c r="W67" s="65" t="s">
        <v>13</v>
      </c>
      <c r="X67" s="65" t="s">
        <v>248</v>
      </c>
      <c r="Y67" s="65" t="s">
        <v>13</v>
      </c>
      <c r="Z67" s="65" t="s">
        <v>13</v>
      </c>
      <c r="AA67" s="65" t="s">
        <v>13</v>
      </c>
      <c r="AB67" s="65" t="s">
        <v>13</v>
      </c>
      <c r="AC67" s="65" t="s">
        <v>13</v>
      </c>
      <c r="AD67" s="65" t="s">
        <v>13</v>
      </c>
      <c r="AE67" s="65" t="s">
        <v>248</v>
      </c>
      <c r="AF67" s="65" t="s">
        <v>13</v>
      </c>
      <c r="AG67" s="65" t="s">
        <v>13</v>
      </c>
      <c r="AH67" s="65" t="s">
        <v>13</v>
      </c>
      <c r="AI67" s="65" t="s">
        <v>13</v>
      </c>
      <c r="AJ67" s="65" t="s">
        <v>13</v>
      </c>
      <c r="AK67" s="65" t="s">
        <v>13</v>
      </c>
      <c r="AL67" s="65" t="s">
        <v>248</v>
      </c>
      <c r="AM67" s="66">
        <f t="shared" si="0"/>
        <v>26</v>
      </c>
      <c r="AN67" s="67">
        <f t="shared" si="1"/>
        <v>5</v>
      </c>
      <c r="AO67" s="68">
        <f t="shared" si="2"/>
        <v>0</v>
      </c>
      <c r="AP67" s="69">
        <f t="shared" si="3"/>
        <v>31</v>
      </c>
      <c r="AQ67" s="54"/>
    </row>
    <row r="68" spans="1:43" s="70" customFormat="1" ht="41.25" customHeight="1" x14ac:dyDescent="0.3">
      <c r="A68" s="59">
        <v>55</v>
      </c>
      <c r="B68" s="60" t="s">
        <v>129</v>
      </c>
      <c r="C68" s="72" t="s">
        <v>116</v>
      </c>
      <c r="D68" s="73">
        <v>5488</v>
      </c>
      <c r="E68" s="74" t="s">
        <v>99</v>
      </c>
      <c r="F68" s="75">
        <v>44153</v>
      </c>
      <c r="G68" s="64" t="s">
        <v>10</v>
      </c>
      <c r="H68" s="65" t="s">
        <v>248</v>
      </c>
      <c r="I68" s="65" t="s">
        <v>241</v>
      </c>
      <c r="J68" s="65" t="s">
        <v>13</v>
      </c>
      <c r="K68" s="65" t="s">
        <v>13</v>
      </c>
      <c r="L68" s="65" t="s">
        <v>13</v>
      </c>
      <c r="M68" s="65" t="s">
        <v>13</v>
      </c>
      <c r="N68" s="65" t="s">
        <v>13</v>
      </c>
      <c r="O68" s="65" t="s">
        <v>13</v>
      </c>
      <c r="P68" s="65" t="s">
        <v>248</v>
      </c>
      <c r="Q68" s="65" t="s">
        <v>13</v>
      </c>
      <c r="R68" s="65" t="s">
        <v>13</v>
      </c>
      <c r="S68" s="65" t="s">
        <v>13</v>
      </c>
      <c r="T68" s="65" t="s">
        <v>13</v>
      </c>
      <c r="U68" s="65" t="s">
        <v>13</v>
      </c>
      <c r="V68" s="65" t="s">
        <v>13</v>
      </c>
      <c r="W68" s="65" t="s">
        <v>248</v>
      </c>
      <c r="X68" s="65" t="s">
        <v>241</v>
      </c>
      <c r="Y68" s="65" t="s">
        <v>13</v>
      </c>
      <c r="Z68" s="65" t="s">
        <v>13</v>
      </c>
      <c r="AA68" s="65" t="s">
        <v>13</v>
      </c>
      <c r="AB68" s="65" t="s">
        <v>13</v>
      </c>
      <c r="AC68" s="65" t="s">
        <v>13</v>
      </c>
      <c r="AD68" s="65" t="s">
        <v>248</v>
      </c>
      <c r="AE68" s="65" t="s">
        <v>13</v>
      </c>
      <c r="AF68" s="65" t="s">
        <v>13</v>
      </c>
      <c r="AG68" s="65" t="s">
        <v>13</v>
      </c>
      <c r="AH68" s="65" t="s">
        <v>13</v>
      </c>
      <c r="AI68" s="65" t="s">
        <v>13</v>
      </c>
      <c r="AJ68" s="65" t="s">
        <v>13</v>
      </c>
      <c r="AK68" s="65" t="s">
        <v>248</v>
      </c>
      <c r="AL68" s="65" t="s">
        <v>13</v>
      </c>
      <c r="AM68" s="66">
        <f t="shared" si="0"/>
        <v>24</v>
      </c>
      <c r="AN68" s="67">
        <f t="shared" si="1"/>
        <v>5</v>
      </c>
      <c r="AO68" s="68">
        <f t="shared" si="2"/>
        <v>2</v>
      </c>
      <c r="AP68" s="69">
        <f t="shared" si="3"/>
        <v>29</v>
      </c>
      <c r="AQ68" s="54"/>
    </row>
    <row r="69" spans="1:43" s="70" customFormat="1" ht="41.25" customHeight="1" x14ac:dyDescent="0.3">
      <c r="A69" s="71">
        <v>56</v>
      </c>
      <c r="B69" s="60" t="s">
        <v>131</v>
      </c>
      <c r="C69" s="72" t="s">
        <v>132</v>
      </c>
      <c r="D69" s="73">
        <v>5340</v>
      </c>
      <c r="E69" s="74" t="s">
        <v>99</v>
      </c>
      <c r="F69" s="75">
        <v>44075</v>
      </c>
      <c r="G69" s="64" t="s">
        <v>10</v>
      </c>
      <c r="H69" s="65" t="s">
        <v>241</v>
      </c>
      <c r="I69" s="65" t="s">
        <v>13</v>
      </c>
      <c r="J69" s="65" t="s">
        <v>13</v>
      </c>
      <c r="K69" s="65" t="s">
        <v>241</v>
      </c>
      <c r="L69" s="65" t="s">
        <v>241</v>
      </c>
      <c r="M69" s="65" t="s">
        <v>241</v>
      </c>
      <c r="N69" s="65" t="s">
        <v>241</v>
      </c>
      <c r="O69" s="65" t="s">
        <v>241</v>
      </c>
      <c r="P69" s="65" t="s">
        <v>241</v>
      </c>
      <c r="Q69" s="65" t="s">
        <v>241</v>
      </c>
      <c r="R69" s="65" t="s">
        <v>241</v>
      </c>
      <c r="S69" s="65" t="s">
        <v>241</v>
      </c>
      <c r="T69" s="65" t="s">
        <v>241</v>
      </c>
      <c r="U69" s="65" t="s">
        <v>13</v>
      </c>
      <c r="V69" s="65" t="s">
        <v>13</v>
      </c>
      <c r="W69" s="65" t="s">
        <v>241</v>
      </c>
      <c r="X69" s="65" t="s">
        <v>241</v>
      </c>
      <c r="Y69" s="65" t="s">
        <v>241</v>
      </c>
      <c r="Z69" s="65" t="s">
        <v>13</v>
      </c>
      <c r="AA69" s="65" t="s">
        <v>241</v>
      </c>
      <c r="AB69" s="65" t="s">
        <v>241</v>
      </c>
      <c r="AC69" s="65" t="s">
        <v>241</v>
      </c>
      <c r="AD69" s="65" t="s">
        <v>241</v>
      </c>
      <c r="AE69" s="65" t="s">
        <v>241</v>
      </c>
      <c r="AF69" s="65" t="s">
        <v>241</v>
      </c>
      <c r="AG69" s="65" t="s">
        <v>241</v>
      </c>
      <c r="AH69" s="65" t="s">
        <v>241</v>
      </c>
      <c r="AI69" s="65" t="s">
        <v>241</v>
      </c>
      <c r="AJ69" s="65" t="s">
        <v>241</v>
      </c>
      <c r="AK69" s="65" t="s">
        <v>241</v>
      </c>
      <c r="AL69" s="65" t="s">
        <v>241</v>
      </c>
      <c r="AM69" s="66">
        <f t="shared" si="0"/>
        <v>5</v>
      </c>
      <c r="AN69" s="67">
        <f t="shared" si="1"/>
        <v>0</v>
      </c>
      <c r="AO69" s="68">
        <f t="shared" si="2"/>
        <v>26</v>
      </c>
      <c r="AP69" s="69">
        <f t="shared" si="3"/>
        <v>5</v>
      </c>
      <c r="AQ69" s="54"/>
    </row>
    <row r="70" spans="1:43" s="70" customFormat="1" ht="41.25" customHeight="1" x14ac:dyDescent="0.3">
      <c r="A70" s="59">
        <v>57</v>
      </c>
      <c r="B70" s="60" t="s">
        <v>133</v>
      </c>
      <c r="C70" s="72" t="s">
        <v>134</v>
      </c>
      <c r="D70" s="73">
        <v>5518</v>
      </c>
      <c r="E70" s="74" t="s">
        <v>99</v>
      </c>
      <c r="F70" s="75">
        <v>44175</v>
      </c>
      <c r="G70" s="64" t="s">
        <v>10</v>
      </c>
      <c r="H70" s="65" t="s">
        <v>13</v>
      </c>
      <c r="I70" s="65" t="s">
        <v>241</v>
      </c>
      <c r="J70" s="65" t="s">
        <v>13</v>
      </c>
      <c r="K70" s="65" t="s">
        <v>13</v>
      </c>
      <c r="L70" s="65" t="s">
        <v>248</v>
      </c>
      <c r="M70" s="65" t="s">
        <v>13</v>
      </c>
      <c r="N70" s="65" t="s">
        <v>13</v>
      </c>
      <c r="O70" s="65" t="s">
        <v>13</v>
      </c>
      <c r="P70" s="65" t="s">
        <v>13</v>
      </c>
      <c r="Q70" s="65" t="s">
        <v>241</v>
      </c>
      <c r="R70" s="65" t="s">
        <v>13</v>
      </c>
      <c r="S70" s="65" t="s">
        <v>248</v>
      </c>
      <c r="T70" s="65" t="s">
        <v>13</v>
      </c>
      <c r="U70" s="65" t="s">
        <v>13</v>
      </c>
      <c r="V70" s="65" t="s">
        <v>13</v>
      </c>
      <c r="W70" s="65" t="s">
        <v>13</v>
      </c>
      <c r="X70" s="65" t="s">
        <v>13</v>
      </c>
      <c r="Y70" s="65" t="s">
        <v>13</v>
      </c>
      <c r="Z70" s="65" t="s">
        <v>248</v>
      </c>
      <c r="AA70" s="65" t="s">
        <v>13</v>
      </c>
      <c r="AB70" s="65" t="s">
        <v>13</v>
      </c>
      <c r="AC70" s="65" t="s">
        <v>13</v>
      </c>
      <c r="AD70" s="65" t="s">
        <v>13</v>
      </c>
      <c r="AE70" s="65" t="s">
        <v>13</v>
      </c>
      <c r="AF70" s="65" t="s">
        <v>13</v>
      </c>
      <c r="AG70" s="65" t="s">
        <v>13</v>
      </c>
      <c r="AH70" s="65" t="s">
        <v>248</v>
      </c>
      <c r="AI70" s="65" t="s">
        <v>13</v>
      </c>
      <c r="AJ70" s="65" t="s">
        <v>13</v>
      </c>
      <c r="AK70" s="65" t="s">
        <v>13</v>
      </c>
      <c r="AL70" s="65" t="s">
        <v>13</v>
      </c>
      <c r="AM70" s="66">
        <f t="shared" si="0"/>
        <v>25</v>
      </c>
      <c r="AN70" s="67">
        <f t="shared" si="1"/>
        <v>4</v>
      </c>
      <c r="AO70" s="68">
        <f t="shared" si="2"/>
        <v>2</v>
      </c>
      <c r="AP70" s="69">
        <f t="shared" si="3"/>
        <v>29</v>
      </c>
      <c r="AQ70" s="54"/>
    </row>
    <row r="71" spans="1:43" s="70" customFormat="1" ht="41.25" customHeight="1" x14ac:dyDescent="0.3">
      <c r="A71" s="71">
        <v>58</v>
      </c>
      <c r="B71" s="60" t="s">
        <v>137</v>
      </c>
      <c r="C71" s="72" t="s">
        <v>138</v>
      </c>
      <c r="D71" s="73">
        <v>5398</v>
      </c>
      <c r="E71" s="74" t="s">
        <v>99</v>
      </c>
      <c r="F71" s="75">
        <v>44075</v>
      </c>
      <c r="G71" s="64" t="s">
        <v>10</v>
      </c>
      <c r="H71" s="65" t="s">
        <v>13</v>
      </c>
      <c r="I71" s="65" t="s">
        <v>13</v>
      </c>
      <c r="J71" s="65" t="s">
        <v>13</v>
      </c>
      <c r="K71" s="65" t="s">
        <v>248</v>
      </c>
      <c r="L71" s="65" t="s">
        <v>13</v>
      </c>
      <c r="M71" s="65" t="s">
        <v>13</v>
      </c>
      <c r="N71" s="65" t="s">
        <v>13</v>
      </c>
      <c r="O71" s="65" t="s">
        <v>13</v>
      </c>
      <c r="P71" s="65" t="s">
        <v>13</v>
      </c>
      <c r="Q71" s="65" t="s">
        <v>13</v>
      </c>
      <c r="R71" s="65" t="s">
        <v>248</v>
      </c>
      <c r="S71" s="65" t="s">
        <v>13</v>
      </c>
      <c r="T71" s="65" t="s">
        <v>13</v>
      </c>
      <c r="U71" s="65" t="s">
        <v>13</v>
      </c>
      <c r="V71" s="65" t="s">
        <v>13</v>
      </c>
      <c r="W71" s="65" t="s">
        <v>13</v>
      </c>
      <c r="X71" s="65" t="s">
        <v>13</v>
      </c>
      <c r="Y71" s="65" t="s">
        <v>248</v>
      </c>
      <c r="Z71" s="65" t="s">
        <v>241</v>
      </c>
      <c r="AA71" s="65" t="s">
        <v>13</v>
      </c>
      <c r="AB71" s="65" t="s">
        <v>13</v>
      </c>
      <c r="AC71" s="65" t="s">
        <v>241</v>
      </c>
      <c r="AD71" s="65" t="s">
        <v>13</v>
      </c>
      <c r="AE71" s="65" t="s">
        <v>13</v>
      </c>
      <c r="AF71" s="65" t="s">
        <v>13</v>
      </c>
      <c r="AG71" s="65" t="s">
        <v>248</v>
      </c>
      <c r="AH71" s="65" t="s">
        <v>13</v>
      </c>
      <c r="AI71" s="65" t="s">
        <v>13</v>
      </c>
      <c r="AJ71" s="65" t="s">
        <v>13</v>
      </c>
      <c r="AK71" s="65" t="s">
        <v>13</v>
      </c>
      <c r="AL71" s="65" t="s">
        <v>13</v>
      </c>
      <c r="AM71" s="66">
        <f t="shared" si="0"/>
        <v>25</v>
      </c>
      <c r="AN71" s="67">
        <f t="shared" si="1"/>
        <v>4</v>
      </c>
      <c r="AO71" s="68">
        <f t="shared" si="2"/>
        <v>2</v>
      </c>
      <c r="AP71" s="69">
        <f t="shared" si="3"/>
        <v>29</v>
      </c>
      <c r="AQ71" s="54"/>
    </row>
    <row r="72" spans="1:43" s="70" customFormat="1" ht="41.25" customHeight="1" x14ac:dyDescent="0.3">
      <c r="A72" s="59">
        <v>59</v>
      </c>
      <c r="B72" s="60" t="s">
        <v>130</v>
      </c>
      <c r="C72" s="72" t="s">
        <v>139</v>
      </c>
      <c r="D72" s="73">
        <v>5510</v>
      </c>
      <c r="E72" s="74" t="s">
        <v>99</v>
      </c>
      <c r="F72" s="75">
        <v>44171</v>
      </c>
      <c r="G72" s="64" t="s">
        <v>10</v>
      </c>
      <c r="H72" s="65" t="s">
        <v>241</v>
      </c>
      <c r="I72" s="65" t="s">
        <v>241</v>
      </c>
      <c r="J72" s="65" t="s">
        <v>241</v>
      </c>
      <c r="K72" s="65" t="s">
        <v>13</v>
      </c>
      <c r="L72" s="65" t="s">
        <v>13</v>
      </c>
      <c r="M72" s="65" t="s">
        <v>13</v>
      </c>
      <c r="N72" s="65" t="s">
        <v>13</v>
      </c>
      <c r="O72" s="65" t="s">
        <v>248</v>
      </c>
      <c r="P72" s="65" t="s">
        <v>241</v>
      </c>
      <c r="Q72" s="65" t="s">
        <v>13</v>
      </c>
      <c r="R72" s="65" t="s">
        <v>13</v>
      </c>
      <c r="S72" s="65" t="s">
        <v>13</v>
      </c>
      <c r="T72" s="65" t="s">
        <v>13</v>
      </c>
      <c r="U72" s="65" t="s">
        <v>13</v>
      </c>
      <c r="V72" s="65" t="s">
        <v>13</v>
      </c>
      <c r="W72" s="65" t="s">
        <v>248</v>
      </c>
      <c r="X72" s="65" t="s">
        <v>13</v>
      </c>
      <c r="Y72" s="65" t="s">
        <v>241</v>
      </c>
      <c r="Z72" s="65" t="s">
        <v>13</v>
      </c>
      <c r="AA72" s="65" t="s">
        <v>241</v>
      </c>
      <c r="AB72" s="65" t="s">
        <v>241</v>
      </c>
      <c r="AC72" s="65" t="s">
        <v>241</v>
      </c>
      <c r="AD72" s="65" t="s">
        <v>241</v>
      </c>
      <c r="AE72" s="65" t="s">
        <v>241</v>
      </c>
      <c r="AF72" s="65" t="s">
        <v>241</v>
      </c>
      <c r="AG72" s="65" t="s">
        <v>241</v>
      </c>
      <c r="AH72" s="65" t="s">
        <v>241</v>
      </c>
      <c r="AI72" s="65" t="s">
        <v>241</v>
      </c>
      <c r="AJ72" s="65" t="s">
        <v>241</v>
      </c>
      <c r="AK72" s="65" t="s">
        <v>241</v>
      </c>
      <c r="AL72" s="65" t="s">
        <v>241</v>
      </c>
      <c r="AM72" s="66">
        <f t="shared" si="0"/>
        <v>12</v>
      </c>
      <c r="AN72" s="67">
        <f t="shared" si="1"/>
        <v>2</v>
      </c>
      <c r="AO72" s="68">
        <f t="shared" si="2"/>
        <v>17</v>
      </c>
      <c r="AP72" s="69">
        <f t="shared" si="3"/>
        <v>14</v>
      </c>
      <c r="AQ72" s="54"/>
    </row>
    <row r="73" spans="1:43" s="70" customFormat="1" ht="41.25" customHeight="1" x14ac:dyDescent="0.3">
      <c r="A73" s="71">
        <v>60</v>
      </c>
      <c r="B73" s="60" t="s">
        <v>140</v>
      </c>
      <c r="C73" s="72" t="s">
        <v>141</v>
      </c>
      <c r="D73" s="73">
        <v>5523</v>
      </c>
      <c r="E73" s="74" t="s">
        <v>99</v>
      </c>
      <c r="F73" s="75">
        <v>44180</v>
      </c>
      <c r="G73" s="64" t="s">
        <v>10</v>
      </c>
      <c r="H73" s="65" t="s">
        <v>13</v>
      </c>
      <c r="I73" s="65" t="s">
        <v>13</v>
      </c>
      <c r="J73" s="65" t="s">
        <v>248</v>
      </c>
      <c r="K73" s="65" t="s">
        <v>13</v>
      </c>
      <c r="L73" s="65" t="s">
        <v>13</v>
      </c>
      <c r="M73" s="65" t="s">
        <v>13</v>
      </c>
      <c r="N73" s="65" t="s">
        <v>13</v>
      </c>
      <c r="O73" s="65" t="s">
        <v>13</v>
      </c>
      <c r="P73" s="65" t="s">
        <v>13</v>
      </c>
      <c r="Q73" s="65" t="s">
        <v>248</v>
      </c>
      <c r="R73" s="65" t="s">
        <v>13</v>
      </c>
      <c r="S73" s="65" t="s">
        <v>13</v>
      </c>
      <c r="T73" s="65" t="s">
        <v>13</v>
      </c>
      <c r="U73" s="65" t="s">
        <v>13</v>
      </c>
      <c r="V73" s="65" t="s">
        <v>13</v>
      </c>
      <c r="W73" s="65" t="s">
        <v>13</v>
      </c>
      <c r="X73" s="65" t="s">
        <v>248</v>
      </c>
      <c r="Y73" s="65" t="s">
        <v>13</v>
      </c>
      <c r="Z73" s="65" t="s">
        <v>13</v>
      </c>
      <c r="AA73" s="65" t="s">
        <v>13</v>
      </c>
      <c r="AB73" s="65" t="s">
        <v>13</v>
      </c>
      <c r="AC73" s="65" t="s">
        <v>13</v>
      </c>
      <c r="AD73" s="65" t="s">
        <v>13</v>
      </c>
      <c r="AE73" s="65" t="s">
        <v>248</v>
      </c>
      <c r="AF73" s="65" t="s">
        <v>13</v>
      </c>
      <c r="AG73" s="65" t="s">
        <v>13</v>
      </c>
      <c r="AH73" s="65" t="s">
        <v>13</v>
      </c>
      <c r="AI73" s="65" t="s">
        <v>13</v>
      </c>
      <c r="AJ73" s="65" t="s">
        <v>13</v>
      </c>
      <c r="AK73" s="65" t="s">
        <v>13</v>
      </c>
      <c r="AL73" s="65" t="s">
        <v>248</v>
      </c>
      <c r="AM73" s="66">
        <f t="shared" si="0"/>
        <v>26</v>
      </c>
      <c r="AN73" s="67">
        <f t="shared" si="1"/>
        <v>5</v>
      </c>
      <c r="AO73" s="68">
        <f t="shared" si="2"/>
        <v>0</v>
      </c>
      <c r="AP73" s="69">
        <f t="shared" si="3"/>
        <v>31</v>
      </c>
      <c r="AQ73" s="54"/>
    </row>
    <row r="74" spans="1:43" s="70" customFormat="1" ht="41.25" customHeight="1" x14ac:dyDescent="0.3">
      <c r="A74" s="59">
        <v>61</v>
      </c>
      <c r="B74" s="60" t="s">
        <v>114</v>
      </c>
      <c r="C74" s="72" t="s">
        <v>145</v>
      </c>
      <c r="D74" s="73">
        <v>5529</v>
      </c>
      <c r="E74" s="74" t="s">
        <v>99</v>
      </c>
      <c r="F74" s="75">
        <v>44186</v>
      </c>
      <c r="G74" s="64" t="s">
        <v>10</v>
      </c>
      <c r="H74" s="65" t="s">
        <v>248</v>
      </c>
      <c r="I74" s="65" t="s">
        <v>13</v>
      </c>
      <c r="J74" s="65" t="s">
        <v>241</v>
      </c>
      <c r="K74" s="65" t="s">
        <v>13</v>
      </c>
      <c r="L74" s="65" t="s">
        <v>13</v>
      </c>
      <c r="M74" s="65" t="s">
        <v>13</v>
      </c>
      <c r="N74" s="65" t="s">
        <v>248</v>
      </c>
      <c r="O74" s="65" t="s">
        <v>13</v>
      </c>
      <c r="P74" s="65" t="s">
        <v>13</v>
      </c>
      <c r="Q74" s="65" t="s">
        <v>13</v>
      </c>
      <c r="R74" s="65" t="s">
        <v>13</v>
      </c>
      <c r="S74" s="65" t="s">
        <v>13</v>
      </c>
      <c r="T74" s="65" t="s">
        <v>13</v>
      </c>
      <c r="U74" s="65" t="s">
        <v>248</v>
      </c>
      <c r="V74" s="65" t="s">
        <v>13</v>
      </c>
      <c r="W74" s="65" t="s">
        <v>13</v>
      </c>
      <c r="X74" s="65" t="s">
        <v>13</v>
      </c>
      <c r="Y74" s="65" t="s">
        <v>13</v>
      </c>
      <c r="Z74" s="65" t="s">
        <v>13</v>
      </c>
      <c r="AA74" s="65" t="s">
        <v>13</v>
      </c>
      <c r="AB74" s="65" t="s">
        <v>248</v>
      </c>
      <c r="AC74" s="65" t="s">
        <v>13</v>
      </c>
      <c r="AD74" s="65" t="s">
        <v>13</v>
      </c>
      <c r="AE74" s="65" t="s">
        <v>13</v>
      </c>
      <c r="AF74" s="65" t="s">
        <v>13</v>
      </c>
      <c r="AG74" s="65" t="s">
        <v>13</v>
      </c>
      <c r="AH74" s="65" t="s">
        <v>13</v>
      </c>
      <c r="AI74" s="65" t="s">
        <v>241</v>
      </c>
      <c r="AJ74" s="65" t="s">
        <v>248</v>
      </c>
      <c r="AK74" s="65" t="s">
        <v>13</v>
      </c>
      <c r="AL74" s="65" t="s">
        <v>13</v>
      </c>
      <c r="AM74" s="66">
        <f t="shared" si="0"/>
        <v>24</v>
      </c>
      <c r="AN74" s="67">
        <f t="shared" si="1"/>
        <v>5</v>
      </c>
      <c r="AO74" s="68">
        <f t="shared" si="2"/>
        <v>2</v>
      </c>
      <c r="AP74" s="69">
        <f t="shared" si="3"/>
        <v>29</v>
      </c>
      <c r="AQ74" s="54"/>
    </row>
    <row r="75" spans="1:43" s="70" customFormat="1" ht="41.25" customHeight="1" x14ac:dyDescent="0.3">
      <c r="A75" s="71">
        <v>62</v>
      </c>
      <c r="B75" s="60" t="s">
        <v>146</v>
      </c>
      <c r="C75" s="72" t="s">
        <v>84</v>
      </c>
      <c r="D75" s="73">
        <v>5559</v>
      </c>
      <c r="E75" s="74" t="s">
        <v>99</v>
      </c>
      <c r="F75" s="75" t="s">
        <v>181</v>
      </c>
      <c r="G75" s="64" t="s">
        <v>10</v>
      </c>
      <c r="H75" s="65" t="s">
        <v>13</v>
      </c>
      <c r="I75" s="65" t="s">
        <v>13</v>
      </c>
      <c r="J75" s="65" t="s">
        <v>13</v>
      </c>
      <c r="K75" s="65" t="s">
        <v>13</v>
      </c>
      <c r="L75" s="65" t="s">
        <v>248</v>
      </c>
      <c r="M75" s="65" t="s">
        <v>13</v>
      </c>
      <c r="N75" s="65" t="s">
        <v>13</v>
      </c>
      <c r="O75" s="65" t="s">
        <v>13</v>
      </c>
      <c r="P75" s="65" t="s">
        <v>13</v>
      </c>
      <c r="Q75" s="65" t="s">
        <v>13</v>
      </c>
      <c r="R75" s="65" t="s">
        <v>13</v>
      </c>
      <c r="S75" s="65" t="s">
        <v>248</v>
      </c>
      <c r="T75" s="65" t="s">
        <v>13</v>
      </c>
      <c r="U75" s="65" t="s">
        <v>13</v>
      </c>
      <c r="V75" s="65" t="s">
        <v>13</v>
      </c>
      <c r="W75" s="65" t="s">
        <v>13</v>
      </c>
      <c r="X75" s="65" t="s">
        <v>13</v>
      </c>
      <c r="Y75" s="65" t="s">
        <v>13</v>
      </c>
      <c r="Z75" s="65" t="s">
        <v>248</v>
      </c>
      <c r="AA75" s="65" t="s">
        <v>13</v>
      </c>
      <c r="AB75" s="65" t="s">
        <v>13</v>
      </c>
      <c r="AC75" s="65" t="s">
        <v>13</v>
      </c>
      <c r="AD75" s="65" t="s">
        <v>13</v>
      </c>
      <c r="AE75" s="65" t="s">
        <v>13</v>
      </c>
      <c r="AF75" s="65" t="s">
        <v>13</v>
      </c>
      <c r="AG75" s="65" t="s">
        <v>248</v>
      </c>
      <c r="AH75" s="65" t="s">
        <v>13</v>
      </c>
      <c r="AI75" s="65" t="s">
        <v>13</v>
      </c>
      <c r="AJ75" s="65" t="s">
        <v>13</v>
      </c>
      <c r="AK75" s="65" t="s">
        <v>13</v>
      </c>
      <c r="AL75" s="65" t="s">
        <v>13</v>
      </c>
      <c r="AM75" s="66">
        <f t="shared" si="0"/>
        <v>27</v>
      </c>
      <c r="AN75" s="67">
        <f t="shared" si="1"/>
        <v>4</v>
      </c>
      <c r="AO75" s="68">
        <f t="shared" si="2"/>
        <v>0</v>
      </c>
      <c r="AP75" s="69">
        <f t="shared" si="3"/>
        <v>31</v>
      </c>
      <c r="AQ75" s="54"/>
    </row>
    <row r="76" spans="1:43" s="70" customFormat="1" ht="41.25" customHeight="1" x14ac:dyDescent="0.3">
      <c r="A76" s="59">
        <v>63</v>
      </c>
      <c r="B76" s="60" t="s">
        <v>142</v>
      </c>
      <c r="C76" s="72" t="s">
        <v>147</v>
      </c>
      <c r="D76" s="73">
        <v>5560</v>
      </c>
      <c r="E76" s="74" t="s">
        <v>99</v>
      </c>
      <c r="F76" s="75" t="s">
        <v>181</v>
      </c>
      <c r="G76" s="64" t="s">
        <v>10</v>
      </c>
      <c r="H76" s="65" t="s">
        <v>13</v>
      </c>
      <c r="I76" s="65" t="s">
        <v>13</v>
      </c>
      <c r="J76" s="65" t="s">
        <v>13</v>
      </c>
      <c r="K76" s="65" t="s">
        <v>248</v>
      </c>
      <c r="L76" s="65" t="s">
        <v>13</v>
      </c>
      <c r="M76" s="65" t="s">
        <v>13</v>
      </c>
      <c r="N76" s="65" t="s">
        <v>13</v>
      </c>
      <c r="O76" s="65" t="s">
        <v>13</v>
      </c>
      <c r="P76" s="65" t="s">
        <v>13</v>
      </c>
      <c r="Q76" s="65" t="s">
        <v>13</v>
      </c>
      <c r="R76" s="65" t="s">
        <v>248</v>
      </c>
      <c r="S76" s="65" t="s">
        <v>13</v>
      </c>
      <c r="T76" s="65" t="s">
        <v>13</v>
      </c>
      <c r="U76" s="65" t="s">
        <v>13</v>
      </c>
      <c r="V76" s="65" t="s">
        <v>13</v>
      </c>
      <c r="W76" s="65" t="s">
        <v>13</v>
      </c>
      <c r="X76" s="65" t="s">
        <v>13</v>
      </c>
      <c r="Y76" s="65" t="s">
        <v>248</v>
      </c>
      <c r="Z76" s="65" t="s">
        <v>13</v>
      </c>
      <c r="AA76" s="65" t="s">
        <v>13</v>
      </c>
      <c r="AB76" s="65" t="s">
        <v>13</v>
      </c>
      <c r="AC76" s="65" t="s">
        <v>241</v>
      </c>
      <c r="AD76" s="65" t="s">
        <v>13</v>
      </c>
      <c r="AE76" s="65" t="s">
        <v>13</v>
      </c>
      <c r="AF76" s="65" t="s">
        <v>13</v>
      </c>
      <c r="AG76" s="65" t="s">
        <v>248</v>
      </c>
      <c r="AH76" s="65" t="s">
        <v>13</v>
      </c>
      <c r="AI76" s="65" t="s">
        <v>13</v>
      </c>
      <c r="AJ76" s="65" t="s">
        <v>13</v>
      </c>
      <c r="AK76" s="65" t="s">
        <v>13</v>
      </c>
      <c r="AL76" s="65" t="s">
        <v>13</v>
      </c>
      <c r="AM76" s="66">
        <f t="shared" si="0"/>
        <v>26</v>
      </c>
      <c r="AN76" s="67">
        <f t="shared" si="1"/>
        <v>4</v>
      </c>
      <c r="AO76" s="68">
        <f t="shared" si="2"/>
        <v>1</v>
      </c>
      <c r="AP76" s="69">
        <f t="shared" si="3"/>
        <v>30</v>
      </c>
      <c r="AQ76" s="54"/>
    </row>
    <row r="77" spans="1:43" s="70" customFormat="1" ht="41.25" customHeight="1" x14ac:dyDescent="0.3">
      <c r="A77" s="71">
        <v>64</v>
      </c>
      <c r="B77" s="60" t="s">
        <v>114</v>
      </c>
      <c r="C77" s="72" t="s">
        <v>148</v>
      </c>
      <c r="D77" s="73">
        <v>5570</v>
      </c>
      <c r="E77" s="74" t="s">
        <v>99</v>
      </c>
      <c r="F77" s="75">
        <v>44224</v>
      </c>
      <c r="G77" s="64" t="s">
        <v>10</v>
      </c>
      <c r="H77" s="65" t="s">
        <v>13</v>
      </c>
      <c r="I77" s="65" t="s">
        <v>241</v>
      </c>
      <c r="J77" s="65" t="s">
        <v>13</v>
      </c>
      <c r="K77" s="65" t="s">
        <v>248</v>
      </c>
      <c r="L77" s="65" t="s">
        <v>13</v>
      </c>
      <c r="M77" s="65" t="s">
        <v>13</v>
      </c>
      <c r="N77" s="65" t="s">
        <v>241</v>
      </c>
      <c r="O77" s="65" t="s">
        <v>241</v>
      </c>
      <c r="P77" s="65" t="s">
        <v>13</v>
      </c>
      <c r="Q77" s="65" t="s">
        <v>13</v>
      </c>
      <c r="R77" s="65" t="s">
        <v>241</v>
      </c>
      <c r="S77" s="65" t="s">
        <v>248</v>
      </c>
      <c r="T77" s="65" t="s">
        <v>13</v>
      </c>
      <c r="U77" s="65" t="s">
        <v>13</v>
      </c>
      <c r="V77" s="65" t="s">
        <v>13</v>
      </c>
      <c r="W77" s="65" t="s">
        <v>13</v>
      </c>
      <c r="X77" s="65" t="s">
        <v>241</v>
      </c>
      <c r="Y77" s="65" t="s">
        <v>241</v>
      </c>
      <c r="Z77" s="65" t="s">
        <v>13</v>
      </c>
      <c r="AA77" s="65" t="s">
        <v>248</v>
      </c>
      <c r="AB77" s="65" t="s">
        <v>13</v>
      </c>
      <c r="AC77" s="65" t="s">
        <v>241</v>
      </c>
      <c r="AD77" s="65" t="s">
        <v>241</v>
      </c>
      <c r="AE77" s="65" t="s">
        <v>13</v>
      </c>
      <c r="AF77" s="65" t="s">
        <v>13</v>
      </c>
      <c r="AG77" s="65" t="s">
        <v>13</v>
      </c>
      <c r="AH77" s="65" t="s">
        <v>248</v>
      </c>
      <c r="AI77" s="65" t="s">
        <v>13</v>
      </c>
      <c r="AJ77" s="65" t="s">
        <v>13</v>
      </c>
      <c r="AK77" s="65" t="s">
        <v>13</v>
      </c>
      <c r="AL77" s="65" t="s">
        <v>13</v>
      </c>
      <c r="AM77" s="66">
        <f t="shared" si="0"/>
        <v>19</v>
      </c>
      <c r="AN77" s="67">
        <f t="shared" si="1"/>
        <v>4</v>
      </c>
      <c r="AO77" s="68">
        <f t="shared" si="2"/>
        <v>8</v>
      </c>
      <c r="AP77" s="69">
        <f t="shared" si="3"/>
        <v>23</v>
      </c>
      <c r="AQ77" s="54"/>
    </row>
    <row r="78" spans="1:43" s="70" customFormat="1" ht="41.25" customHeight="1" x14ac:dyDescent="0.3">
      <c r="A78" s="59">
        <v>65</v>
      </c>
      <c r="B78" s="60" t="s">
        <v>149</v>
      </c>
      <c r="C78" s="72" t="s">
        <v>150</v>
      </c>
      <c r="D78" s="73">
        <v>5574</v>
      </c>
      <c r="E78" s="74" t="s">
        <v>99</v>
      </c>
      <c r="F78" s="75">
        <v>44226</v>
      </c>
      <c r="G78" s="64" t="s">
        <v>10</v>
      </c>
      <c r="H78" s="65" t="s">
        <v>248</v>
      </c>
      <c r="I78" s="65" t="s">
        <v>13</v>
      </c>
      <c r="J78" s="65" t="s">
        <v>13</v>
      </c>
      <c r="K78" s="65" t="s">
        <v>13</v>
      </c>
      <c r="L78" s="65" t="s">
        <v>13</v>
      </c>
      <c r="M78" s="65" t="s">
        <v>13</v>
      </c>
      <c r="N78" s="65" t="s">
        <v>13</v>
      </c>
      <c r="O78" s="65" t="s">
        <v>248</v>
      </c>
      <c r="P78" s="65" t="s">
        <v>13</v>
      </c>
      <c r="Q78" s="65" t="s">
        <v>241</v>
      </c>
      <c r="R78" s="65" t="s">
        <v>13</v>
      </c>
      <c r="S78" s="65" t="s">
        <v>13</v>
      </c>
      <c r="T78" s="65" t="s">
        <v>13</v>
      </c>
      <c r="U78" s="65" t="s">
        <v>13</v>
      </c>
      <c r="V78" s="65" t="s">
        <v>248</v>
      </c>
      <c r="W78" s="65" t="s">
        <v>13</v>
      </c>
      <c r="X78" s="65" t="s">
        <v>13</v>
      </c>
      <c r="Y78" s="65" t="s">
        <v>13</v>
      </c>
      <c r="Z78" s="65" t="s">
        <v>13</v>
      </c>
      <c r="AA78" s="65" t="s">
        <v>13</v>
      </c>
      <c r="AB78" s="65" t="s">
        <v>13</v>
      </c>
      <c r="AC78" s="65" t="s">
        <v>248</v>
      </c>
      <c r="AD78" s="65" t="s">
        <v>13</v>
      </c>
      <c r="AE78" s="65" t="s">
        <v>13</v>
      </c>
      <c r="AF78" s="65" t="s">
        <v>13</v>
      </c>
      <c r="AG78" s="65" t="s">
        <v>13</v>
      </c>
      <c r="AH78" s="65" t="s">
        <v>13</v>
      </c>
      <c r="AI78" s="65" t="s">
        <v>13</v>
      </c>
      <c r="AJ78" s="65" t="s">
        <v>248</v>
      </c>
      <c r="AK78" s="65" t="s">
        <v>13</v>
      </c>
      <c r="AL78" s="65" t="s">
        <v>241</v>
      </c>
      <c r="AM78" s="66">
        <f t="shared" ref="AM78:AM123" si="4">COUNTIF(H78:AL78,"P")*1</f>
        <v>24</v>
      </c>
      <c r="AN78" s="67">
        <f t="shared" ref="AN78:AN123" si="5">COUNTIF(H78:AL78,"OFF")*1</f>
        <v>5</v>
      </c>
      <c r="AO78" s="68">
        <f t="shared" ref="AO78:AO123" si="6">COUNTIF(H78:AL78,"A")*1</f>
        <v>2</v>
      </c>
      <c r="AP78" s="69">
        <f t="shared" si="3"/>
        <v>29</v>
      </c>
      <c r="AQ78" s="54"/>
    </row>
    <row r="79" spans="1:43" s="70" customFormat="1" ht="41.25" customHeight="1" x14ac:dyDescent="0.3">
      <c r="A79" s="71">
        <v>66</v>
      </c>
      <c r="B79" s="60" t="s">
        <v>151</v>
      </c>
      <c r="C79" s="72" t="s">
        <v>152</v>
      </c>
      <c r="D79" s="73">
        <v>5583</v>
      </c>
      <c r="E79" s="74" t="s">
        <v>99</v>
      </c>
      <c r="F79" s="75">
        <v>44239</v>
      </c>
      <c r="G79" s="64" t="s">
        <v>10</v>
      </c>
      <c r="H79" s="65" t="s">
        <v>13</v>
      </c>
      <c r="I79" s="65" t="s">
        <v>13</v>
      </c>
      <c r="J79" s="65" t="s">
        <v>13</v>
      </c>
      <c r="K79" s="65" t="s">
        <v>248</v>
      </c>
      <c r="L79" s="65" t="s">
        <v>13</v>
      </c>
      <c r="M79" s="65" t="s">
        <v>13</v>
      </c>
      <c r="N79" s="65" t="s">
        <v>13</v>
      </c>
      <c r="O79" s="65" t="s">
        <v>13</v>
      </c>
      <c r="P79" s="65" t="s">
        <v>13</v>
      </c>
      <c r="Q79" s="65" t="s">
        <v>13</v>
      </c>
      <c r="R79" s="65" t="s">
        <v>248</v>
      </c>
      <c r="S79" s="65" t="s">
        <v>13</v>
      </c>
      <c r="T79" s="65" t="s">
        <v>13</v>
      </c>
      <c r="U79" s="65" t="s">
        <v>13</v>
      </c>
      <c r="V79" s="80" t="s">
        <v>13</v>
      </c>
      <c r="W79" s="65" t="s">
        <v>13</v>
      </c>
      <c r="X79" s="65" t="s">
        <v>13</v>
      </c>
      <c r="Y79" s="65" t="s">
        <v>248</v>
      </c>
      <c r="Z79" s="65" t="s">
        <v>13</v>
      </c>
      <c r="AA79" s="65" t="s">
        <v>13</v>
      </c>
      <c r="AB79" s="65" t="s">
        <v>13</v>
      </c>
      <c r="AC79" s="65" t="s">
        <v>13</v>
      </c>
      <c r="AD79" s="65" t="s">
        <v>13</v>
      </c>
      <c r="AE79" s="65" t="s">
        <v>13</v>
      </c>
      <c r="AF79" s="65" t="s">
        <v>248</v>
      </c>
      <c r="AG79" s="65" t="s">
        <v>13</v>
      </c>
      <c r="AH79" s="65" t="s">
        <v>13</v>
      </c>
      <c r="AI79" s="65" t="s">
        <v>13</v>
      </c>
      <c r="AJ79" s="65" t="s">
        <v>13</v>
      </c>
      <c r="AK79" s="65" t="s">
        <v>13</v>
      </c>
      <c r="AL79" s="65" t="s">
        <v>13</v>
      </c>
      <c r="AM79" s="66">
        <f t="shared" si="4"/>
        <v>27</v>
      </c>
      <c r="AN79" s="67">
        <f t="shared" si="5"/>
        <v>4</v>
      </c>
      <c r="AO79" s="68">
        <f t="shared" si="6"/>
        <v>0</v>
      </c>
      <c r="AP79" s="69">
        <f t="shared" ref="AP79:AP123" si="7">AM79+AN79</f>
        <v>31</v>
      </c>
      <c r="AQ79" s="54"/>
    </row>
    <row r="80" spans="1:43" s="70" customFormat="1" ht="41.25" customHeight="1" x14ac:dyDescent="0.3">
      <c r="A80" s="71">
        <v>68</v>
      </c>
      <c r="B80" s="60" t="s">
        <v>155</v>
      </c>
      <c r="C80" s="72" t="s">
        <v>156</v>
      </c>
      <c r="D80" s="73">
        <v>5588</v>
      </c>
      <c r="E80" s="74" t="s">
        <v>99</v>
      </c>
      <c r="F80" s="75">
        <v>44250</v>
      </c>
      <c r="G80" s="64" t="s">
        <v>10</v>
      </c>
      <c r="H80" s="65" t="s">
        <v>241</v>
      </c>
      <c r="I80" s="65" t="s">
        <v>248</v>
      </c>
      <c r="J80" s="65" t="s">
        <v>13</v>
      </c>
      <c r="K80" s="65" t="s">
        <v>241</v>
      </c>
      <c r="L80" s="65" t="s">
        <v>13</v>
      </c>
      <c r="M80" s="65" t="s">
        <v>13</v>
      </c>
      <c r="N80" s="65" t="s">
        <v>13</v>
      </c>
      <c r="O80" s="65" t="s">
        <v>241</v>
      </c>
      <c r="P80" s="65" t="s">
        <v>248</v>
      </c>
      <c r="Q80" s="65" t="s">
        <v>13</v>
      </c>
      <c r="R80" s="65" t="s">
        <v>13</v>
      </c>
      <c r="S80" s="65" t="s">
        <v>13</v>
      </c>
      <c r="T80" s="65" t="s">
        <v>13</v>
      </c>
      <c r="U80" s="65" t="s">
        <v>241</v>
      </c>
      <c r="V80" s="65" t="s">
        <v>241</v>
      </c>
      <c r="W80" s="65" t="s">
        <v>13</v>
      </c>
      <c r="X80" s="65" t="s">
        <v>13</v>
      </c>
      <c r="Y80" s="65" t="s">
        <v>248</v>
      </c>
      <c r="Z80" s="65" t="s">
        <v>13</v>
      </c>
      <c r="AA80" s="65" t="s">
        <v>13</v>
      </c>
      <c r="AB80" s="65" t="s">
        <v>241</v>
      </c>
      <c r="AC80" s="65" t="s">
        <v>13</v>
      </c>
      <c r="AD80" s="65" t="s">
        <v>13</v>
      </c>
      <c r="AE80" s="65" t="s">
        <v>13</v>
      </c>
      <c r="AF80" s="65" t="s">
        <v>13</v>
      </c>
      <c r="AG80" s="65" t="s">
        <v>13</v>
      </c>
      <c r="AH80" s="65" t="s">
        <v>13</v>
      </c>
      <c r="AI80" s="65" t="s">
        <v>248</v>
      </c>
      <c r="AJ80" s="65" t="s">
        <v>13</v>
      </c>
      <c r="AK80" s="65" t="s">
        <v>13</v>
      </c>
      <c r="AL80" s="65" t="s">
        <v>13</v>
      </c>
      <c r="AM80" s="66">
        <f t="shared" si="4"/>
        <v>21</v>
      </c>
      <c r="AN80" s="67">
        <f t="shared" si="5"/>
        <v>4</v>
      </c>
      <c r="AO80" s="68">
        <f t="shared" si="6"/>
        <v>6</v>
      </c>
      <c r="AP80" s="69">
        <f t="shared" si="7"/>
        <v>25</v>
      </c>
      <c r="AQ80" s="54"/>
    </row>
    <row r="81" spans="1:43" s="70" customFormat="1" ht="41.25" customHeight="1" x14ac:dyDescent="0.3">
      <c r="A81" s="59">
        <v>69</v>
      </c>
      <c r="B81" s="60" t="s">
        <v>157</v>
      </c>
      <c r="C81" s="72" t="s">
        <v>158</v>
      </c>
      <c r="D81" s="73">
        <v>5714</v>
      </c>
      <c r="E81" s="74" t="s">
        <v>99</v>
      </c>
      <c r="F81" s="75">
        <v>44317</v>
      </c>
      <c r="G81" s="64" t="s">
        <v>10</v>
      </c>
      <c r="H81" s="65" t="s">
        <v>248</v>
      </c>
      <c r="I81" s="65" t="s">
        <v>13</v>
      </c>
      <c r="J81" s="65" t="s">
        <v>13</v>
      </c>
      <c r="K81" s="65" t="s">
        <v>13</v>
      </c>
      <c r="L81" s="65" t="s">
        <v>13</v>
      </c>
      <c r="M81" s="65" t="s">
        <v>13</v>
      </c>
      <c r="N81" s="65" t="s">
        <v>13</v>
      </c>
      <c r="O81" s="65" t="s">
        <v>248</v>
      </c>
      <c r="P81" s="65" t="s">
        <v>13</v>
      </c>
      <c r="Q81" s="65" t="s">
        <v>13</v>
      </c>
      <c r="R81" s="65" t="s">
        <v>13</v>
      </c>
      <c r="S81" s="65" t="s">
        <v>241</v>
      </c>
      <c r="T81" s="65" t="s">
        <v>13</v>
      </c>
      <c r="U81" s="65" t="s">
        <v>13</v>
      </c>
      <c r="V81" s="65" t="s">
        <v>248</v>
      </c>
      <c r="W81" s="65" t="s">
        <v>241</v>
      </c>
      <c r="X81" s="65" t="s">
        <v>13</v>
      </c>
      <c r="Y81" s="65" t="s">
        <v>241</v>
      </c>
      <c r="Z81" s="65" t="s">
        <v>13</v>
      </c>
      <c r="AA81" s="65" t="s">
        <v>13</v>
      </c>
      <c r="AB81" s="65" t="s">
        <v>13</v>
      </c>
      <c r="AC81" s="65" t="s">
        <v>248</v>
      </c>
      <c r="AD81" s="65" t="s">
        <v>13</v>
      </c>
      <c r="AE81" s="65" t="s">
        <v>13</v>
      </c>
      <c r="AF81" s="65" t="s">
        <v>13</v>
      </c>
      <c r="AG81" s="65" t="s">
        <v>13</v>
      </c>
      <c r="AH81" s="65" t="s">
        <v>13</v>
      </c>
      <c r="AI81" s="65" t="s">
        <v>13</v>
      </c>
      <c r="AJ81" s="65" t="s">
        <v>248</v>
      </c>
      <c r="AK81" s="65" t="s">
        <v>13</v>
      </c>
      <c r="AL81" s="65" t="s">
        <v>13</v>
      </c>
      <c r="AM81" s="66">
        <f t="shared" si="4"/>
        <v>23</v>
      </c>
      <c r="AN81" s="67">
        <f t="shared" si="5"/>
        <v>5</v>
      </c>
      <c r="AO81" s="68">
        <f t="shared" si="6"/>
        <v>3</v>
      </c>
      <c r="AP81" s="69">
        <f t="shared" si="7"/>
        <v>28</v>
      </c>
      <c r="AQ81" s="54"/>
    </row>
    <row r="82" spans="1:43" s="70" customFormat="1" ht="41.25" customHeight="1" x14ac:dyDescent="0.3">
      <c r="A82" s="71">
        <v>70</v>
      </c>
      <c r="B82" s="60" t="s">
        <v>238</v>
      </c>
      <c r="C82" s="85" t="s">
        <v>253</v>
      </c>
      <c r="D82" s="73">
        <v>5572</v>
      </c>
      <c r="E82" s="74" t="s">
        <v>99</v>
      </c>
      <c r="F82" s="75">
        <v>44226</v>
      </c>
      <c r="G82" s="64" t="s">
        <v>10</v>
      </c>
      <c r="H82" s="65" t="s">
        <v>13</v>
      </c>
      <c r="I82" s="65" t="s">
        <v>13</v>
      </c>
      <c r="J82" s="65" t="s">
        <v>248</v>
      </c>
      <c r="K82" s="65" t="s">
        <v>13</v>
      </c>
      <c r="L82" s="65" t="s">
        <v>241</v>
      </c>
      <c r="M82" s="65" t="s">
        <v>241</v>
      </c>
      <c r="N82" s="65" t="s">
        <v>241</v>
      </c>
      <c r="O82" s="65" t="s">
        <v>13</v>
      </c>
      <c r="P82" s="65" t="s">
        <v>13</v>
      </c>
      <c r="Q82" s="65" t="s">
        <v>241</v>
      </c>
      <c r="R82" s="65" t="s">
        <v>248</v>
      </c>
      <c r="S82" s="65" t="s">
        <v>13</v>
      </c>
      <c r="T82" s="65" t="s">
        <v>13</v>
      </c>
      <c r="U82" s="65" t="s">
        <v>13</v>
      </c>
      <c r="V82" s="65" t="s">
        <v>241</v>
      </c>
      <c r="W82" s="65" t="s">
        <v>13</v>
      </c>
      <c r="X82" s="65" t="s">
        <v>241</v>
      </c>
      <c r="Y82" s="65" t="s">
        <v>13</v>
      </c>
      <c r="Z82" s="65" t="s">
        <v>248</v>
      </c>
      <c r="AA82" s="65" t="s">
        <v>241</v>
      </c>
      <c r="AB82" s="65" t="s">
        <v>13</v>
      </c>
      <c r="AC82" s="65" t="s">
        <v>13</v>
      </c>
      <c r="AD82" s="65" t="s">
        <v>13</v>
      </c>
      <c r="AE82" s="65" t="s">
        <v>13</v>
      </c>
      <c r="AF82" s="65" t="s">
        <v>13</v>
      </c>
      <c r="AG82" s="65" t="s">
        <v>13</v>
      </c>
      <c r="AH82" s="65" t="s">
        <v>248</v>
      </c>
      <c r="AI82" s="65" t="s">
        <v>13</v>
      </c>
      <c r="AJ82" s="65" t="s">
        <v>13</v>
      </c>
      <c r="AK82" s="65" t="s">
        <v>241</v>
      </c>
      <c r="AL82" s="65" t="s">
        <v>241</v>
      </c>
      <c r="AM82" s="66">
        <f t="shared" si="4"/>
        <v>18</v>
      </c>
      <c r="AN82" s="67">
        <f t="shared" si="5"/>
        <v>4</v>
      </c>
      <c r="AO82" s="68">
        <f t="shared" si="6"/>
        <v>9</v>
      </c>
      <c r="AP82" s="69">
        <f t="shared" si="7"/>
        <v>22</v>
      </c>
      <c r="AQ82" s="54"/>
    </row>
    <row r="83" spans="1:43" s="70" customFormat="1" ht="41.25" customHeight="1" x14ac:dyDescent="0.3">
      <c r="A83" s="59">
        <v>71</v>
      </c>
      <c r="B83" s="60" t="s">
        <v>159</v>
      </c>
      <c r="C83" s="72" t="s">
        <v>112</v>
      </c>
      <c r="D83" s="73">
        <v>5753</v>
      </c>
      <c r="E83" s="74" t="s">
        <v>99</v>
      </c>
      <c r="F83" s="75">
        <v>44327</v>
      </c>
      <c r="G83" s="64" t="s">
        <v>10</v>
      </c>
      <c r="H83" s="65" t="s">
        <v>13</v>
      </c>
      <c r="I83" s="65" t="s">
        <v>13</v>
      </c>
      <c r="J83" s="65" t="s">
        <v>13</v>
      </c>
      <c r="K83" s="65" t="s">
        <v>248</v>
      </c>
      <c r="L83" s="65" t="s">
        <v>13</v>
      </c>
      <c r="M83" s="65" t="s">
        <v>13</v>
      </c>
      <c r="N83" s="65" t="s">
        <v>13</v>
      </c>
      <c r="O83" s="65" t="s">
        <v>13</v>
      </c>
      <c r="P83" s="65" t="s">
        <v>13</v>
      </c>
      <c r="Q83" s="65" t="s">
        <v>13</v>
      </c>
      <c r="R83" s="65" t="s">
        <v>248</v>
      </c>
      <c r="S83" s="65" t="s">
        <v>13</v>
      </c>
      <c r="T83" s="65" t="s">
        <v>241</v>
      </c>
      <c r="U83" s="65" t="s">
        <v>13</v>
      </c>
      <c r="V83" s="65" t="s">
        <v>13</v>
      </c>
      <c r="W83" s="65" t="s">
        <v>13</v>
      </c>
      <c r="X83" s="65" t="s">
        <v>13</v>
      </c>
      <c r="Y83" s="65" t="s">
        <v>248</v>
      </c>
      <c r="Z83" s="65" t="s">
        <v>13</v>
      </c>
      <c r="AA83" s="65" t="s">
        <v>13</v>
      </c>
      <c r="AB83" s="65" t="s">
        <v>13</v>
      </c>
      <c r="AC83" s="65" t="s">
        <v>13</v>
      </c>
      <c r="AD83" s="65" t="s">
        <v>13</v>
      </c>
      <c r="AE83" s="65" t="s">
        <v>13</v>
      </c>
      <c r="AF83" s="65" t="s">
        <v>248</v>
      </c>
      <c r="AG83" s="65" t="s">
        <v>13</v>
      </c>
      <c r="AH83" s="65" t="s">
        <v>13</v>
      </c>
      <c r="AI83" s="65" t="s">
        <v>13</v>
      </c>
      <c r="AJ83" s="65" t="s">
        <v>13</v>
      </c>
      <c r="AK83" s="65" t="s">
        <v>13</v>
      </c>
      <c r="AL83" s="65" t="s">
        <v>13</v>
      </c>
      <c r="AM83" s="66">
        <f t="shared" si="4"/>
        <v>26</v>
      </c>
      <c r="AN83" s="67">
        <f t="shared" si="5"/>
        <v>4</v>
      </c>
      <c r="AO83" s="68">
        <f t="shared" si="6"/>
        <v>1</v>
      </c>
      <c r="AP83" s="69">
        <f t="shared" si="7"/>
        <v>30</v>
      </c>
      <c r="AQ83" s="54"/>
    </row>
    <row r="84" spans="1:43" s="70" customFormat="1" ht="41.25" customHeight="1" x14ac:dyDescent="0.3">
      <c r="A84" s="71">
        <v>72</v>
      </c>
      <c r="B84" s="60" t="s">
        <v>160</v>
      </c>
      <c r="C84" s="72" t="s">
        <v>161</v>
      </c>
      <c r="D84" s="73">
        <v>5759</v>
      </c>
      <c r="E84" s="74" t="s">
        <v>99</v>
      </c>
      <c r="F84" s="75">
        <v>44328</v>
      </c>
      <c r="G84" s="64" t="s">
        <v>10</v>
      </c>
      <c r="H84" s="65" t="s">
        <v>13</v>
      </c>
      <c r="I84" s="65" t="s">
        <v>241</v>
      </c>
      <c r="J84" s="65" t="s">
        <v>241</v>
      </c>
      <c r="K84" s="65" t="s">
        <v>241</v>
      </c>
      <c r="L84" s="65" t="s">
        <v>248</v>
      </c>
      <c r="M84" s="65" t="s">
        <v>13</v>
      </c>
      <c r="N84" s="65" t="s">
        <v>13</v>
      </c>
      <c r="O84" s="65" t="s">
        <v>13</v>
      </c>
      <c r="P84" s="65" t="s">
        <v>13</v>
      </c>
      <c r="Q84" s="65" t="s">
        <v>241</v>
      </c>
      <c r="R84" s="65" t="s">
        <v>13</v>
      </c>
      <c r="S84" s="65" t="s">
        <v>13</v>
      </c>
      <c r="T84" s="65" t="s">
        <v>248</v>
      </c>
      <c r="U84" s="65" t="s">
        <v>13</v>
      </c>
      <c r="V84" s="65" t="s">
        <v>241</v>
      </c>
      <c r="W84" s="65" t="s">
        <v>13</v>
      </c>
      <c r="X84" s="65" t="s">
        <v>241</v>
      </c>
      <c r="Y84" s="65" t="s">
        <v>13</v>
      </c>
      <c r="Z84" s="65" t="s">
        <v>13</v>
      </c>
      <c r="AA84" s="65" t="s">
        <v>13</v>
      </c>
      <c r="AB84" s="65" t="s">
        <v>248</v>
      </c>
      <c r="AC84" s="65" t="s">
        <v>13</v>
      </c>
      <c r="AD84" s="65" t="s">
        <v>13</v>
      </c>
      <c r="AE84" s="65" t="s">
        <v>241</v>
      </c>
      <c r="AF84" s="65" t="s">
        <v>13</v>
      </c>
      <c r="AG84" s="65" t="s">
        <v>13</v>
      </c>
      <c r="AH84" s="65" t="s">
        <v>13</v>
      </c>
      <c r="AI84" s="65" t="s">
        <v>13</v>
      </c>
      <c r="AJ84" s="65" t="s">
        <v>248</v>
      </c>
      <c r="AK84" s="65" t="s">
        <v>13</v>
      </c>
      <c r="AL84" s="65" t="s">
        <v>241</v>
      </c>
      <c r="AM84" s="66">
        <f t="shared" si="4"/>
        <v>19</v>
      </c>
      <c r="AN84" s="67">
        <f t="shared" si="5"/>
        <v>4</v>
      </c>
      <c r="AO84" s="68">
        <f t="shared" si="6"/>
        <v>8</v>
      </c>
      <c r="AP84" s="69">
        <f t="shared" si="7"/>
        <v>23</v>
      </c>
      <c r="AQ84" s="54"/>
    </row>
    <row r="85" spans="1:43" s="70" customFormat="1" ht="41.25" customHeight="1" x14ac:dyDescent="0.3">
      <c r="A85" s="59">
        <v>73</v>
      </c>
      <c r="B85" s="60" t="s">
        <v>162</v>
      </c>
      <c r="C85" s="72" t="s">
        <v>163</v>
      </c>
      <c r="D85" s="73">
        <v>5447</v>
      </c>
      <c r="E85" s="74" t="s">
        <v>99</v>
      </c>
      <c r="F85" s="75">
        <v>44116</v>
      </c>
      <c r="G85" s="64" t="s">
        <v>10</v>
      </c>
      <c r="H85" s="65" t="s">
        <v>13</v>
      </c>
      <c r="I85" s="65" t="s">
        <v>13</v>
      </c>
      <c r="J85" s="65" t="s">
        <v>13</v>
      </c>
      <c r="K85" s="65" t="s">
        <v>13</v>
      </c>
      <c r="L85" s="65" t="s">
        <v>13</v>
      </c>
      <c r="M85" s="65" t="s">
        <v>248</v>
      </c>
      <c r="N85" s="65" t="s">
        <v>13</v>
      </c>
      <c r="O85" s="65" t="s">
        <v>13</v>
      </c>
      <c r="P85" s="65" t="s">
        <v>13</v>
      </c>
      <c r="Q85" s="65" t="s">
        <v>13</v>
      </c>
      <c r="R85" s="65" t="s">
        <v>13</v>
      </c>
      <c r="S85" s="65" t="s">
        <v>13</v>
      </c>
      <c r="T85" s="65" t="s">
        <v>248</v>
      </c>
      <c r="U85" s="65" t="s">
        <v>13</v>
      </c>
      <c r="V85" s="65" t="s">
        <v>13</v>
      </c>
      <c r="W85" s="65" t="s">
        <v>13</v>
      </c>
      <c r="X85" s="65" t="s">
        <v>13</v>
      </c>
      <c r="Y85" s="65" t="s">
        <v>13</v>
      </c>
      <c r="Z85" s="65" t="s">
        <v>13</v>
      </c>
      <c r="AA85" s="65" t="s">
        <v>248</v>
      </c>
      <c r="AB85" s="65" t="s">
        <v>13</v>
      </c>
      <c r="AC85" s="65" t="s">
        <v>13</v>
      </c>
      <c r="AD85" s="65" t="s">
        <v>13</v>
      </c>
      <c r="AE85" s="65" t="s">
        <v>13</v>
      </c>
      <c r="AF85" s="65" t="s">
        <v>13</v>
      </c>
      <c r="AG85" s="65" t="s">
        <v>13</v>
      </c>
      <c r="AH85" s="65" t="s">
        <v>248</v>
      </c>
      <c r="AI85" s="65" t="s">
        <v>13</v>
      </c>
      <c r="AJ85" s="65" t="s">
        <v>13</v>
      </c>
      <c r="AK85" s="65" t="s">
        <v>13</v>
      </c>
      <c r="AL85" s="65" t="s">
        <v>13</v>
      </c>
      <c r="AM85" s="66">
        <f t="shared" si="4"/>
        <v>27</v>
      </c>
      <c r="AN85" s="67">
        <f t="shared" si="5"/>
        <v>4</v>
      </c>
      <c r="AO85" s="68">
        <f t="shared" si="6"/>
        <v>0</v>
      </c>
      <c r="AP85" s="69">
        <f t="shared" si="7"/>
        <v>31</v>
      </c>
      <c r="AQ85" s="54"/>
    </row>
    <row r="86" spans="1:43" s="70" customFormat="1" ht="41.25" customHeight="1" x14ac:dyDescent="0.3">
      <c r="A86" s="71">
        <v>74</v>
      </c>
      <c r="B86" s="60" t="s">
        <v>164</v>
      </c>
      <c r="C86" s="72" t="s">
        <v>165</v>
      </c>
      <c r="D86" s="73">
        <v>5836</v>
      </c>
      <c r="E86" s="74" t="s">
        <v>99</v>
      </c>
      <c r="F86" s="75">
        <v>44358</v>
      </c>
      <c r="G86" s="64" t="s">
        <v>10</v>
      </c>
      <c r="H86" s="65" t="s">
        <v>241</v>
      </c>
      <c r="I86" s="65" t="s">
        <v>241</v>
      </c>
      <c r="J86" s="65" t="s">
        <v>241</v>
      </c>
      <c r="K86" s="65" t="s">
        <v>241</v>
      </c>
      <c r="L86" s="65" t="s">
        <v>241</v>
      </c>
      <c r="M86" s="65" t="s">
        <v>241</v>
      </c>
      <c r="N86" s="65" t="s">
        <v>241</v>
      </c>
      <c r="O86" s="65" t="s">
        <v>241</v>
      </c>
      <c r="P86" s="65" t="s">
        <v>241</v>
      </c>
      <c r="Q86" s="65" t="s">
        <v>241</v>
      </c>
      <c r="R86" s="65" t="s">
        <v>241</v>
      </c>
      <c r="S86" s="65" t="s">
        <v>241</v>
      </c>
      <c r="T86" s="65" t="s">
        <v>241</v>
      </c>
      <c r="U86" s="65" t="s">
        <v>241</v>
      </c>
      <c r="V86" s="65" t="s">
        <v>241</v>
      </c>
      <c r="W86" s="65" t="s">
        <v>241</v>
      </c>
      <c r="X86" s="65" t="s">
        <v>241</v>
      </c>
      <c r="Y86" s="65" t="s">
        <v>241</v>
      </c>
      <c r="Z86" s="65" t="s">
        <v>241</v>
      </c>
      <c r="AA86" s="65" t="s">
        <v>241</v>
      </c>
      <c r="AB86" s="65" t="s">
        <v>241</v>
      </c>
      <c r="AC86" s="65" t="s">
        <v>13</v>
      </c>
      <c r="AD86" s="65" t="s">
        <v>241</v>
      </c>
      <c r="AE86" s="65" t="s">
        <v>241</v>
      </c>
      <c r="AF86" s="65" t="s">
        <v>241</v>
      </c>
      <c r="AG86" s="65" t="s">
        <v>241</v>
      </c>
      <c r="AH86" s="65" t="s">
        <v>241</v>
      </c>
      <c r="AI86" s="65" t="s">
        <v>241</v>
      </c>
      <c r="AJ86" s="65" t="s">
        <v>241</v>
      </c>
      <c r="AK86" s="65" t="s">
        <v>241</v>
      </c>
      <c r="AL86" s="65" t="s">
        <v>241</v>
      </c>
      <c r="AM86" s="66">
        <f t="shared" si="4"/>
        <v>1</v>
      </c>
      <c r="AN86" s="67">
        <f t="shared" si="5"/>
        <v>0</v>
      </c>
      <c r="AO86" s="68">
        <f t="shared" si="6"/>
        <v>30</v>
      </c>
      <c r="AP86" s="69">
        <f t="shared" si="7"/>
        <v>1</v>
      </c>
      <c r="AQ86" s="54"/>
    </row>
    <row r="87" spans="1:43" s="70" customFormat="1" ht="41.25" customHeight="1" x14ac:dyDescent="0.3">
      <c r="A87" s="59">
        <v>75</v>
      </c>
      <c r="B87" s="60" t="s">
        <v>166</v>
      </c>
      <c r="C87" s="72" t="s">
        <v>167</v>
      </c>
      <c r="D87" s="73">
        <v>5819</v>
      </c>
      <c r="E87" s="74" t="s">
        <v>99</v>
      </c>
      <c r="F87" s="75">
        <v>44358</v>
      </c>
      <c r="G87" s="64" t="s">
        <v>10</v>
      </c>
      <c r="H87" s="65" t="s">
        <v>13</v>
      </c>
      <c r="I87" s="65" t="s">
        <v>248</v>
      </c>
      <c r="J87" s="65" t="s">
        <v>13</v>
      </c>
      <c r="K87" s="65" t="s">
        <v>13</v>
      </c>
      <c r="L87" s="65" t="s">
        <v>13</v>
      </c>
      <c r="M87" s="65" t="s">
        <v>13</v>
      </c>
      <c r="N87" s="65" t="s">
        <v>13</v>
      </c>
      <c r="O87" s="65" t="s">
        <v>13</v>
      </c>
      <c r="P87" s="65" t="s">
        <v>248</v>
      </c>
      <c r="Q87" s="65" t="s">
        <v>13</v>
      </c>
      <c r="R87" s="65" t="s">
        <v>241</v>
      </c>
      <c r="S87" s="65" t="s">
        <v>13</v>
      </c>
      <c r="T87" s="65" t="s">
        <v>13</v>
      </c>
      <c r="U87" s="65" t="s">
        <v>13</v>
      </c>
      <c r="V87" s="65" t="s">
        <v>13</v>
      </c>
      <c r="W87" s="65" t="s">
        <v>248</v>
      </c>
      <c r="X87" s="65" t="s">
        <v>13</v>
      </c>
      <c r="Y87" s="65" t="s">
        <v>13</v>
      </c>
      <c r="Z87" s="65" t="s">
        <v>13</v>
      </c>
      <c r="AA87" s="65" t="s">
        <v>13</v>
      </c>
      <c r="AB87" s="65" t="s">
        <v>13</v>
      </c>
      <c r="AC87" s="65" t="s">
        <v>13</v>
      </c>
      <c r="AD87" s="65" t="s">
        <v>248</v>
      </c>
      <c r="AE87" s="65" t="s">
        <v>13</v>
      </c>
      <c r="AF87" s="65" t="s">
        <v>13</v>
      </c>
      <c r="AG87" s="65" t="s">
        <v>13</v>
      </c>
      <c r="AH87" s="65" t="s">
        <v>13</v>
      </c>
      <c r="AI87" s="65" t="s">
        <v>241</v>
      </c>
      <c r="AJ87" s="65" t="s">
        <v>241</v>
      </c>
      <c r="AK87" s="65" t="s">
        <v>248</v>
      </c>
      <c r="AL87" s="65" t="s">
        <v>13</v>
      </c>
      <c r="AM87" s="66">
        <f t="shared" si="4"/>
        <v>23</v>
      </c>
      <c r="AN87" s="67">
        <f t="shared" si="5"/>
        <v>5</v>
      </c>
      <c r="AO87" s="68">
        <f t="shared" si="6"/>
        <v>3</v>
      </c>
      <c r="AP87" s="69">
        <f t="shared" si="7"/>
        <v>28</v>
      </c>
      <c r="AQ87" s="54"/>
    </row>
    <row r="88" spans="1:43" s="70" customFormat="1" ht="41.25" customHeight="1" x14ac:dyDescent="0.3">
      <c r="A88" s="71">
        <v>76</v>
      </c>
      <c r="B88" s="60" t="s">
        <v>168</v>
      </c>
      <c r="C88" s="72" t="s">
        <v>169</v>
      </c>
      <c r="D88" s="73">
        <v>5756</v>
      </c>
      <c r="E88" s="74" t="s">
        <v>99</v>
      </c>
      <c r="F88" s="75">
        <v>44362</v>
      </c>
      <c r="G88" s="64" t="s">
        <v>10</v>
      </c>
      <c r="H88" s="65" t="s">
        <v>13</v>
      </c>
      <c r="I88" s="65" t="s">
        <v>13</v>
      </c>
      <c r="J88" s="65" t="s">
        <v>13</v>
      </c>
      <c r="K88" s="65" t="s">
        <v>13</v>
      </c>
      <c r="L88" s="65" t="s">
        <v>13</v>
      </c>
      <c r="M88" s="65" t="s">
        <v>13</v>
      </c>
      <c r="N88" s="65" t="s">
        <v>248</v>
      </c>
      <c r="O88" s="65" t="s">
        <v>241</v>
      </c>
      <c r="P88" s="65" t="s">
        <v>241</v>
      </c>
      <c r="Q88" s="65" t="s">
        <v>241</v>
      </c>
      <c r="R88" s="65" t="s">
        <v>13</v>
      </c>
      <c r="S88" s="65" t="s">
        <v>13</v>
      </c>
      <c r="T88" s="65" t="s">
        <v>13</v>
      </c>
      <c r="U88" s="65" t="s">
        <v>13</v>
      </c>
      <c r="V88" s="65" t="s">
        <v>248</v>
      </c>
      <c r="W88" s="65" t="s">
        <v>13</v>
      </c>
      <c r="X88" s="65" t="s">
        <v>13</v>
      </c>
      <c r="Y88" s="65" t="s">
        <v>13</v>
      </c>
      <c r="Z88" s="65" t="s">
        <v>13</v>
      </c>
      <c r="AA88" s="65" t="s">
        <v>13</v>
      </c>
      <c r="AB88" s="65" t="s">
        <v>13</v>
      </c>
      <c r="AC88" s="65" t="s">
        <v>248</v>
      </c>
      <c r="AD88" s="65" t="s">
        <v>13</v>
      </c>
      <c r="AE88" s="65" t="s">
        <v>13</v>
      </c>
      <c r="AF88" s="65" t="s">
        <v>13</v>
      </c>
      <c r="AG88" s="65" t="s">
        <v>13</v>
      </c>
      <c r="AH88" s="65" t="s">
        <v>13</v>
      </c>
      <c r="AI88" s="65" t="s">
        <v>13</v>
      </c>
      <c r="AJ88" s="65" t="s">
        <v>248</v>
      </c>
      <c r="AK88" s="65" t="s">
        <v>13</v>
      </c>
      <c r="AL88" s="65" t="s">
        <v>13</v>
      </c>
      <c r="AM88" s="66">
        <f t="shared" si="4"/>
        <v>24</v>
      </c>
      <c r="AN88" s="67">
        <f t="shared" si="5"/>
        <v>4</v>
      </c>
      <c r="AO88" s="68">
        <f t="shared" si="6"/>
        <v>3</v>
      </c>
      <c r="AP88" s="69">
        <f t="shared" si="7"/>
        <v>28</v>
      </c>
      <c r="AQ88" s="54"/>
    </row>
    <row r="89" spans="1:43" s="70" customFormat="1" ht="41.25" customHeight="1" x14ac:dyDescent="0.3">
      <c r="A89" s="59">
        <v>77</v>
      </c>
      <c r="B89" s="60" t="s">
        <v>170</v>
      </c>
      <c r="C89" s="72" t="s">
        <v>171</v>
      </c>
      <c r="D89" s="73">
        <v>5833</v>
      </c>
      <c r="E89" s="74" t="s">
        <v>99</v>
      </c>
      <c r="F89" s="75">
        <v>44362</v>
      </c>
      <c r="G89" s="64" t="s">
        <v>10</v>
      </c>
      <c r="H89" s="65" t="s">
        <v>13</v>
      </c>
      <c r="I89" s="65" t="s">
        <v>13</v>
      </c>
      <c r="J89" s="65" t="s">
        <v>13</v>
      </c>
      <c r="K89" s="65" t="s">
        <v>13</v>
      </c>
      <c r="L89" s="65" t="s">
        <v>241</v>
      </c>
      <c r="M89" s="65" t="s">
        <v>248</v>
      </c>
      <c r="N89" s="65" t="s">
        <v>13</v>
      </c>
      <c r="O89" s="65" t="s">
        <v>13</v>
      </c>
      <c r="P89" s="65" t="s">
        <v>13</v>
      </c>
      <c r="Q89" s="65" t="s">
        <v>13</v>
      </c>
      <c r="R89" s="65" t="s">
        <v>13</v>
      </c>
      <c r="S89" s="65" t="s">
        <v>13</v>
      </c>
      <c r="T89" s="65" t="s">
        <v>248</v>
      </c>
      <c r="U89" s="65" t="s">
        <v>13</v>
      </c>
      <c r="V89" s="65" t="s">
        <v>13</v>
      </c>
      <c r="W89" s="65" t="s">
        <v>13</v>
      </c>
      <c r="X89" s="65" t="s">
        <v>13</v>
      </c>
      <c r="Y89" s="65" t="s">
        <v>13</v>
      </c>
      <c r="Z89" s="65" t="s">
        <v>13</v>
      </c>
      <c r="AA89" s="65" t="s">
        <v>248</v>
      </c>
      <c r="AB89" s="65" t="s">
        <v>241</v>
      </c>
      <c r="AC89" s="65" t="s">
        <v>13</v>
      </c>
      <c r="AD89" s="65" t="s">
        <v>13</v>
      </c>
      <c r="AE89" s="65" t="s">
        <v>13</v>
      </c>
      <c r="AF89" s="65" t="s">
        <v>241</v>
      </c>
      <c r="AG89" s="65" t="s">
        <v>13</v>
      </c>
      <c r="AH89" s="65" t="s">
        <v>13</v>
      </c>
      <c r="AI89" s="65" t="s">
        <v>248</v>
      </c>
      <c r="AJ89" s="65" t="s">
        <v>13</v>
      </c>
      <c r="AK89" s="65" t="s">
        <v>13</v>
      </c>
      <c r="AL89" s="65" t="s">
        <v>13</v>
      </c>
      <c r="AM89" s="66">
        <f t="shared" si="4"/>
        <v>24</v>
      </c>
      <c r="AN89" s="67">
        <f t="shared" si="5"/>
        <v>4</v>
      </c>
      <c r="AO89" s="68">
        <f t="shared" si="6"/>
        <v>3</v>
      </c>
      <c r="AP89" s="69">
        <f t="shared" si="7"/>
        <v>28</v>
      </c>
      <c r="AQ89" s="54"/>
    </row>
    <row r="90" spans="1:43" s="70" customFormat="1" ht="41.25" customHeight="1" x14ac:dyDescent="0.3">
      <c r="A90" s="71">
        <v>78</v>
      </c>
      <c r="B90" s="60" t="s">
        <v>175</v>
      </c>
      <c r="C90" s="72" t="s">
        <v>176</v>
      </c>
      <c r="D90" s="73">
        <v>5420</v>
      </c>
      <c r="E90" s="74" t="s">
        <v>100</v>
      </c>
      <c r="F90" s="75">
        <v>44095</v>
      </c>
      <c r="G90" s="64" t="s">
        <v>101</v>
      </c>
      <c r="H90" s="65" t="s">
        <v>13</v>
      </c>
      <c r="I90" s="65" t="s">
        <v>241</v>
      </c>
      <c r="J90" s="65" t="s">
        <v>248</v>
      </c>
      <c r="K90" s="65" t="s">
        <v>13</v>
      </c>
      <c r="L90" s="65" t="s">
        <v>241</v>
      </c>
      <c r="M90" s="65" t="s">
        <v>13</v>
      </c>
      <c r="N90" s="65" t="s">
        <v>241</v>
      </c>
      <c r="O90" s="65" t="s">
        <v>13</v>
      </c>
      <c r="P90" s="65" t="s">
        <v>13</v>
      </c>
      <c r="Q90" s="65" t="s">
        <v>13</v>
      </c>
      <c r="R90" s="65" t="s">
        <v>13</v>
      </c>
      <c r="S90" s="65" t="s">
        <v>248</v>
      </c>
      <c r="T90" s="65" t="s">
        <v>13</v>
      </c>
      <c r="U90" s="65" t="s">
        <v>13</v>
      </c>
      <c r="V90" s="65" t="s">
        <v>13</v>
      </c>
      <c r="W90" s="65" t="s">
        <v>13</v>
      </c>
      <c r="X90" s="65" t="s">
        <v>13</v>
      </c>
      <c r="Y90" s="65" t="s">
        <v>13</v>
      </c>
      <c r="Z90" s="65" t="s">
        <v>241</v>
      </c>
      <c r="AA90" s="65" t="s">
        <v>241</v>
      </c>
      <c r="AB90" s="65" t="s">
        <v>248</v>
      </c>
      <c r="AC90" s="65" t="s">
        <v>13</v>
      </c>
      <c r="AD90" s="65" t="s">
        <v>13</v>
      </c>
      <c r="AE90" s="65" t="s">
        <v>13</v>
      </c>
      <c r="AF90" s="65" t="s">
        <v>13</v>
      </c>
      <c r="AG90" s="65" t="s">
        <v>13</v>
      </c>
      <c r="AH90" s="65" t="s">
        <v>13</v>
      </c>
      <c r="AI90" s="65" t="s">
        <v>13</v>
      </c>
      <c r="AJ90" s="65" t="s">
        <v>13</v>
      </c>
      <c r="AK90" s="65" t="s">
        <v>248</v>
      </c>
      <c r="AL90" s="65" t="s">
        <v>13</v>
      </c>
      <c r="AM90" s="66">
        <f t="shared" si="4"/>
        <v>22</v>
      </c>
      <c r="AN90" s="67">
        <f t="shared" si="5"/>
        <v>4</v>
      </c>
      <c r="AO90" s="68">
        <f t="shared" si="6"/>
        <v>5</v>
      </c>
      <c r="AP90" s="69">
        <f t="shared" si="7"/>
        <v>26</v>
      </c>
      <c r="AQ90" s="54"/>
    </row>
    <row r="91" spans="1:43" s="70" customFormat="1" ht="41.25" customHeight="1" x14ac:dyDescent="0.3">
      <c r="A91" s="59">
        <v>79</v>
      </c>
      <c r="B91" s="60" t="s">
        <v>177</v>
      </c>
      <c r="C91" s="72" t="s">
        <v>178</v>
      </c>
      <c r="D91" s="73">
        <v>5896</v>
      </c>
      <c r="E91" s="74" t="s">
        <v>99</v>
      </c>
      <c r="F91" s="75">
        <v>44400</v>
      </c>
      <c r="G91" s="64" t="s">
        <v>10</v>
      </c>
      <c r="H91" s="65" t="s">
        <v>13</v>
      </c>
      <c r="I91" s="65" t="s">
        <v>13</v>
      </c>
      <c r="J91" s="65" t="s">
        <v>248</v>
      </c>
      <c r="K91" s="65" t="s">
        <v>241</v>
      </c>
      <c r="L91" s="65" t="s">
        <v>13</v>
      </c>
      <c r="M91" s="65" t="s">
        <v>13</v>
      </c>
      <c r="N91" s="65" t="s">
        <v>13</v>
      </c>
      <c r="O91" s="65" t="s">
        <v>13</v>
      </c>
      <c r="P91" s="65" t="s">
        <v>13</v>
      </c>
      <c r="Q91" s="65" t="s">
        <v>241</v>
      </c>
      <c r="R91" s="65" t="s">
        <v>248</v>
      </c>
      <c r="S91" s="65" t="s">
        <v>13</v>
      </c>
      <c r="T91" s="65" t="s">
        <v>13</v>
      </c>
      <c r="U91" s="65" t="s">
        <v>13</v>
      </c>
      <c r="V91" s="65" t="s">
        <v>13</v>
      </c>
      <c r="W91" s="65" t="s">
        <v>241</v>
      </c>
      <c r="X91" s="65" t="s">
        <v>241</v>
      </c>
      <c r="Y91" s="65" t="s">
        <v>248</v>
      </c>
      <c r="Z91" s="65" t="s">
        <v>13</v>
      </c>
      <c r="AA91" s="65" t="s">
        <v>13</v>
      </c>
      <c r="AB91" s="65" t="s">
        <v>13</v>
      </c>
      <c r="AC91" s="65" t="s">
        <v>13</v>
      </c>
      <c r="AD91" s="65" t="s">
        <v>13</v>
      </c>
      <c r="AE91" s="65" t="s">
        <v>241</v>
      </c>
      <c r="AF91" s="65" t="s">
        <v>13</v>
      </c>
      <c r="AG91" s="65" t="s">
        <v>248</v>
      </c>
      <c r="AH91" s="65" t="s">
        <v>13</v>
      </c>
      <c r="AI91" s="65" t="s">
        <v>13</v>
      </c>
      <c r="AJ91" s="65" t="s">
        <v>13</v>
      </c>
      <c r="AK91" s="65" t="s">
        <v>241</v>
      </c>
      <c r="AL91" s="65" t="s">
        <v>13</v>
      </c>
      <c r="AM91" s="66">
        <f t="shared" si="4"/>
        <v>21</v>
      </c>
      <c r="AN91" s="67">
        <f t="shared" si="5"/>
        <v>4</v>
      </c>
      <c r="AO91" s="68">
        <f t="shared" si="6"/>
        <v>6</v>
      </c>
      <c r="AP91" s="69">
        <f t="shared" si="7"/>
        <v>25</v>
      </c>
      <c r="AQ91" s="54"/>
    </row>
    <row r="92" spans="1:43" s="70" customFormat="1" ht="41.25" customHeight="1" x14ac:dyDescent="0.3">
      <c r="A92" s="71">
        <v>80</v>
      </c>
      <c r="B92" s="60" t="s">
        <v>179</v>
      </c>
      <c r="C92" s="72" t="s">
        <v>180</v>
      </c>
      <c r="D92" s="73">
        <v>5907</v>
      </c>
      <c r="E92" s="74" t="s">
        <v>100</v>
      </c>
      <c r="F92" s="75">
        <v>44404</v>
      </c>
      <c r="G92" s="64" t="s">
        <v>101</v>
      </c>
      <c r="H92" s="65" t="s">
        <v>13</v>
      </c>
      <c r="I92" s="65" t="s">
        <v>13</v>
      </c>
      <c r="J92" s="65" t="s">
        <v>13</v>
      </c>
      <c r="K92" s="65" t="s">
        <v>13</v>
      </c>
      <c r="L92" s="65" t="s">
        <v>13</v>
      </c>
      <c r="M92" s="65" t="s">
        <v>248</v>
      </c>
      <c r="N92" s="65" t="s">
        <v>13</v>
      </c>
      <c r="O92" s="65" t="s">
        <v>13</v>
      </c>
      <c r="P92" s="65" t="s">
        <v>13</v>
      </c>
      <c r="Q92" s="65" t="s">
        <v>13</v>
      </c>
      <c r="R92" s="65" t="s">
        <v>13</v>
      </c>
      <c r="S92" s="65" t="s">
        <v>13</v>
      </c>
      <c r="T92" s="65" t="s">
        <v>13</v>
      </c>
      <c r="U92" s="65" t="s">
        <v>248</v>
      </c>
      <c r="V92" s="65" t="s">
        <v>13</v>
      </c>
      <c r="W92" s="65" t="s">
        <v>13</v>
      </c>
      <c r="X92" s="65" t="s">
        <v>13</v>
      </c>
      <c r="Y92" s="65" t="s">
        <v>13</v>
      </c>
      <c r="Z92" s="65" t="s">
        <v>13</v>
      </c>
      <c r="AA92" s="65" t="s">
        <v>13</v>
      </c>
      <c r="AB92" s="65" t="s">
        <v>13</v>
      </c>
      <c r="AC92" s="65" t="s">
        <v>13</v>
      </c>
      <c r="AD92" s="65" t="s">
        <v>248</v>
      </c>
      <c r="AE92" s="65" t="s">
        <v>13</v>
      </c>
      <c r="AF92" s="65" t="s">
        <v>13</v>
      </c>
      <c r="AG92" s="65" t="s">
        <v>13</v>
      </c>
      <c r="AH92" s="65" t="s">
        <v>13</v>
      </c>
      <c r="AI92" s="65" t="s">
        <v>13</v>
      </c>
      <c r="AJ92" s="65" t="s">
        <v>13</v>
      </c>
      <c r="AK92" s="65" t="s">
        <v>13</v>
      </c>
      <c r="AL92" s="65" t="s">
        <v>248</v>
      </c>
      <c r="AM92" s="66">
        <f t="shared" si="4"/>
        <v>27</v>
      </c>
      <c r="AN92" s="67">
        <f t="shared" si="5"/>
        <v>4</v>
      </c>
      <c r="AO92" s="68">
        <f t="shared" si="6"/>
        <v>0</v>
      </c>
      <c r="AP92" s="69">
        <f t="shared" si="7"/>
        <v>31</v>
      </c>
      <c r="AQ92" s="54"/>
    </row>
    <row r="93" spans="1:43" s="70" customFormat="1" ht="41.25" customHeight="1" x14ac:dyDescent="0.3">
      <c r="A93" s="59">
        <v>81</v>
      </c>
      <c r="B93" s="60" t="s">
        <v>182</v>
      </c>
      <c r="C93" s="72" t="s">
        <v>183</v>
      </c>
      <c r="D93" s="73">
        <v>5913</v>
      </c>
      <c r="E93" s="74" t="s">
        <v>99</v>
      </c>
      <c r="F93" s="75">
        <v>44407</v>
      </c>
      <c r="G93" s="64" t="s">
        <v>10</v>
      </c>
      <c r="H93" s="65" t="s">
        <v>248</v>
      </c>
      <c r="I93" s="65" t="s">
        <v>13</v>
      </c>
      <c r="J93" s="65" t="s">
        <v>13</v>
      </c>
      <c r="K93" s="65" t="s">
        <v>13</v>
      </c>
      <c r="L93" s="65" t="s">
        <v>13</v>
      </c>
      <c r="M93" s="65" t="s">
        <v>13</v>
      </c>
      <c r="N93" s="65" t="s">
        <v>13</v>
      </c>
      <c r="O93" s="65" t="s">
        <v>248</v>
      </c>
      <c r="P93" s="65" t="s">
        <v>13</v>
      </c>
      <c r="Q93" s="65" t="s">
        <v>13</v>
      </c>
      <c r="R93" s="65" t="s">
        <v>13</v>
      </c>
      <c r="S93" s="65" t="s">
        <v>13</v>
      </c>
      <c r="T93" s="65" t="s">
        <v>13</v>
      </c>
      <c r="U93" s="65" t="s">
        <v>13</v>
      </c>
      <c r="V93" s="65" t="s">
        <v>248</v>
      </c>
      <c r="W93" s="65" t="s">
        <v>13</v>
      </c>
      <c r="X93" s="65" t="s">
        <v>13</v>
      </c>
      <c r="Y93" s="65" t="s">
        <v>13</v>
      </c>
      <c r="Z93" s="65" t="s">
        <v>13</v>
      </c>
      <c r="AA93" s="65" t="s">
        <v>13</v>
      </c>
      <c r="AB93" s="65" t="s">
        <v>13</v>
      </c>
      <c r="AC93" s="65" t="s">
        <v>13</v>
      </c>
      <c r="AD93" s="65" t="s">
        <v>13</v>
      </c>
      <c r="AE93" s="65" t="s">
        <v>248</v>
      </c>
      <c r="AF93" s="65" t="s">
        <v>13</v>
      </c>
      <c r="AG93" s="65" t="s">
        <v>13</v>
      </c>
      <c r="AH93" s="65" t="s">
        <v>13</v>
      </c>
      <c r="AI93" s="65" t="s">
        <v>13</v>
      </c>
      <c r="AJ93" s="65" t="s">
        <v>13</v>
      </c>
      <c r="AK93" s="65" t="s">
        <v>13</v>
      </c>
      <c r="AL93" s="65" t="s">
        <v>13</v>
      </c>
      <c r="AM93" s="66">
        <f t="shared" si="4"/>
        <v>27</v>
      </c>
      <c r="AN93" s="67">
        <f t="shared" si="5"/>
        <v>4</v>
      </c>
      <c r="AO93" s="68">
        <f t="shared" si="6"/>
        <v>0</v>
      </c>
      <c r="AP93" s="69">
        <f t="shared" si="7"/>
        <v>31</v>
      </c>
      <c r="AQ93" s="54"/>
    </row>
    <row r="94" spans="1:43" s="70" customFormat="1" ht="41.25" customHeight="1" x14ac:dyDescent="0.3">
      <c r="A94" s="71">
        <v>82</v>
      </c>
      <c r="B94" s="60" t="s">
        <v>184</v>
      </c>
      <c r="C94" s="72" t="s">
        <v>185</v>
      </c>
      <c r="D94" s="73">
        <v>5910</v>
      </c>
      <c r="E94" s="74" t="s">
        <v>99</v>
      </c>
      <c r="F94" s="75">
        <v>44407</v>
      </c>
      <c r="G94" s="64" t="s">
        <v>10</v>
      </c>
      <c r="H94" s="65" t="s">
        <v>13</v>
      </c>
      <c r="I94" s="65" t="s">
        <v>13</v>
      </c>
      <c r="J94" s="65" t="s">
        <v>13</v>
      </c>
      <c r="K94" s="65" t="s">
        <v>248</v>
      </c>
      <c r="L94" s="65" t="s">
        <v>13</v>
      </c>
      <c r="M94" s="65" t="s">
        <v>13</v>
      </c>
      <c r="N94" s="65" t="s">
        <v>13</v>
      </c>
      <c r="O94" s="65" t="s">
        <v>13</v>
      </c>
      <c r="P94" s="65" t="s">
        <v>13</v>
      </c>
      <c r="Q94" s="65" t="s">
        <v>13</v>
      </c>
      <c r="R94" s="65" t="s">
        <v>248</v>
      </c>
      <c r="S94" s="65" t="s">
        <v>13</v>
      </c>
      <c r="T94" s="65" t="s">
        <v>13</v>
      </c>
      <c r="U94" s="65" t="s">
        <v>13</v>
      </c>
      <c r="V94" s="65" t="s">
        <v>13</v>
      </c>
      <c r="W94" s="65" t="s">
        <v>13</v>
      </c>
      <c r="X94" s="65" t="s">
        <v>13</v>
      </c>
      <c r="Y94" s="65" t="s">
        <v>248</v>
      </c>
      <c r="Z94" s="65" t="s">
        <v>13</v>
      </c>
      <c r="AA94" s="65" t="s">
        <v>13</v>
      </c>
      <c r="AB94" s="65" t="s">
        <v>13</v>
      </c>
      <c r="AC94" s="65" t="s">
        <v>13</v>
      </c>
      <c r="AD94" s="65" t="s">
        <v>13</v>
      </c>
      <c r="AE94" s="65" t="s">
        <v>13</v>
      </c>
      <c r="AF94" s="65" t="s">
        <v>248</v>
      </c>
      <c r="AG94" s="65" t="s">
        <v>13</v>
      </c>
      <c r="AH94" s="65" t="s">
        <v>13</v>
      </c>
      <c r="AI94" s="65" t="s">
        <v>13</v>
      </c>
      <c r="AJ94" s="65" t="s">
        <v>13</v>
      </c>
      <c r="AK94" s="65" t="s">
        <v>13</v>
      </c>
      <c r="AL94" s="65" t="s">
        <v>13</v>
      </c>
      <c r="AM94" s="66">
        <f t="shared" si="4"/>
        <v>27</v>
      </c>
      <c r="AN94" s="67">
        <f t="shared" si="5"/>
        <v>4</v>
      </c>
      <c r="AO94" s="68">
        <f t="shared" si="6"/>
        <v>0</v>
      </c>
      <c r="AP94" s="69">
        <f t="shared" si="7"/>
        <v>31</v>
      </c>
      <c r="AQ94" s="54"/>
    </row>
    <row r="95" spans="1:43" s="70" customFormat="1" ht="41.25" customHeight="1" x14ac:dyDescent="0.3">
      <c r="A95" s="71">
        <v>84</v>
      </c>
      <c r="B95" s="60" t="s">
        <v>188</v>
      </c>
      <c r="C95" s="72" t="s">
        <v>189</v>
      </c>
      <c r="D95" s="73">
        <v>5926</v>
      </c>
      <c r="E95" s="74" t="s">
        <v>99</v>
      </c>
      <c r="F95" s="75">
        <v>44417</v>
      </c>
      <c r="G95" s="64" t="s">
        <v>10</v>
      </c>
      <c r="H95" s="65" t="s">
        <v>248</v>
      </c>
      <c r="I95" s="65" t="s">
        <v>13</v>
      </c>
      <c r="J95" s="65" t="s">
        <v>241</v>
      </c>
      <c r="K95" s="65" t="s">
        <v>241</v>
      </c>
      <c r="L95" s="65" t="s">
        <v>13</v>
      </c>
      <c r="M95" s="65" t="s">
        <v>13</v>
      </c>
      <c r="N95" s="65" t="s">
        <v>241</v>
      </c>
      <c r="O95" s="65" t="s">
        <v>13</v>
      </c>
      <c r="P95" s="65" t="s">
        <v>248</v>
      </c>
      <c r="Q95" s="65" t="s">
        <v>13</v>
      </c>
      <c r="R95" s="65" t="s">
        <v>241</v>
      </c>
      <c r="S95" s="65" t="s">
        <v>13</v>
      </c>
      <c r="T95" s="65" t="s">
        <v>13</v>
      </c>
      <c r="U95" s="65" t="s">
        <v>13</v>
      </c>
      <c r="V95" s="65" t="s">
        <v>13</v>
      </c>
      <c r="W95" s="65" t="s">
        <v>13</v>
      </c>
      <c r="X95" s="65" t="s">
        <v>13</v>
      </c>
      <c r="Y95" s="65" t="s">
        <v>248</v>
      </c>
      <c r="Z95" s="65" t="s">
        <v>13</v>
      </c>
      <c r="AA95" s="65" t="s">
        <v>13</v>
      </c>
      <c r="AB95" s="65" t="s">
        <v>13</v>
      </c>
      <c r="AC95" s="65" t="s">
        <v>13</v>
      </c>
      <c r="AD95" s="65" t="s">
        <v>13</v>
      </c>
      <c r="AE95" s="65" t="s">
        <v>13</v>
      </c>
      <c r="AF95" s="65" t="s">
        <v>248</v>
      </c>
      <c r="AG95" s="65" t="s">
        <v>13</v>
      </c>
      <c r="AH95" s="65" t="s">
        <v>13</v>
      </c>
      <c r="AI95" s="65" t="s">
        <v>13</v>
      </c>
      <c r="AJ95" s="65" t="s">
        <v>13</v>
      </c>
      <c r="AK95" s="65" t="s">
        <v>13</v>
      </c>
      <c r="AL95" s="65" t="s">
        <v>13</v>
      </c>
      <c r="AM95" s="66">
        <f t="shared" si="4"/>
        <v>23</v>
      </c>
      <c r="AN95" s="67">
        <f t="shared" si="5"/>
        <v>4</v>
      </c>
      <c r="AO95" s="68">
        <f t="shared" si="6"/>
        <v>4</v>
      </c>
      <c r="AP95" s="69">
        <f t="shared" si="7"/>
        <v>27</v>
      </c>
      <c r="AQ95" s="54"/>
    </row>
    <row r="96" spans="1:43" s="70" customFormat="1" ht="41.25" customHeight="1" x14ac:dyDescent="0.3">
      <c r="A96" s="59">
        <v>85</v>
      </c>
      <c r="B96" s="60" t="s">
        <v>192</v>
      </c>
      <c r="C96" s="72" t="s">
        <v>193</v>
      </c>
      <c r="D96" s="73">
        <v>5339</v>
      </c>
      <c r="E96" s="74" t="s">
        <v>99</v>
      </c>
      <c r="F96" s="75">
        <v>44075</v>
      </c>
      <c r="G96" s="64" t="s">
        <v>10</v>
      </c>
      <c r="H96" s="65" t="s">
        <v>13</v>
      </c>
      <c r="I96" s="65" t="s">
        <v>13</v>
      </c>
      <c r="J96" s="65" t="s">
        <v>13</v>
      </c>
      <c r="K96" s="65" t="s">
        <v>13</v>
      </c>
      <c r="L96" s="65" t="s">
        <v>248</v>
      </c>
      <c r="M96" s="65" t="s">
        <v>241</v>
      </c>
      <c r="N96" s="65" t="s">
        <v>13</v>
      </c>
      <c r="O96" s="65" t="s">
        <v>13</v>
      </c>
      <c r="P96" s="65" t="s">
        <v>13</v>
      </c>
      <c r="Q96" s="65" t="s">
        <v>13</v>
      </c>
      <c r="R96" s="65" t="s">
        <v>13</v>
      </c>
      <c r="S96" s="65" t="s">
        <v>241</v>
      </c>
      <c r="T96" s="65" t="s">
        <v>248</v>
      </c>
      <c r="U96" s="65" t="s">
        <v>13</v>
      </c>
      <c r="V96" s="65" t="s">
        <v>13</v>
      </c>
      <c r="W96" s="65" t="s">
        <v>13</v>
      </c>
      <c r="X96" s="65" t="s">
        <v>13</v>
      </c>
      <c r="Y96" s="65" t="s">
        <v>13</v>
      </c>
      <c r="Z96" s="65" t="s">
        <v>241</v>
      </c>
      <c r="AA96" s="65" t="s">
        <v>241</v>
      </c>
      <c r="AB96" s="65" t="s">
        <v>241</v>
      </c>
      <c r="AC96" s="65" t="s">
        <v>241</v>
      </c>
      <c r="AD96" s="65" t="s">
        <v>241</v>
      </c>
      <c r="AE96" s="65" t="s">
        <v>241</v>
      </c>
      <c r="AF96" s="65" t="s">
        <v>241</v>
      </c>
      <c r="AG96" s="65" t="s">
        <v>241</v>
      </c>
      <c r="AH96" s="65" t="s">
        <v>241</v>
      </c>
      <c r="AI96" s="65" t="s">
        <v>241</v>
      </c>
      <c r="AJ96" s="65" t="s">
        <v>241</v>
      </c>
      <c r="AK96" s="65" t="s">
        <v>241</v>
      </c>
      <c r="AL96" s="65" t="s">
        <v>241</v>
      </c>
      <c r="AM96" s="66">
        <f t="shared" si="4"/>
        <v>14</v>
      </c>
      <c r="AN96" s="67">
        <f t="shared" si="5"/>
        <v>2</v>
      </c>
      <c r="AO96" s="68">
        <f t="shared" si="6"/>
        <v>15</v>
      </c>
      <c r="AP96" s="69">
        <f t="shared" si="7"/>
        <v>16</v>
      </c>
      <c r="AQ96" s="54"/>
    </row>
    <row r="97" spans="1:43" s="70" customFormat="1" ht="41.25" customHeight="1" x14ac:dyDescent="0.3">
      <c r="A97" s="71">
        <v>86</v>
      </c>
      <c r="B97" s="60" t="s">
        <v>194</v>
      </c>
      <c r="C97" s="72" t="s">
        <v>195</v>
      </c>
      <c r="D97" s="73">
        <v>5380</v>
      </c>
      <c r="E97" s="74" t="s">
        <v>99</v>
      </c>
      <c r="F97" s="75">
        <v>44075</v>
      </c>
      <c r="G97" s="64" t="s">
        <v>10</v>
      </c>
      <c r="H97" s="65" t="s">
        <v>13</v>
      </c>
      <c r="I97" s="65" t="s">
        <v>13</v>
      </c>
      <c r="J97" s="65" t="s">
        <v>13</v>
      </c>
      <c r="K97" s="65" t="s">
        <v>13</v>
      </c>
      <c r="L97" s="65" t="s">
        <v>13</v>
      </c>
      <c r="M97" s="65" t="s">
        <v>248</v>
      </c>
      <c r="N97" s="65" t="s">
        <v>13</v>
      </c>
      <c r="O97" s="65" t="s">
        <v>13</v>
      </c>
      <c r="P97" s="65" t="s">
        <v>13</v>
      </c>
      <c r="Q97" s="65" t="s">
        <v>13</v>
      </c>
      <c r="R97" s="65" t="s">
        <v>13</v>
      </c>
      <c r="S97" s="65" t="s">
        <v>13</v>
      </c>
      <c r="T97" s="65" t="s">
        <v>248</v>
      </c>
      <c r="U97" s="65" t="s">
        <v>13</v>
      </c>
      <c r="V97" s="65" t="s">
        <v>13</v>
      </c>
      <c r="W97" s="65" t="s">
        <v>13</v>
      </c>
      <c r="X97" s="65" t="s">
        <v>13</v>
      </c>
      <c r="Y97" s="65" t="s">
        <v>13</v>
      </c>
      <c r="Z97" s="65" t="s">
        <v>13</v>
      </c>
      <c r="AA97" s="65" t="s">
        <v>248</v>
      </c>
      <c r="AB97" s="65" t="s">
        <v>13</v>
      </c>
      <c r="AC97" s="65" t="s">
        <v>13</v>
      </c>
      <c r="AD97" s="65" t="s">
        <v>13</v>
      </c>
      <c r="AE97" s="65" t="s">
        <v>13</v>
      </c>
      <c r="AF97" s="65" t="s">
        <v>13</v>
      </c>
      <c r="AG97" s="65" t="s">
        <v>13</v>
      </c>
      <c r="AH97" s="65" t="s">
        <v>248</v>
      </c>
      <c r="AI97" s="65" t="s">
        <v>13</v>
      </c>
      <c r="AJ97" s="65" t="s">
        <v>13</v>
      </c>
      <c r="AK97" s="65" t="s">
        <v>13</v>
      </c>
      <c r="AL97" s="65" t="s">
        <v>13</v>
      </c>
      <c r="AM97" s="66">
        <f t="shared" si="4"/>
        <v>27</v>
      </c>
      <c r="AN97" s="67">
        <f t="shared" si="5"/>
        <v>4</v>
      </c>
      <c r="AO97" s="68">
        <f t="shared" si="6"/>
        <v>0</v>
      </c>
      <c r="AP97" s="69">
        <f t="shared" si="7"/>
        <v>31</v>
      </c>
      <c r="AQ97" s="54"/>
    </row>
    <row r="98" spans="1:43" s="70" customFormat="1" ht="41.25" customHeight="1" x14ac:dyDescent="0.3">
      <c r="A98" s="59">
        <v>87</v>
      </c>
      <c r="B98" s="60" t="s">
        <v>190</v>
      </c>
      <c r="C98" s="72" t="s">
        <v>191</v>
      </c>
      <c r="D98" s="72">
        <v>5512</v>
      </c>
      <c r="E98" s="72" t="s">
        <v>99</v>
      </c>
      <c r="F98" s="75">
        <v>44171</v>
      </c>
      <c r="G98" s="64" t="s">
        <v>10</v>
      </c>
      <c r="H98" s="65" t="s">
        <v>13</v>
      </c>
      <c r="I98" s="65" t="s">
        <v>13</v>
      </c>
      <c r="J98" s="65" t="s">
        <v>13</v>
      </c>
      <c r="K98" s="65" t="s">
        <v>13</v>
      </c>
      <c r="L98" s="65" t="s">
        <v>248</v>
      </c>
      <c r="M98" s="65" t="s">
        <v>13</v>
      </c>
      <c r="N98" s="65" t="s">
        <v>13</v>
      </c>
      <c r="O98" s="65" t="s">
        <v>13</v>
      </c>
      <c r="P98" s="65" t="s">
        <v>13</v>
      </c>
      <c r="Q98" s="65" t="s">
        <v>13</v>
      </c>
      <c r="R98" s="65" t="s">
        <v>13</v>
      </c>
      <c r="S98" s="65" t="s">
        <v>248</v>
      </c>
      <c r="T98" s="65" t="s">
        <v>241</v>
      </c>
      <c r="U98" s="65" t="s">
        <v>241</v>
      </c>
      <c r="V98" s="65" t="s">
        <v>13</v>
      </c>
      <c r="W98" s="65" t="s">
        <v>13</v>
      </c>
      <c r="X98" s="65" t="s">
        <v>13</v>
      </c>
      <c r="Y98" s="65" t="s">
        <v>13</v>
      </c>
      <c r="Z98" s="65" t="s">
        <v>13</v>
      </c>
      <c r="AA98" s="65" t="s">
        <v>248</v>
      </c>
      <c r="AB98" s="65" t="s">
        <v>13</v>
      </c>
      <c r="AC98" s="65" t="s">
        <v>13</v>
      </c>
      <c r="AD98" s="65" t="s">
        <v>13</v>
      </c>
      <c r="AE98" s="65" t="s">
        <v>13</v>
      </c>
      <c r="AF98" s="65" t="s">
        <v>13</v>
      </c>
      <c r="AG98" s="65" t="s">
        <v>248</v>
      </c>
      <c r="AH98" s="65" t="s">
        <v>13</v>
      </c>
      <c r="AI98" s="65" t="s">
        <v>13</v>
      </c>
      <c r="AJ98" s="65" t="s">
        <v>13</v>
      </c>
      <c r="AK98" s="65" t="s">
        <v>13</v>
      </c>
      <c r="AL98" s="65" t="s">
        <v>13</v>
      </c>
      <c r="AM98" s="66">
        <f t="shared" si="4"/>
        <v>25</v>
      </c>
      <c r="AN98" s="67">
        <f t="shared" si="5"/>
        <v>4</v>
      </c>
      <c r="AO98" s="68">
        <f t="shared" si="6"/>
        <v>2</v>
      </c>
      <c r="AP98" s="69">
        <f t="shared" si="7"/>
        <v>29</v>
      </c>
      <c r="AQ98" s="54"/>
    </row>
    <row r="99" spans="1:43" s="70" customFormat="1" ht="41.25" customHeight="1" x14ac:dyDescent="0.3">
      <c r="A99" s="71">
        <v>88</v>
      </c>
      <c r="B99" s="60" t="s">
        <v>197</v>
      </c>
      <c r="C99" s="72" t="s">
        <v>84</v>
      </c>
      <c r="D99" s="73">
        <v>5312</v>
      </c>
      <c r="E99" s="72" t="s">
        <v>99</v>
      </c>
      <c r="F99" s="75">
        <v>44440</v>
      </c>
      <c r="G99" s="64" t="s">
        <v>10</v>
      </c>
      <c r="H99" s="65" t="s">
        <v>241</v>
      </c>
      <c r="I99" s="65" t="s">
        <v>241</v>
      </c>
      <c r="J99" s="65" t="s">
        <v>241</v>
      </c>
      <c r="K99" s="65" t="s">
        <v>13</v>
      </c>
      <c r="L99" s="65" t="s">
        <v>241</v>
      </c>
      <c r="M99" s="65" t="s">
        <v>241</v>
      </c>
      <c r="N99" s="65" t="s">
        <v>13</v>
      </c>
      <c r="O99" s="65" t="s">
        <v>241</v>
      </c>
      <c r="P99" s="65" t="s">
        <v>241</v>
      </c>
      <c r="Q99" s="65" t="s">
        <v>241</v>
      </c>
      <c r="R99" s="65" t="s">
        <v>13</v>
      </c>
      <c r="S99" s="65" t="s">
        <v>241</v>
      </c>
      <c r="T99" s="65" t="s">
        <v>13</v>
      </c>
      <c r="U99" s="65" t="s">
        <v>248</v>
      </c>
      <c r="V99" s="65" t="s">
        <v>13</v>
      </c>
      <c r="W99" s="65" t="s">
        <v>241</v>
      </c>
      <c r="X99" s="65" t="s">
        <v>13</v>
      </c>
      <c r="Y99" s="65" t="s">
        <v>13</v>
      </c>
      <c r="Z99" s="65" t="s">
        <v>13</v>
      </c>
      <c r="AA99" s="65" t="s">
        <v>241</v>
      </c>
      <c r="AB99" s="65" t="s">
        <v>13</v>
      </c>
      <c r="AC99" s="65" t="s">
        <v>13</v>
      </c>
      <c r="AD99" s="65" t="s">
        <v>248</v>
      </c>
      <c r="AE99" s="65" t="s">
        <v>13</v>
      </c>
      <c r="AF99" s="65" t="s">
        <v>13</v>
      </c>
      <c r="AG99" s="65" t="s">
        <v>13</v>
      </c>
      <c r="AH99" s="65" t="s">
        <v>13</v>
      </c>
      <c r="AI99" s="65" t="s">
        <v>241</v>
      </c>
      <c r="AJ99" s="65" t="s">
        <v>241</v>
      </c>
      <c r="AK99" s="65" t="s">
        <v>241</v>
      </c>
      <c r="AL99" s="65" t="s">
        <v>13</v>
      </c>
      <c r="AM99" s="66">
        <f t="shared" si="4"/>
        <v>15</v>
      </c>
      <c r="AN99" s="67">
        <f t="shared" si="5"/>
        <v>2</v>
      </c>
      <c r="AO99" s="68">
        <f t="shared" si="6"/>
        <v>14</v>
      </c>
      <c r="AP99" s="69">
        <f t="shared" si="7"/>
        <v>17</v>
      </c>
      <c r="AQ99" s="54"/>
    </row>
    <row r="100" spans="1:43" s="70" customFormat="1" ht="41.25" customHeight="1" x14ac:dyDescent="0.3">
      <c r="A100" s="59">
        <v>89</v>
      </c>
      <c r="B100" s="60" t="s">
        <v>196</v>
      </c>
      <c r="C100" s="72" t="s">
        <v>198</v>
      </c>
      <c r="D100" s="72">
        <v>6083</v>
      </c>
      <c r="E100" s="72" t="s">
        <v>99</v>
      </c>
      <c r="F100" s="75">
        <v>44516</v>
      </c>
      <c r="G100" s="64" t="s">
        <v>10</v>
      </c>
      <c r="H100" s="65" t="s">
        <v>248</v>
      </c>
      <c r="I100" s="65" t="s">
        <v>241</v>
      </c>
      <c r="J100" s="65" t="s">
        <v>241</v>
      </c>
      <c r="K100" s="65" t="s">
        <v>13</v>
      </c>
      <c r="L100" s="65" t="s">
        <v>13</v>
      </c>
      <c r="M100" s="65" t="s">
        <v>13</v>
      </c>
      <c r="N100" s="65" t="s">
        <v>13</v>
      </c>
      <c r="O100" s="65" t="s">
        <v>248</v>
      </c>
      <c r="P100" s="65" t="s">
        <v>13</v>
      </c>
      <c r="Q100" s="65" t="s">
        <v>241</v>
      </c>
      <c r="R100" s="65" t="s">
        <v>13</v>
      </c>
      <c r="S100" s="65" t="s">
        <v>13</v>
      </c>
      <c r="T100" s="65" t="s">
        <v>13</v>
      </c>
      <c r="U100" s="65" t="s">
        <v>241</v>
      </c>
      <c r="V100" s="65" t="s">
        <v>248</v>
      </c>
      <c r="W100" s="65" t="s">
        <v>13</v>
      </c>
      <c r="X100" s="65" t="s">
        <v>241</v>
      </c>
      <c r="Y100" s="65" t="s">
        <v>13</v>
      </c>
      <c r="Z100" s="65" t="s">
        <v>13</v>
      </c>
      <c r="AA100" s="65" t="s">
        <v>13</v>
      </c>
      <c r="AB100" s="65" t="s">
        <v>241</v>
      </c>
      <c r="AC100" s="65" t="s">
        <v>13</v>
      </c>
      <c r="AD100" s="65" t="s">
        <v>13</v>
      </c>
      <c r="AE100" s="65" t="s">
        <v>248</v>
      </c>
      <c r="AF100" s="65" t="s">
        <v>13</v>
      </c>
      <c r="AG100" s="65" t="s">
        <v>13</v>
      </c>
      <c r="AH100" s="65" t="s">
        <v>13</v>
      </c>
      <c r="AI100" s="65" t="s">
        <v>13</v>
      </c>
      <c r="AJ100" s="65" t="s">
        <v>13</v>
      </c>
      <c r="AK100" s="65" t="s">
        <v>13</v>
      </c>
      <c r="AL100" s="65" t="s">
        <v>248</v>
      </c>
      <c r="AM100" s="66">
        <f t="shared" si="4"/>
        <v>20</v>
      </c>
      <c r="AN100" s="67">
        <f t="shared" si="5"/>
        <v>5</v>
      </c>
      <c r="AO100" s="68">
        <f t="shared" si="6"/>
        <v>6</v>
      </c>
      <c r="AP100" s="69">
        <f t="shared" si="7"/>
        <v>25</v>
      </c>
      <c r="AQ100" s="54"/>
    </row>
    <row r="101" spans="1:43" s="70" customFormat="1" ht="41.25" customHeight="1" x14ac:dyDescent="0.3">
      <c r="A101" s="71">
        <v>90</v>
      </c>
      <c r="B101" s="60" t="s">
        <v>199</v>
      </c>
      <c r="C101" s="72" t="s">
        <v>200</v>
      </c>
      <c r="D101" s="72">
        <v>6229</v>
      </c>
      <c r="E101" s="72" t="s">
        <v>100</v>
      </c>
      <c r="F101" s="75">
        <v>44555</v>
      </c>
      <c r="G101" s="64" t="s">
        <v>101</v>
      </c>
      <c r="H101" s="65" t="s">
        <v>13</v>
      </c>
      <c r="I101" s="65" t="s">
        <v>13</v>
      </c>
      <c r="J101" s="65" t="s">
        <v>13</v>
      </c>
      <c r="K101" s="65" t="s">
        <v>13</v>
      </c>
      <c r="L101" s="65" t="s">
        <v>13</v>
      </c>
      <c r="M101" s="65" t="s">
        <v>13</v>
      </c>
      <c r="N101" s="65" t="s">
        <v>248</v>
      </c>
      <c r="O101" s="65" t="s">
        <v>13</v>
      </c>
      <c r="P101" s="65" t="s">
        <v>13</v>
      </c>
      <c r="Q101" s="65" t="s">
        <v>13</v>
      </c>
      <c r="R101" s="65" t="s">
        <v>13</v>
      </c>
      <c r="S101" s="65" t="s">
        <v>13</v>
      </c>
      <c r="T101" s="65" t="s">
        <v>13</v>
      </c>
      <c r="U101" s="65" t="s">
        <v>248</v>
      </c>
      <c r="V101" s="65" t="s">
        <v>13</v>
      </c>
      <c r="W101" s="65" t="s">
        <v>13</v>
      </c>
      <c r="X101" s="65" t="s">
        <v>13</v>
      </c>
      <c r="Y101" s="65" t="s">
        <v>13</v>
      </c>
      <c r="Z101" s="65" t="s">
        <v>13</v>
      </c>
      <c r="AA101" s="65" t="s">
        <v>13</v>
      </c>
      <c r="AB101" s="65" t="s">
        <v>248</v>
      </c>
      <c r="AC101" s="65" t="s">
        <v>13</v>
      </c>
      <c r="AD101" s="65" t="s">
        <v>13</v>
      </c>
      <c r="AE101" s="65" t="s">
        <v>13</v>
      </c>
      <c r="AF101" s="65" t="s">
        <v>13</v>
      </c>
      <c r="AG101" s="65" t="s">
        <v>13</v>
      </c>
      <c r="AH101" s="65" t="s">
        <v>13</v>
      </c>
      <c r="AI101" s="65" t="s">
        <v>248</v>
      </c>
      <c r="AJ101" s="65" t="s">
        <v>13</v>
      </c>
      <c r="AK101" s="65" t="s">
        <v>13</v>
      </c>
      <c r="AL101" s="65" t="s">
        <v>13</v>
      </c>
      <c r="AM101" s="66">
        <f t="shared" si="4"/>
        <v>27</v>
      </c>
      <c r="AN101" s="67">
        <f t="shared" si="5"/>
        <v>4</v>
      </c>
      <c r="AO101" s="68">
        <f t="shared" si="6"/>
        <v>0</v>
      </c>
      <c r="AP101" s="69">
        <f t="shared" si="7"/>
        <v>31</v>
      </c>
      <c r="AQ101" s="54"/>
    </row>
    <row r="102" spans="1:43" s="70" customFormat="1" ht="41.25" customHeight="1" x14ac:dyDescent="0.3">
      <c r="A102" s="59">
        <v>91</v>
      </c>
      <c r="B102" s="60" t="s">
        <v>201</v>
      </c>
      <c r="C102" s="72" t="s">
        <v>203</v>
      </c>
      <c r="D102" s="73">
        <v>6268</v>
      </c>
      <c r="E102" s="72" t="s">
        <v>100</v>
      </c>
      <c r="F102" s="75">
        <v>44581</v>
      </c>
      <c r="G102" s="64" t="s">
        <v>101</v>
      </c>
      <c r="H102" s="65" t="s">
        <v>13</v>
      </c>
      <c r="I102" s="65" t="s">
        <v>248</v>
      </c>
      <c r="J102" s="65" t="s">
        <v>13</v>
      </c>
      <c r="K102" s="65" t="s">
        <v>13</v>
      </c>
      <c r="L102" s="65" t="s">
        <v>13</v>
      </c>
      <c r="M102" s="65" t="s">
        <v>13</v>
      </c>
      <c r="N102" s="65" t="s">
        <v>13</v>
      </c>
      <c r="O102" s="65" t="s">
        <v>13</v>
      </c>
      <c r="P102" s="65" t="s">
        <v>241</v>
      </c>
      <c r="Q102" s="65" t="s">
        <v>241</v>
      </c>
      <c r="R102" s="65" t="s">
        <v>248</v>
      </c>
      <c r="S102" s="65" t="s">
        <v>13</v>
      </c>
      <c r="T102" s="65" t="s">
        <v>13</v>
      </c>
      <c r="U102" s="65" t="s">
        <v>13</v>
      </c>
      <c r="V102" s="65" t="s">
        <v>13</v>
      </c>
      <c r="W102" s="65" t="s">
        <v>241</v>
      </c>
      <c r="X102" s="65" t="s">
        <v>241</v>
      </c>
      <c r="Y102" s="65" t="s">
        <v>241</v>
      </c>
      <c r="Z102" s="65" t="s">
        <v>241</v>
      </c>
      <c r="AA102" s="65" t="s">
        <v>241</v>
      </c>
      <c r="AB102" s="65" t="s">
        <v>241</v>
      </c>
      <c r="AC102" s="65" t="s">
        <v>241</v>
      </c>
      <c r="AD102" s="65" t="s">
        <v>241</v>
      </c>
      <c r="AE102" s="65" t="s">
        <v>241</v>
      </c>
      <c r="AF102" s="65" t="s">
        <v>241</v>
      </c>
      <c r="AG102" s="65" t="s">
        <v>241</v>
      </c>
      <c r="AH102" s="65" t="s">
        <v>241</v>
      </c>
      <c r="AI102" s="65" t="s">
        <v>241</v>
      </c>
      <c r="AJ102" s="65" t="s">
        <v>241</v>
      </c>
      <c r="AK102" s="65" t="s">
        <v>241</v>
      </c>
      <c r="AL102" s="65" t="s">
        <v>241</v>
      </c>
      <c r="AM102" s="66">
        <f t="shared" si="4"/>
        <v>11</v>
      </c>
      <c r="AN102" s="67">
        <f t="shared" si="5"/>
        <v>2</v>
      </c>
      <c r="AO102" s="68">
        <f t="shared" si="6"/>
        <v>18</v>
      </c>
      <c r="AP102" s="69">
        <f t="shared" si="7"/>
        <v>13</v>
      </c>
      <c r="AQ102" s="54"/>
    </row>
    <row r="103" spans="1:43" s="70" customFormat="1" ht="41.25" customHeight="1" x14ac:dyDescent="0.3">
      <c r="A103" s="71">
        <v>92</v>
      </c>
      <c r="B103" s="60" t="s">
        <v>202</v>
      </c>
      <c r="C103" s="72" t="s">
        <v>204</v>
      </c>
      <c r="D103" s="72">
        <v>5307</v>
      </c>
      <c r="E103" s="72" t="s">
        <v>99</v>
      </c>
      <c r="F103" s="75">
        <v>44075</v>
      </c>
      <c r="G103" s="64" t="s">
        <v>10</v>
      </c>
      <c r="H103" s="65" t="s">
        <v>13</v>
      </c>
      <c r="I103" s="65" t="s">
        <v>241</v>
      </c>
      <c r="J103" s="65" t="s">
        <v>13</v>
      </c>
      <c r="K103" s="65" t="s">
        <v>241</v>
      </c>
      <c r="L103" s="65" t="s">
        <v>13</v>
      </c>
      <c r="M103" s="65" t="s">
        <v>248</v>
      </c>
      <c r="N103" s="65" t="s">
        <v>13</v>
      </c>
      <c r="O103" s="65" t="s">
        <v>13</v>
      </c>
      <c r="P103" s="65" t="s">
        <v>241</v>
      </c>
      <c r="Q103" s="65" t="s">
        <v>241</v>
      </c>
      <c r="R103" s="65" t="s">
        <v>13</v>
      </c>
      <c r="S103" s="65" t="s">
        <v>13</v>
      </c>
      <c r="T103" s="65" t="s">
        <v>13</v>
      </c>
      <c r="U103" s="65" t="s">
        <v>248</v>
      </c>
      <c r="V103" s="65" t="s">
        <v>241</v>
      </c>
      <c r="W103" s="65" t="s">
        <v>13</v>
      </c>
      <c r="X103" s="65" t="s">
        <v>13</v>
      </c>
      <c r="Y103" s="65" t="s">
        <v>13</v>
      </c>
      <c r="Z103" s="65" t="s">
        <v>13</v>
      </c>
      <c r="AA103" s="65" t="s">
        <v>13</v>
      </c>
      <c r="AB103" s="65" t="s">
        <v>241</v>
      </c>
      <c r="AC103" s="65" t="s">
        <v>13</v>
      </c>
      <c r="AD103" s="65" t="s">
        <v>248</v>
      </c>
      <c r="AE103" s="65" t="s">
        <v>13</v>
      </c>
      <c r="AF103" s="65" t="s">
        <v>13</v>
      </c>
      <c r="AG103" s="65" t="s">
        <v>13</v>
      </c>
      <c r="AH103" s="65" t="s">
        <v>13</v>
      </c>
      <c r="AI103" s="65" t="s">
        <v>241</v>
      </c>
      <c r="AJ103" s="65" t="s">
        <v>241</v>
      </c>
      <c r="AK103" s="65" t="s">
        <v>248</v>
      </c>
      <c r="AL103" s="65" t="s">
        <v>13</v>
      </c>
      <c r="AM103" s="66">
        <f t="shared" si="4"/>
        <v>19</v>
      </c>
      <c r="AN103" s="67">
        <f t="shared" si="5"/>
        <v>4</v>
      </c>
      <c r="AO103" s="68">
        <f t="shared" si="6"/>
        <v>8</v>
      </c>
      <c r="AP103" s="69">
        <f t="shared" si="7"/>
        <v>23</v>
      </c>
      <c r="AQ103" s="54"/>
    </row>
    <row r="104" spans="1:43" s="70" customFormat="1" ht="41.25" customHeight="1" x14ac:dyDescent="0.3">
      <c r="A104" s="59">
        <v>93</v>
      </c>
      <c r="B104" s="60" t="s">
        <v>112</v>
      </c>
      <c r="C104" s="72" t="s">
        <v>205</v>
      </c>
      <c r="D104" s="72">
        <v>5461</v>
      </c>
      <c r="E104" s="72" t="s">
        <v>99</v>
      </c>
      <c r="F104" s="75">
        <v>44124</v>
      </c>
      <c r="G104" s="64" t="s">
        <v>10</v>
      </c>
      <c r="H104" s="65" t="s">
        <v>13</v>
      </c>
      <c r="I104" s="65" t="s">
        <v>248</v>
      </c>
      <c r="J104" s="65" t="s">
        <v>241</v>
      </c>
      <c r="K104" s="65" t="s">
        <v>13</v>
      </c>
      <c r="L104" s="65" t="s">
        <v>13</v>
      </c>
      <c r="M104" s="65" t="s">
        <v>13</v>
      </c>
      <c r="N104" s="65" t="s">
        <v>241</v>
      </c>
      <c r="O104" s="65" t="s">
        <v>13</v>
      </c>
      <c r="P104" s="65" t="s">
        <v>248</v>
      </c>
      <c r="Q104" s="65" t="s">
        <v>13</v>
      </c>
      <c r="R104" s="65" t="s">
        <v>13</v>
      </c>
      <c r="S104" s="65" t="s">
        <v>13</v>
      </c>
      <c r="T104" s="65" t="s">
        <v>13</v>
      </c>
      <c r="U104" s="65" t="s">
        <v>13</v>
      </c>
      <c r="V104" s="65" t="s">
        <v>13</v>
      </c>
      <c r="W104" s="65" t="s">
        <v>248</v>
      </c>
      <c r="X104" s="65" t="s">
        <v>241</v>
      </c>
      <c r="Y104" s="65" t="s">
        <v>13</v>
      </c>
      <c r="Z104" s="65" t="s">
        <v>13</v>
      </c>
      <c r="AA104" s="65" t="s">
        <v>13</v>
      </c>
      <c r="AB104" s="65" t="s">
        <v>13</v>
      </c>
      <c r="AC104" s="65" t="s">
        <v>248</v>
      </c>
      <c r="AD104" s="65" t="s">
        <v>13</v>
      </c>
      <c r="AE104" s="65" t="s">
        <v>13</v>
      </c>
      <c r="AF104" s="65" t="s">
        <v>13</v>
      </c>
      <c r="AG104" s="65" t="s">
        <v>13</v>
      </c>
      <c r="AH104" s="65" t="s">
        <v>13</v>
      </c>
      <c r="AI104" s="65" t="s">
        <v>13</v>
      </c>
      <c r="AJ104" s="65" t="s">
        <v>248</v>
      </c>
      <c r="AK104" s="65" t="s">
        <v>13</v>
      </c>
      <c r="AL104" s="65" t="s">
        <v>13</v>
      </c>
      <c r="AM104" s="66">
        <f t="shared" si="4"/>
        <v>23</v>
      </c>
      <c r="AN104" s="67">
        <f t="shared" si="5"/>
        <v>5</v>
      </c>
      <c r="AO104" s="68">
        <f t="shared" si="6"/>
        <v>3</v>
      </c>
      <c r="AP104" s="69">
        <f t="shared" si="7"/>
        <v>28</v>
      </c>
      <c r="AQ104" s="54"/>
    </row>
    <row r="105" spans="1:43" s="70" customFormat="1" ht="41.25" customHeight="1" x14ac:dyDescent="0.3">
      <c r="A105" s="71">
        <v>94</v>
      </c>
      <c r="B105" s="60" t="s">
        <v>207</v>
      </c>
      <c r="C105" s="72" t="s">
        <v>208</v>
      </c>
      <c r="D105" s="72">
        <v>6353</v>
      </c>
      <c r="E105" s="72" t="s">
        <v>99</v>
      </c>
      <c r="F105" s="75">
        <v>44634</v>
      </c>
      <c r="G105" s="64" t="s">
        <v>10</v>
      </c>
      <c r="H105" s="65" t="s">
        <v>13</v>
      </c>
      <c r="I105" s="65" t="s">
        <v>13</v>
      </c>
      <c r="J105" s="65" t="s">
        <v>13</v>
      </c>
      <c r="K105" s="65" t="s">
        <v>13</v>
      </c>
      <c r="L105" s="65" t="s">
        <v>13</v>
      </c>
      <c r="M105" s="65" t="s">
        <v>248</v>
      </c>
      <c r="N105" s="65" t="s">
        <v>241</v>
      </c>
      <c r="O105" s="65" t="s">
        <v>13</v>
      </c>
      <c r="P105" s="65" t="s">
        <v>13</v>
      </c>
      <c r="Q105" s="65" t="s">
        <v>13</v>
      </c>
      <c r="R105" s="65" t="s">
        <v>13</v>
      </c>
      <c r="S105" s="65" t="s">
        <v>13</v>
      </c>
      <c r="T105" s="65" t="s">
        <v>248</v>
      </c>
      <c r="U105" s="65" t="s">
        <v>13</v>
      </c>
      <c r="V105" s="65" t="s">
        <v>13</v>
      </c>
      <c r="W105" s="65" t="s">
        <v>13</v>
      </c>
      <c r="X105" s="65" t="s">
        <v>13</v>
      </c>
      <c r="Y105" s="65" t="s">
        <v>13</v>
      </c>
      <c r="Z105" s="65" t="s">
        <v>13</v>
      </c>
      <c r="AA105" s="65" t="s">
        <v>13</v>
      </c>
      <c r="AB105" s="65" t="s">
        <v>248</v>
      </c>
      <c r="AC105" s="65" t="s">
        <v>13</v>
      </c>
      <c r="AD105" s="65" t="s">
        <v>13</v>
      </c>
      <c r="AE105" s="65" t="s">
        <v>13</v>
      </c>
      <c r="AF105" s="65" t="s">
        <v>13</v>
      </c>
      <c r="AG105" s="65" t="s">
        <v>13</v>
      </c>
      <c r="AH105" s="65" t="s">
        <v>241</v>
      </c>
      <c r="AI105" s="65" t="s">
        <v>13</v>
      </c>
      <c r="AJ105" s="65" t="s">
        <v>248</v>
      </c>
      <c r="AK105" s="65" t="s">
        <v>13</v>
      </c>
      <c r="AL105" s="65" t="s">
        <v>13</v>
      </c>
      <c r="AM105" s="66">
        <f t="shared" si="4"/>
        <v>25</v>
      </c>
      <c r="AN105" s="67">
        <f t="shared" si="5"/>
        <v>4</v>
      </c>
      <c r="AO105" s="68">
        <f t="shared" si="6"/>
        <v>2</v>
      </c>
      <c r="AP105" s="69">
        <f t="shared" si="7"/>
        <v>29</v>
      </c>
      <c r="AQ105" s="54"/>
    </row>
    <row r="106" spans="1:43" s="70" customFormat="1" ht="41.25" customHeight="1" x14ac:dyDescent="0.3">
      <c r="A106" s="59">
        <v>95</v>
      </c>
      <c r="B106" s="60" t="s">
        <v>211</v>
      </c>
      <c r="C106" s="72" t="s">
        <v>212</v>
      </c>
      <c r="D106" s="72">
        <v>6380</v>
      </c>
      <c r="E106" s="72" t="s">
        <v>99</v>
      </c>
      <c r="F106" s="75">
        <v>44659</v>
      </c>
      <c r="G106" s="64" t="s">
        <v>10</v>
      </c>
      <c r="H106" s="65" t="s">
        <v>248</v>
      </c>
      <c r="I106" s="65" t="s">
        <v>13</v>
      </c>
      <c r="J106" s="65" t="s">
        <v>241</v>
      </c>
      <c r="K106" s="65" t="s">
        <v>13</v>
      </c>
      <c r="L106" s="65" t="s">
        <v>13</v>
      </c>
      <c r="M106" s="65" t="s">
        <v>13</v>
      </c>
      <c r="N106" s="65" t="s">
        <v>13</v>
      </c>
      <c r="O106" s="65" t="s">
        <v>248</v>
      </c>
      <c r="P106" s="65" t="s">
        <v>13</v>
      </c>
      <c r="Q106" s="65" t="s">
        <v>13</v>
      </c>
      <c r="R106" s="65" t="s">
        <v>13</v>
      </c>
      <c r="S106" s="65" t="s">
        <v>13</v>
      </c>
      <c r="T106" s="65" t="s">
        <v>13</v>
      </c>
      <c r="U106" s="65" t="s">
        <v>13</v>
      </c>
      <c r="V106" s="65" t="s">
        <v>248</v>
      </c>
      <c r="W106" s="65" t="s">
        <v>13</v>
      </c>
      <c r="X106" s="65" t="s">
        <v>13</v>
      </c>
      <c r="Y106" s="65" t="s">
        <v>241</v>
      </c>
      <c r="Z106" s="65" t="s">
        <v>13</v>
      </c>
      <c r="AA106" s="65" t="s">
        <v>13</v>
      </c>
      <c r="AB106" s="65" t="s">
        <v>248</v>
      </c>
      <c r="AC106" s="65" t="s">
        <v>13</v>
      </c>
      <c r="AD106" s="65" t="s">
        <v>13</v>
      </c>
      <c r="AE106" s="65" t="s">
        <v>13</v>
      </c>
      <c r="AF106" s="65" t="s">
        <v>13</v>
      </c>
      <c r="AG106" s="65" t="s">
        <v>241</v>
      </c>
      <c r="AH106" s="65" t="s">
        <v>13</v>
      </c>
      <c r="AI106" s="65" t="s">
        <v>248</v>
      </c>
      <c r="AJ106" s="65" t="s">
        <v>13</v>
      </c>
      <c r="AK106" s="65" t="s">
        <v>13</v>
      </c>
      <c r="AL106" s="65" t="s">
        <v>241</v>
      </c>
      <c r="AM106" s="66">
        <f t="shared" si="4"/>
        <v>22</v>
      </c>
      <c r="AN106" s="67">
        <f t="shared" si="5"/>
        <v>5</v>
      </c>
      <c r="AO106" s="68">
        <f t="shared" si="6"/>
        <v>4</v>
      </c>
      <c r="AP106" s="69">
        <f t="shared" si="7"/>
        <v>27</v>
      </c>
      <c r="AQ106" s="54"/>
    </row>
    <row r="107" spans="1:43" s="70" customFormat="1" ht="41.25" customHeight="1" x14ac:dyDescent="0.3">
      <c r="A107" s="71">
        <v>96</v>
      </c>
      <c r="B107" s="60" t="s">
        <v>213</v>
      </c>
      <c r="C107" s="72" t="s">
        <v>214</v>
      </c>
      <c r="D107" s="72">
        <v>6400</v>
      </c>
      <c r="E107" s="72" t="s">
        <v>99</v>
      </c>
      <c r="F107" s="75">
        <v>44662</v>
      </c>
      <c r="G107" s="64" t="s">
        <v>10</v>
      </c>
      <c r="H107" s="65" t="s">
        <v>241</v>
      </c>
      <c r="I107" s="65" t="s">
        <v>248</v>
      </c>
      <c r="J107" s="65" t="s">
        <v>13</v>
      </c>
      <c r="K107" s="65" t="s">
        <v>13</v>
      </c>
      <c r="L107" s="65" t="s">
        <v>13</v>
      </c>
      <c r="M107" s="65" t="s">
        <v>13</v>
      </c>
      <c r="N107" s="65" t="s">
        <v>241</v>
      </c>
      <c r="O107" s="65" t="s">
        <v>13</v>
      </c>
      <c r="P107" s="65" t="s">
        <v>248</v>
      </c>
      <c r="Q107" s="65" t="s">
        <v>13</v>
      </c>
      <c r="R107" s="65" t="s">
        <v>13</v>
      </c>
      <c r="S107" s="65" t="s">
        <v>13</v>
      </c>
      <c r="T107" s="65" t="s">
        <v>13</v>
      </c>
      <c r="U107" s="65" t="s">
        <v>13</v>
      </c>
      <c r="V107" s="65" t="s">
        <v>13</v>
      </c>
      <c r="W107" s="65" t="s">
        <v>13</v>
      </c>
      <c r="X107" s="65" t="s">
        <v>248</v>
      </c>
      <c r="Y107" s="65" t="s">
        <v>13</v>
      </c>
      <c r="Z107" s="65" t="s">
        <v>13</v>
      </c>
      <c r="AA107" s="65" t="s">
        <v>13</v>
      </c>
      <c r="AB107" s="65" t="s">
        <v>13</v>
      </c>
      <c r="AC107" s="65" t="s">
        <v>13</v>
      </c>
      <c r="AD107" s="65" t="s">
        <v>248</v>
      </c>
      <c r="AE107" s="65" t="s">
        <v>13</v>
      </c>
      <c r="AF107" s="65" t="s">
        <v>241</v>
      </c>
      <c r="AG107" s="65" t="s">
        <v>13</v>
      </c>
      <c r="AH107" s="65" t="s">
        <v>13</v>
      </c>
      <c r="AI107" s="65" t="s">
        <v>13</v>
      </c>
      <c r="AJ107" s="65" t="s">
        <v>13</v>
      </c>
      <c r="AK107" s="65" t="s">
        <v>248</v>
      </c>
      <c r="AL107" s="65" t="s">
        <v>13</v>
      </c>
      <c r="AM107" s="66">
        <f t="shared" si="4"/>
        <v>23</v>
      </c>
      <c r="AN107" s="67">
        <f t="shared" si="5"/>
        <v>5</v>
      </c>
      <c r="AO107" s="68">
        <f t="shared" si="6"/>
        <v>3</v>
      </c>
      <c r="AP107" s="69">
        <f t="shared" si="7"/>
        <v>28</v>
      </c>
      <c r="AQ107" s="54"/>
    </row>
    <row r="108" spans="1:43" s="70" customFormat="1" ht="41.25" customHeight="1" x14ac:dyDescent="0.3">
      <c r="A108" s="59">
        <v>97</v>
      </c>
      <c r="B108" s="60" t="s">
        <v>215</v>
      </c>
      <c r="C108" s="72" t="s">
        <v>210</v>
      </c>
      <c r="D108" s="72">
        <v>6381</v>
      </c>
      <c r="E108" s="72" t="s">
        <v>99</v>
      </c>
      <c r="F108" s="75">
        <v>44659</v>
      </c>
      <c r="G108" s="64" t="s">
        <v>10</v>
      </c>
      <c r="H108" s="65" t="s">
        <v>241</v>
      </c>
      <c r="I108" s="65" t="s">
        <v>241</v>
      </c>
      <c r="J108" s="65" t="s">
        <v>241</v>
      </c>
      <c r="K108" s="65" t="s">
        <v>13</v>
      </c>
      <c r="L108" s="65" t="s">
        <v>13</v>
      </c>
      <c r="M108" s="65" t="s">
        <v>13</v>
      </c>
      <c r="N108" s="65" t="s">
        <v>241</v>
      </c>
      <c r="O108" s="65" t="s">
        <v>13</v>
      </c>
      <c r="P108" s="65" t="s">
        <v>241</v>
      </c>
      <c r="Q108" s="65" t="s">
        <v>241</v>
      </c>
      <c r="R108" s="65" t="s">
        <v>241</v>
      </c>
      <c r="S108" s="65" t="s">
        <v>241</v>
      </c>
      <c r="T108" s="65" t="s">
        <v>13</v>
      </c>
      <c r="U108" s="65" t="s">
        <v>241</v>
      </c>
      <c r="V108" s="65" t="s">
        <v>241</v>
      </c>
      <c r="W108" s="65" t="s">
        <v>241</v>
      </c>
      <c r="X108" s="65" t="s">
        <v>241</v>
      </c>
      <c r="Y108" s="65" t="s">
        <v>13</v>
      </c>
      <c r="Z108" s="65" t="s">
        <v>13</v>
      </c>
      <c r="AA108" s="65" t="s">
        <v>13</v>
      </c>
      <c r="AB108" s="65" t="s">
        <v>248</v>
      </c>
      <c r="AC108" s="65" t="s">
        <v>13</v>
      </c>
      <c r="AD108" s="65" t="s">
        <v>13</v>
      </c>
      <c r="AE108" s="65" t="s">
        <v>241</v>
      </c>
      <c r="AF108" s="65" t="s">
        <v>13</v>
      </c>
      <c r="AG108" s="65" t="s">
        <v>13</v>
      </c>
      <c r="AH108" s="65" t="s">
        <v>241</v>
      </c>
      <c r="AI108" s="65" t="s">
        <v>13</v>
      </c>
      <c r="AJ108" s="65" t="s">
        <v>13</v>
      </c>
      <c r="AK108" s="65" t="s">
        <v>13</v>
      </c>
      <c r="AL108" s="65" t="s">
        <v>248</v>
      </c>
      <c r="AM108" s="66">
        <f t="shared" si="4"/>
        <v>15</v>
      </c>
      <c r="AN108" s="67">
        <f t="shared" si="5"/>
        <v>2</v>
      </c>
      <c r="AO108" s="68">
        <f t="shared" si="6"/>
        <v>14</v>
      </c>
      <c r="AP108" s="69">
        <f t="shared" si="7"/>
        <v>17</v>
      </c>
      <c r="AQ108" s="54"/>
    </row>
    <row r="109" spans="1:43" s="70" customFormat="1" ht="41.25" customHeight="1" x14ac:dyDescent="0.3">
      <c r="A109" s="71">
        <v>98</v>
      </c>
      <c r="B109" s="60" t="s">
        <v>239</v>
      </c>
      <c r="C109" s="85" t="s">
        <v>252</v>
      </c>
      <c r="D109" s="72">
        <v>6224</v>
      </c>
      <c r="E109" s="72" t="s">
        <v>99</v>
      </c>
      <c r="F109" s="75">
        <v>44553</v>
      </c>
      <c r="G109" s="64" t="s">
        <v>10</v>
      </c>
      <c r="H109" s="65" t="s">
        <v>13</v>
      </c>
      <c r="I109" s="65" t="s">
        <v>241</v>
      </c>
      <c r="J109" s="65" t="s">
        <v>13</v>
      </c>
      <c r="K109" s="65" t="s">
        <v>248</v>
      </c>
      <c r="L109" s="65" t="s">
        <v>13</v>
      </c>
      <c r="M109" s="65" t="s">
        <v>13</v>
      </c>
      <c r="N109" s="65" t="s">
        <v>13</v>
      </c>
      <c r="O109" s="65" t="s">
        <v>13</v>
      </c>
      <c r="P109" s="65" t="s">
        <v>241</v>
      </c>
      <c r="Q109" s="65" t="s">
        <v>13</v>
      </c>
      <c r="R109" s="65" t="s">
        <v>13</v>
      </c>
      <c r="S109" s="65" t="s">
        <v>248</v>
      </c>
      <c r="T109" s="65" t="s">
        <v>13</v>
      </c>
      <c r="U109" s="65" t="s">
        <v>13</v>
      </c>
      <c r="V109" s="65" t="s">
        <v>13</v>
      </c>
      <c r="W109" s="65" t="s">
        <v>241</v>
      </c>
      <c r="X109" s="65" t="s">
        <v>13</v>
      </c>
      <c r="Y109" s="65" t="s">
        <v>13</v>
      </c>
      <c r="Z109" s="65" t="s">
        <v>241</v>
      </c>
      <c r="AA109" s="65" t="s">
        <v>13</v>
      </c>
      <c r="AB109" s="65" t="s">
        <v>248</v>
      </c>
      <c r="AC109" s="65" t="s">
        <v>241</v>
      </c>
      <c r="AD109" s="65" t="s">
        <v>13</v>
      </c>
      <c r="AE109" s="65" t="s">
        <v>241</v>
      </c>
      <c r="AF109" s="65" t="s">
        <v>241</v>
      </c>
      <c r="AG109" s="65" t="s">
        <v>241</v>
      </c>
      <c r="AH109" s="65" t="s">
        <v>13</v>
      </c>
      <c r="AI109" s="65" t="s">
        <v>241</v>
      </c>
      <c r="AJ109" s="65" t="s">
        <v>241</v>
      </c>
      <c r="AK109" s="65" t="s">
        <v>241</v>
      </c>
      <c r="AL109" s="65" t="s">
        <v>241</v>
      </c>
      <c r="AM109" s="66">
        <f t="shared" si="4"/>
        <v>16</v>
      </c>
      <c r="AN109" s="67">
        <f t="shared" si="5"/>
        <v>3</v>
      </c>
      <c r="AO109" s="68">
        <f t="shared" si="6"/>
        <v>12</v>
      </c>
      <c r="AP109" s="69">
        <f t="shared" si="7"/>
        <v>19</v>
      </c>
      <c r="AQ109" s="54"/>
    </row>
    <row r="110" spans="1:43" s="70" customFormat="1" ht="41.25" customHeight="1" x14ac:dyDescent="0.3">
      <c r="A110" s="59">
        <v>99</v>
      </c>
      <c r="B110" s="60" t="s">
        <v>240</v>
      </c>
      <c r="C110" s="85" t="s">
        <v>251</v>
      </c>
      <c r="D110" s="72">
        <v>6345</v>
      </c>
      <c r="E110" s="72" t="s">
        <v>99</v>
      </c>
      <c r="F110" s="75">
        <v>44627</v>
      </c>
      <c r="G110" s="64" t="s">
        <v>10</v>
      </c>
      <c r="H110" s="65" t="s">
        <v>13</v>
      </c>
      <c r="I110" s="65" t="s">
        <v>13</v>
      </c>
      <c r="J110" s="65" t="s">
        <v>248</v>
      </c>
      <c r="K110" s="65" t="s">
        <v>13</v>
      </c>
      <c r="L110" s="65" t="s">
        <v>13</v>
      </c>
      <c r="M110" s="65" t="s">
        <v>13</v>
      </c>
      <c r="N110" s="65" t="s">
        <v>13</v>
      </c>
      <c r="O110" s="65" t="s">
        <v>13</v>
      </c>
      <c r="P110" s="65" t="s">
        <v>13</v>
      </c>
      <c r="Q110" s="65" t="s">
        <v>248</v>
      </c>
      <c r="R110" s="65" t="s">
        <v>241</v>
      </c>
      <c r="S110" s="65" t="s">
        <v>241</v>
      </c>
      <c r="T110" s="65" t="s">
        <v>13</v>
      </c>
      <c r="U110" s="65" t="s">
        <v>13</v>
      </c>
      <c r="V110" s="65" t="s">
        <v>13</v>
      </c>
      <c r="W110" s="65" t="s">
        <v>13</v>
      </c>
      <c r="X110" s="65" t="s">
        <v>248</v>
      </c>
      <c r="Y110" s="65" t="s">
        <v>13</v>
      </c>
      <c r="Z110" s="65" t="s">
        <v>13</v>
      </c>
      <c r="AA110" s="65" t="s">
        <v>13</v>
      </c>
      <c r="AB110" s="65" t="s">
        <v>13</v>
      </c>
      <c r="AC110" s="65" t="s">
        <v>13</v>
      </c>
      <c r="AD110" s="65" t="s">
        <v>13</v>
      </c>
      <c r="AE110" s="65" t="s">
        <v>248</v>
      </c>
      <c r="AF110" s="65" t="s">
        <v>13</v>
      </c>
      <c r="AG110" s="65" t="s">
        <v>13</v>
      </c>
      <c r="AH110" s="65" t="s">
        <v>13</v>
      </c>
      <c r="AI110" s="65" t="s">
        <v>13</v>
      </c>
      <c r="AJ110" s="65" t="s">
        <v>13</v>
      </c>
      <c r="AK110" s="65" t="s">
        <v>13</v>
      </c>
      <c r="AL110" s="65" t="s">
        <v>13</v>
      </c>
      <c r="AM110" s="66">
        <f t="shared" si="4"/>
        <v>25</v>
      </c>
      <c r="AN110" s="67">
        <f t="shared" si="5"/>
        <v>4</v>
      </c>
      <c r="AO110" s="68">
        <f t="shared" si="6"/>
        <v>2</v>
      </c>
      <c r="AP110" s="69">
        <f t="shared" si="7"/>
        <v>29</v>
      </c>
      <c r="AQ110" s="54"/>
    </row>
    <row r="111" spans="1:43" s="70" customFormat="1" ht="41.25" customHeight="1" x14ac:dyDescent="0.3">
      <c r="A111" s="71">
        <v>100</v>
      </c>
      <c r="B111" s="60" t="s">
        <v>216</v>
      </c>
      <c r="C111" s="72" t="s">
        <v>217</v>
      </c>
      <c r="D111" s="72">
        <v>6410</v>
      </c>
      <c r="E111" s="72" t="s">
        <v>100</v>
      </c>
      <c r="F111" s="75">
        <v>44666</v>
      </c>
      <c r="G111" s="64" t="s">
        <v>101</v>
      </c>
      <c r="H111" s="65" t="s">
        <v>13</v>
      </c>
      <c r="I111" s="65" t="s">
        <v>13</v>
      </c>
      <c r="J111" s="65" t="s">
        <v>13</v>
      </c>
      <c r="K111" s="65" t="s">
        <v>13</v>
      </c>
      <c r="L111" s="65" t="s">
        <v>13</v>
      </c>
      <c r="M111" s="65" t="s">
        <v>248</v>
      </c>
      <c r="N111" s="65" t="s">
        <v>13</v>
      </c>
      <c r="O111" s="65" t="s">
        <v>13</v>
      </c>
      <c r="P111" s="65" t="s">
        <v>13</v>
      </c>
      <c r="Q111" s="65" t="s">
        <v>13</v>
      </c>
      <c r="R111" s="65" t="s">
        <v>241</v>
      </c>
      <c r="S111" s="65" t="s">
        <v>13</v>
      </c>
      <c r="T111" s="65" t="s">
        <v>13</v>
      </c>
      <c r="U111" s="65" t="s">
        <v>13</v>
      </c>
      <c r="V111" s="65" t="s">
        <v>248</v>
      </c>
      <c r="W111" s="65" t="s">
        <v>13</v>
      </c>
      <c r="X111" s="65" t="s">
        <v>13</v>
      </c>
      <c r="Y111" s="65" t="s">
        <v>13</v>
      </c>
      <c r="Z111" s="65" t="s">
        <v>13</v>
      </c>
      <c r="AA111" s="65" t="s">
        <v>248</v>
      </c>
      <c r="AB111" s="65" t="s">
        <v>13</v>
      </c>
      <c r="AC111" s="65" t="s">
        <v>13</v>
      </c>
      <c r="AD111" s="65" t="s">
        <v>13</v>
      </c>
      <c r="AE111" s="65" t="s">
        <v>13</v>
      </c>
      <c r="AF111" s="65" t="s">
        <v>13</v>
      </c>
      <c r="AG111" s="65" t="s">
        <v>13</v>
      </c>
      <c r="AH111" s="65" t="s">
        <v>241</v>
      </c>
      <c r="AI111" s="65" t="s">
        <v>13</v>
      </c>
      <c r="AJ111" s="65" t="s">
        <v>248</v>
      </c>
      <c r="AK111" s="65" t="s">
        <v>13</v>
      </c>
      <c r="AL111" s="65" t="s">
        <v>13</v>
      </c>
      <c r="AM111" s="66">
        <f t="shared" si="4"/>
        <v>25</v>
      </c>
      <c r="AN111" s="67">
        <f t="shared" si="5"/>
        <v>4</v>
      </c>
      <c r="AO111" s="68">
        <f t="shared" si="6"/>
        <v>2</v>
      </c>
      <c r="AP111" s="69">
        <f t="shared" si="7"/>
        <v>29</v>
      </c>
      <c r="AQ111" s="54"/>
    </row>
    <row r="112" spans="1:43" s="70" customFormat="1" ht="41.25" customHeight="1" x14ac:dyDescent="0.3">
      <c r="A112" s="59">
        <v>101</v>
      </c>
      <c r="B112" s="60" t="s">
        <v>218</v>
      </c>
      <c r="C112" s="72" t="s">
        <v>219</v>
      </c>
      <c r="D112" s="72">
        <v>6414</v>
      </c>
      <c r="E112" s="72" t="s">
        <v>99</v>
      </c>
      <c r="F112" s="75">
        <v>44670</v>
      </c>
      <c r="G112" s="64" t="s">
        <v>10</v>
      </c>
      <c r="H112" s="65" t="s">
        <v>248</v>
      </c>
      <c r="I112" s="65" t="s">
        <v>13</v>
      </c>
      <c r="J112" s="65" t="s">
        <v>13</v>
      </c>
      <c r="K112" s="65" t="s">
        <v>241</v>
      </c>
      <c r="L112" s="65" t="s">
        <v>13</v>
      </c>
      <c r="M112" s="65" t="s">
        <v>241</v>
      </c>
      <c r="N112" s="65" t="s">
        <v>13</v>
      </c>
      <c r="O112" s="65" t="s">
        <v>13</v>
      </c>
      <c r="P112" s="65" t="s">
        <v>248</v>
      </c>
      <c r="Q112" s="65" t="s">
        <v>13</v>
      </c>
      <c r="R112" s="65" t="s">
        <v>13</v>
      </c>
      <c r="S112" s="65" t="s">
        <v>13</v>
      </c>
      <c r="T112" s="65" t="s">
        <v>13</v>
      </c>
      <c r="U112" s="65" t="s">
        <v>248</v>
      </c>
      <c r="V112" s="65" t="s">
        <v>13</v>
      </c>
      <c r="W112" s="65" t="s">
        <v>13</v>
      </c>
      <c r="X112" s="65" t="s">
        <v>13</v>
      </c>
      <c r="Y112" s="65" t="s">
        <v>13</v>
      </c>
      <c r="Z112" s="65" t="s">
        <v>13</v>
      </c>
      <c r="AA112" s="65" t="s">
        <v>13</v>
      </c>
      <c r="AB112" s="65" t="s">
        <v>13</v>
      </c>
      <c r="AC112" s="65" t="s">
        <v>13</v>
      </c>
      <c r="AD112" s="65" t="s">
        <v>248</v>
      </c>
      <c r="AE112" s="65" t="s">
        <v>13</v>
      </c>
      <c r="AF112" s="65" t="s">
        <v>13</v>
      </c>
      <c r="AG112" s="65" t="s">
        <v>248</v>
      </c>
      <c r="AH112" s="65" t="s">
        <v>13</v>
      </c>
      <c r="AI112" s="65" t="s">
        <v>13</v>
      </c>
      <c r="AJ112" s="65" t="s">
        <v>13</v>
      </c>
      <c r="AK112" s="65" t="s">
        <v>13</v>
      </c>
      <c r="AL112" s="65" t="s">
        <v>13</v>
      </c>
      <c r="AM112" s="66">
        <f t="shared" si="4"/>
        <v>24</v>
      </c>
      <c r="AN112" s="67">
        <f t="shared" si="5"/>
        <v>5</v>
      </c>
      <c r="AO112" s="68">
        <f t="shared" si="6"/>
        <v>2</v>
      </c>
      <c r="AP112" s="69">
        <f t="shared" si="7"/>
        <v>29</v>
      </c>
      <c r="AQ112" s="54"/>
    </row>
    <row r="113" spans="1:43" s="70" customFormat="1" ht="41.25" customHeight="1" x14ac:dyDescent="0.3">
      <c r="A113" s="71">
        <v>102</v>
      </c>
      <c r="B113" s="60" t="s">
        <v>220</v>
      </c>
      <c r="C113" s="72" t="s">
        <v>221</v>
      </c>
      <c r="D113" s="72">
        <v>6415</v>
      </c>
      <c r="E113" s="72" t="s">
        <v>99</v>
      </c>
      <c r="F113" s="75">
        <v>44670</v>
      </c>
      <c r="G113" s="64" t="s">
        <v>10</v>
      </c>
      <c r="H113" s="65" t="s">
        <v>13</v>
      </c>
      <c r="I113" s="65" t="s">
        <v>241</v>
      </c>
      <c r="J113" s="65" t="s">
        <v>13</v>
      </c>
      <c r="K113" s="65" t="s">
        <v>13</v>
      </c>
      <c r="L113" s="65" t="s">
        <v>241</v>
      </c>
      <c r="M113" s="65" t="s">
        <v>241</v>
      </c>
      <c r="N113" s="65" t="s">
        <v>241</v>
      </c>
      <c r="O113" s="65" t="s">
        <v>241</v>
      </c>
      <c r="P113" s="65" t="s">
        <v>241</v>
      </c>
      <c r="Q113" s="65" t="s">
        <v>13</v>
      </c>
      <c r="R113" s="65" t="s">
        <v>241</v>
      </c>
      <c r="S113" s="65" t="s">
        <v>241</v>
      </c>
      <c r="T113" s="65" t="s">
        <v>13</v>
      </c>
      <c r="U113" s="65" t="s">
        <v>241</v>
      </c>
      <c r="V113" s="65" t="s">
        <v>248</v>
      </c>
      <c r="W113" s="65" t="s">
        <v>13</v>
      </c>
      <c r="X113" s="65" t="s">
        <v>13</v>
      </c>
      <c r="Y113" s="65" t="s">
        <v>13</v>
      </c>
      <c r="Z113" s="65" t="s">
        <v>13</v>
      </c>
      <c r="AA113" s="65" t="s">
        <v>241</v>
      </c>
      <c r="AB113" s="65" t="s">
        <v>241</v>
      </c>
      <c r="AC113" s="65" t="s">
        <v>241</v>
      </c>
      <c r="AD113" s="65" t="s">
        <v>241</v>
      </c>
      <c r="AE113" s="65" t="s">
        <v>13</v>
      </c>
      <c r="AF113" s="65" t="s">
        <v>241</v>
      </c>
      <c r="AG113" s="65" t="s">
        <v>241</v>
      </c>
      <c r="AH113" s="65" t="s">
        <v>241</v>
      </c>
      <c r="AI113" s="65" t="s">
        <v>241</v>
      </c>
      <c r="AJ113" s="65" t="s">
        <v>241</v>
      </c>
      <c r="AK113" s="65" t="s">
        <v>241</v>
      </c>
      <c r="AL113" s="65" t="s">
        <v>241</v>
      </c>
      <c r="AM113" s="66">
        <f t="shared" si="4"/>
        <v>10</v>
      </c>
      <c r="AN113" s="67">
        <f t="shared" si="5"/>
        <v>1</v>
      </c>
      <c r="AO113" s="68">
        <f t="shared" si="6"/>
        <v>20</v>
      </c>
      <c r="AP113" s="69">
        <f t="shared" si="7"/>
        <v>11</v>
      </c>
      <c r="AQ113" s="54"/>
    </row>
    <row r="114" spans="1:43" s="70" customFormat="1" ht="41.25" customHeight="1" x14ac:dyDescent="0.3">
      <c r="A114" s="59">
        <v>103</v>
      </c>
      <c r="B114" s="84" t="s">
        <v>249</v>
      </c>
      <c r="C114" s="84" t="s">
        <v>250</v>
      </c>
      <c r="D114" s="72">
        <v>5286</v>
      </c>
      <c r="E114" s="72" t="s">
        <v>99</v>
      </c>
      <c r="F114" s="75">
        <v>44075</v>
      </c>
      <c r="G114" s="64" t="s">
        <v>10</v>
      </c>
      <c r="H114" s="65" t="s">
        <v>241</v>
      </c>
      <c r="I114" s="65" t="s">
        <v>241</v>
      </c>
      <c r="J114" s="65" t="s">
        <v>241</v>
      </c>
      <c r="K114" s="65" t="s">
        <v>241</v>
      </c>
      <c r="L114" s="65" t="s">
        <v>241</v>
      </c>
      <c r="M114" s="65" t="s">
        <v>241</v>
      </c>
      <c r="N114" s="65" t="s">
        <v>241</v>
      </c>
      <c r="O114" s="65" t="s">
        <v>241</v>
      </c>
      <c r="P114" s="65" t="s">
        <v>241</v>
      </c>
      <c r="Q114" s="65" t="s">
        <v>241</v>
      </c>
      <c r="R114" s="65" t="s">
        <v>241</v>
      </c>
      <c r="S114" s="65" t="s">
        <v>241</v>
      </c>
      <c r="T114" s="65" t="s">
        <v>241</v>
      </c>
      <c r="U114" s="65" t="s">
        <v>241</v>
      </c>
      <c r="V114" s="65" t="s">
        <v>241</v>
      </c>
      <c r="W114" s="65" t="s">
        <v>241</v>
      </c>
      <c r="X114" s="65" t="s">
        <v>241</v>
      </c>
      <c r="Y114" s="65" t="s">
        <v>241</v>
      </c>
      <c r="Z114" s="65" t="s">
        <v>241</v>
      </c>
      <c r="AA114" s="65" t="s">
        <v>13</v>
      </c>
      <c r="AB114" s="65" t="s">
        <v>13</v>
      </c>
      <c r="AC114" s="65" t="s">
        <v>13</v>
      </c>
      <c r="AD114" s="65" t="s">
        <v>13</v>
      </c>
      <c r="AE114" s="65" t="s">
        <v>13</v>
      </c>
      <c r="AF114" s="65" t="s">
        <v>248</v>
      </c>
      <c r="AG114" s="65" t="s">
        <v>13</v>
      </c>
      <c r="AH114" s="65" t="s">
        <v>13</v>
      </c>
      <c r="AI114" s="65" t="s">
        <v>13</v>
      </c>
      <c r="AJ114" s="65" t="s">
        <v>13</v>
      </c>
      <c r="AK114" s="65" t="s">
        <v>13</v>
      </c>
      <c r="AL114" s="65" t="s">
        <v>248</v>
      </c>
      <c r="AM114" s="66">
        <f t="shared" si="4"/>
        <v>10</v>
      </c>
      <c r="AN114" s="67">
        <f t="shared" si="5"/>
        <v>2</v>
      </c>
      <c r="AO114" s="68">
        <f t="shared" si="6"/>
        <v>19</v>
      </c>
      <c r="AP114" s="69">
        <f t="shared" si="7"/>
        <v>12</v>
      </c>
      <c r="AQ114" s="54"/>
    </row>
    <row r="115" spans="1:43" s="70" customFormat="1" ht="41.25" customHeight="1" x14ac:dyDescent="0.3">
      <c r="A115" s="71">
        <v>104</v>
      </c>
      <c r="B115" s="60" t="s">
        <v>223</v>
      </c>
      <c r="C115" s="72" t="s">
        <v>224</v>
      </c>
      <c r="D115" s="72">
        <v>6431</v>
      </c>
      <c r="E115" s="72" t="s">
        <v>99</v>
      </c>
      <c r="F115" s="75">
        <v>44683</v>
      </c>
      <c r="G115" s="64" t="s">
        <v>10</v>
      </c>
      <c r="H115" s="65" t="s">
        <v>241</v>
      </c>
      <c r="I115" s="65" t="s">
        <v>241</v>
      </c>
      <c r="J115" s="65" t="s">
        <v>241</v>
      </c>
      <c r="K115" s="65" t="s">
        <v>241</v>
      </c>
      <c r="L115" s="65" t="s">
        <v>241</v>
      </c>
      <c r="M115" s="65" t="s">
        <v>241</v>
      </c>
      <c r="N115" s="65" t="s">
        <v>241</v>
      </c>
      <c r="O115" s="65" t="s">
        <v>241</v>
      </c>
      <c r="P115" s="65" t="s">
        <v>241</v>
      </c>
      <c r="Q115" s="65" t="s">
        <v>241</v>
      </c>
      <c r="R115" s="65" t="s">
        <v>13</v>
      </c>
      <c r="S115" s="65" t="s">
        <v>13</v>
      </c>
      <c r="T115" s="65" t="s">
        <v>13</v>
      </c>
      <c r="U115" s="65" t="s">
        <v>241</v>
      </c>
      <c r="V115" s="65" t="s">
        <v>13</v>
      </c>
      <c r="W115" s="65" t="s">
        <v>248</v>
      </c>
      <c r="X115" s="65" t="s">
        <v>13</v>
      </c>
      <c r="Y115" s="65" t="s">
        <v>13</v>
      </c>
      <c r="Z115" s="65" t="s">
        <v>13</v>
      </c>
      <c r="AA115" s="65" t="s">
        <v>13</v>
      </c>
      <c r="AB115" s="65" t="s">
        <v>241</v>
      </c>
      <c r="AC115" s="65" t="s">
        <v>241</v>
      </c>
      <c r="AD115" s="65" t="s">
        <v>241</v>
      </c>
      <c r="AE115" s="65" t="s">
        <v>241</v>
      </c>
      <c r="AF115" s="65" t="s">
        <v>241</v>
      </c>
      <c r="AG115" s="65" t="s">
        <v>241</v>
      </c>
      <c r="AH115" s="65" t="s">
        <v>241</v>
      </c>
      <c r="AI115" s="65" t="s">
        <v>241</v>
      </c>
      <c r="AJ115" s="65" t="s">
        <v>241</v>
      </c>
      <c r="AK115" s="65" t="s">
        <v>241</v>
      </c>
      <c r="AL115" s="65" t="s">
        <v>241</v>
      </c>
      <c r="AM115" s="66">
        <f t="shared" si="4"/>
        <v>8</v>
      </c>
      <c r="AN115" s="67">
        <f t="shared" si="5"/>
        <v>1</v>
      </c>
      <c r="AO115" s="68">
        <f t="shared" si="6"/>
        <v>22</v>
      </c>
      <c r="AP115" s="69">
        <f t="shared" si="7"/>
        <v>9</v>
      </c>
      <c r="AQ115" s="54"/>
    </row>
    <row r="116" spans="1:43" s="70" customFormat="1" ht="41.25" customHeight="1" x14ac:dyDescent="0.3">
      <c r="A116" s="59">
        <v>105</v>
      </c>
      <c r="B116" s="60" t="s">
        <v>225</v>
      </c>
      <c r="C116" s="72" t="s">
        <v>226</v>
      </c>
      <c r="D116" s="72">
        <v>6015</v>
      </c>
      <c r="E116" s="72" t="s">
        <v>99</v>
      </c>
      <c r="F116" s="75">
        <v>44683</v>
      </c>
      <c r="G116" s="64" t="s">
        <v>10</v>
      </c>
      <c r="H116" s="65" t="s">
        <v>241</v>
      </c>
      <c r="I116" s="65" t="s">
        <v>13</v>
      </c>
      <c r="J116" s="65" t="s">
        <v>241</v>
      </c>
      <c r="K116" s="65" t="s">
        <v>13</v>
      </c>
      <c r="L116" s="65" t="s">
        <v>13</v>
      </c>
      <c r="M116" s="65" t="s">
        <v>13</v>
      </c>
      <c r="N116" s="65" t="s">
        <v>248</v>
      </c>
      <c r="O116" s="65" t="s">
        <v>13</v>
      </c>
      <c r="P116" s="65" t="s">
        <v>13</v>
      </c>
      <c r="Q116" s="65" t="s">
        <v>241</v>
      </c>
      <c r="R116" s="65" t="s">
        <v>13</v>
      </c>
      <c r="S116" s="65" t="s">
        <v>241</v>
      </c>
      <c r="T116" s="65" t="s">
        <v>13</v>
      </c>
      <c r="U116" s="65" t="s">
        <v>241</v>
      </c>
      <c r="V116" s="65" t="s">
        <v>241</v>
      </c>
      <c r="W116" s="65" t="s">
        <v>241</v>
      </c>
      <c r="X116" s="65" t="s">
        <v>241</v>
      </c>
      <c r="Y116" s="65" t="s">
        <v>241</v>
      </c>
      <c r="Z116" s="65" t="s">
        <v>241</v>
      </c>
      <c r="AA116" s="65" t="s">
        <v>241</v>
      </c>
      <c r="AB116" s="65" t="s">
        <v>241</v>
      </c>
      <c r="AC116" s="65" t="s">
        <v>241</v>
      </c>
      <c r="AD116" s="65" t="s">
        <v>13</v>
      </c>
      <c r="AE116" s="65" t="s">
        <v>13</v>
      </c>
      <c r="AF116" s="65" t="s">
        <v>241</v>
      </c>
      <c r="AG116" s="65" t="s">
        <v>13</v>
      </c>
      <c r="AH116" s="65" t="s">
        <v>13</v>
      </c>
      <c r="AI116" s="65" t="s">
        <v>248</v>
      </c>
      <c r="AJ116" s="65" t="s">
        <v>13</v>
      </c>
      <c r="AK116" s="65" t="s">
        <v>13</v>
      </c>
      <c r="AL116" s="65" t="s">
        <v>13</v>
      </c>
      <c r="AM116" s="66">
        <f t="shared" si="4"/>
        <v>15</v>
      </c>
      <c r="AN116" s="67">
        <f t="shared" si="5"/>
        <v>2</v>
      </c>
      <c r="AO116" s="68">
        <f t="shared" si="6"/>
        <v>14</v>
      </c>
      <c r="AP116" s="69">
        <f t="shared" si="7"/>
        <v>17</v>
      </c>
      <c r="AQ116" s="54"/>
    </row>
    <row r="117" spans="1:43" s="70" customFormat="1" ht="41.25" customHeight="1" x14ac:dyDescent="0.3">
      <c r="A117" s="71">
        <v>106</v>
      </c>
      <c r="B117" s="60" t="s">
        <v>227</v>
      </c>
      <c r="C117" s="72" t="s">
        <v>228</v>
      </c>
      <c r="D117" s="72">
        <v>6432</v>
      </c>
      <c r="E117" s="72" t="s">
        <v>99</v>
      </c>
      <c r="F117" s="75">
        <v>44683</v>
      </c>
      <c r="G117" s="64" t="s">
        <v>10</v>
      </c>
      <c r="H117" s="65" t="s">
        <v>13</v>
      </c>
      <c r="I117" s="65" t="s">
        <v>241</v>
      </c>
      <c r="J117" s="65" t="s">
        <v>13</v>
      </c>
      <c r="K117" s="65" t="s">
        <v>241</v>
      </c>
      <c r="L117" s="65" t="s">
        <v>248</v>
      </c>
      <c r="M117" s="65" t="s">
        <v>13</v>
      </c>
      <c r="N117" s="65" t="s">
        <v>13</v>
      </c>
      <c r="O117" s="65" t="s">
        <v>13</v>
      </c>
      <c r="P117" s="65" t="s">
        <v>13</v>
      </c>
      <c r="Q117" s="65" t="s">
        <v>13</v>
      </c>
      <c r="R117" s="65" t="s">
        <v>13</v>
      </c>
      <c r="S117" s="65" t="s">
        <v>13</v>
      </c>
      <c r="T117" s="65" t="s">
        <v>248</v>
      </c>
      <c r="U117" s="65" t="s">
        <v>13</v>
      </c>
      <c r="V117" s="65" t="s">
        <v>241</v>
      </c>
      <c r="W117" s="65" t="s">
        <v>241</v>
      </c>
      <c r="X117" s="65" t="s">
        <v>13</v>
      </c>
      <c r="Y117" s="65" t="s">
        <v>13</v>
      </c>
      <c r="Z117" s="65" t="s">
        <v>13</v>
      </c>
      <c r="AA117" s="65" t="s">
        <v>13</v>
      </c>
      <c r="AB117" s="65" t="s">
        <v>13</v>
      </c>
      <c r="AC117" s="65" t="s">
        <v>248</v>
      </c>
      <c r="AD117" s="65" t="s">
        <v>241</v>
      </c>
      <c r="AE117" s="65" t="s">
        <v>13</v>
      </c>
      <c r="AF117" s="65" t="s">
        <v>241</v>
      </c>
      <c r="AG117" s="65" t="s">
        <v>13</v>
      </c>
      <c r="AH117" s="65" t="s">
        <v>13</v>
      </c>
      <c r="AI117" s="65" t="s">
        <v>248</v>
      </c>
      <c r="AJ117" s="65" t="s">
        <v>13</v>
      </c>
      <c r="AK117" s="65" t="s">
        <v>13</v>
      </c>
      <c r="AL117" s="65" t="s">
        <v>13</v>
      </c>
      <c r="AM117" s="66">
        <f t="shared" si="4"/>
        <v>21</v>
      </c>
      <c r="AN117" s="67">
        <f t="shared" si="5"/>
        <v>4</v>
      </c>
      <c r="AO117" s="68">
        <f t="shared" si="6"/>
        <v>6</v>
      </c>
      <c r="AP117" s="69">
        <f t="shared" si="7"/>
        <v>25</v>
      </c>
      <c r="AQ117" s="54"/>
    </row>
    <row r="118" spans="1:43" s="70" customFormat="1" ht="41.25" customHeight="1" x14ac:dyDescent="0.3">
      <c r="A118" s="59">
        <v>107</v>
      </c>
      <c r="B118" s="60" t="s">
        <v>229</v>
      </c>
      <c r="C118" s="72" t="s">
        <v>230</v>
      </c>
      <c r="D118" s="72">
        <v>6435</v>
      </c>
      <c r="E118" s="72" t="s">
        <v>99</v>
      </c>
      <c r="F118" s="75">
        <v>44691</v>
      </c>
      <c r="G118" s="64" t="s">
        <v>10</v>
      </c>
      <c r="H118" s="65" t="s">
        <v>248</v>
      </c>
      <c r="I118" s="65" t="s">
        <v>13</v>
      </c>
      <c r="J118" s="65" t="s">
        <v>13</v>
      </c>
      <c r="K118" s="65" t="s">
        <v>13</v>
      </c>
      <c r="L118" s="65" t="s">
        <v>13</v>
      </c>
      <c r="M118" s="65" t="s">
        <v>241</v>
      </c>
      <c r="N118" s="65" t="s">
        <v>248</v>
      </c>
      <c r="O118" s="65" t="s">
        <v>13</v>
      </c>
      <c r="P118" s="65" t="s">
        <v>13</v>
      </c>
      <c r="Q118" s="65" t="s">
        <v>13</v>
      </c>
      <c r="R118" s="65" t="s">
        <v>13</v>
      </c>
      <c r="S118" s="65" t="s">
        <v>241</v>
      </c>
      <c r="T118" s="65" t="s">
        <v>241</v>
      </c>
      <c r="U118" s="65" t="s">
        <v>241</v>
      </c>
      <c r="V118" s="65" t="s">
        <v>241</v>
      </c>
      <c r="W118" s="65" t="s">
        <v>241</v>
      </c>
      <c r="X118" s="65" t="s">
        <v>241</v>
      </c>
      <c r="Y118" s="65" t="s">
        <v>241</v>
      </c>
      <c r="Z118" s="65" t="s">
        <v>241</v>
      </c>
      <c r="AA118" s="65" t="s">
        <v>241</v>
      </c>
      <c r="AB118" s="65" t="s">
        <v>241</v>
      </c>
      <c r="AC118" s="65" t="s">
        <v>13</v>
      </c>
      <c r="AD118" s="65" t="s">
        <v>13</v>
      </c>
      <c r="AE118" s="65" t="s">
        <v>13</v>
      </c>
      <c r="AF118" s="65" t="s">
        <v>241</v>
      </c>
      <c r="AG118" s="65" t="s">
        <v>241</v>
      </c>
      <c r="AH118" s="65" t="s">
        <v>241</v>
      </c>
      <c r="AI118" s="65" t="s">
        <v>13</v>
      </c>
      <c r="AJ118" s="65" t="s">
        <v>241</v>
      </c>
      <c r="AK118" s="65" t="s">
        <v>241</v>
      </c>
      <c r="AL118" s="65" t="s">
        <v>241</v>
      </c>
      <c r="AM118" s="66">
        <f t="shared" si="4"/>
        <v>12</v>
      </c>
      <c r="AN118" s="67">
        <f t="shared" si="5"/>
        <v>2</v>
      </c>
      <c r="AO118" s="68">
        <f t="shared" si="6"/>
        <v>17</v>
      </c>
      <c r="AP118" s="69">
        <f t="shared" si="7"/>
        <v>14</v>
      </c>
      <c r="AQ118" s="54"/>
    </row>
    <row r="119" spans="1:43" s="70" customFormat="1" ht="41.25" customHeight="1" x14ac:dyDescent="0.3">
      <c r="A119" s="71">
        <v>108</v>
      </c>
      <c r="B119" s="60" t="s">
        <v>123</v>
      </c>
      <c r="C119" s="72" t="s">
        <v>237</v>
      </c>
      <c r="D119" s="72">
        <v>6453</v>
      </c>
      <c r="E119" s="72" t="s">
        <v>99</v>
      </c>
      <c r="F119" s="75">
        <v>44706</v>
      </c>
      <c r="G119" s="64" t="s">
        <v>10</v>
      </c>
      <c r="H119" s="65" t="s">
        <v>13</v>
      </c>
      <c r="I119" s="65" t="s">
        <v>241</v>
      </c>
      <c r="J119" s="65" t="s">
        <v>241</v>
      </c>
      <c r="K119" s="65" t="s">
        <v>13</v>
      </c>
      <c r="L119" s="65" t="s">
        <v>241</v>
      </c>
      <c r="M119" s="65" t="s">
        <v>241</v>
      </c>
      <c r="N119" s="65" t="s">
        <v>241</v>
      </c>
      <c r="O119" s="65" t="s">
        <v>241</v>
      </c>
      <c r="P119" s="65" t="s">
        <v>241</v>
      </c>
      <c r="Q119" s="65" t="s">
        <v>241</v>
      </c>
      <c r="R119" s="65" t="s">
        <v>241</v>
      </c>
      <c r="S119" s="65" t="s">
        <v>241</v>
      </c>
      <c r="T119" s="65" t="s">
        <v>241</v>
      </c>
      <c r="U119" s="65" t="s">
        <v>241</v>
      </c>
      <c r="V119" s="65" t="s">
        <v>241</v>
      </c>
      <c r="W119" s="65" t="s">
        <v>241</v>
      </c>
      <c r="X119" s="65" t="s">
        <v>241</v>
      </c>
      <c r="Y119" s="65" t="s">
        <v>241</v>
      </c>
      <c r="Z119" s="65" t="s">
        <v>241</v>
      </c>
      <c r="AA119" s="65" t="s">
        <v>241</v>
      </c>
      <c r="AB119" s="65" t="s">
        <v>13</v>
      </c>
      <c r="AC119" s="65" t="s">
        <v>241</v>
      </c>
      <c r="AD119" s="65" t="s">
        <v>241</v>
      </c>
      <c r="AE119" s="65" t="s">
        <v>241</v>
      </c>
      <c r="AF119" s="65" t="s">
        <v>241</v>
      </c>
      <c r="AG119" s="65" t="s">
        <v>241</v>
      </c>
      <c r="AH119" s="65" t="s">
        <v>241</v>
      </c>
      <c r="AI119" s="65" t="s">
        <v>241</v>
      </c>
      <c r="AJ119" s="65" t="s">
        <v>241</v>
      </c>
      <c r="AK119" s="65" t="s">
        <v>241</v>
      </c>
      <c r="AL119" s="65" t="s">
        <v>241</v>
      </c>
      <c r="AM119" s="66">
        <f t="shared" si="4"/>
        <v>3</v>
      </c>
      <c r="AN119" s="67">
        <f t="shared" si="5"/>
        <v>0</v>
      </c>
      <c r="AO119" s="68">
        <f t="shared" si="6"/>
        <v>28</v>
      </c>
      <c r="AP119" s="69">
        <f t="shared" si="7"/>
        <v>3</v>
      </c>
      <c r="AQ119" s="54"/>
    </row>
    <row r="120" spans="1:43" s="70" customFormat="1" ht="41.25" customHeight="1" x14ac:dyDescent="0.3">
      <c r="A120" s="59">
        <v>109</v>
      </c>
      <c r="B120" s="60" t="s">
        <v>235</v>
      </c>
      <c r="C120" s="72" t="s">
        <v>236</v>
      </c>
      <c r="D120" s="72">
        <v>6454</v>
      </c>
      <c r="E120" s="72" t="s">
        <v>99</v>
      </c>
      <c r="F120" s="75">
        <v>44706</v>
      </c>
      <c r="G120" s="64" t="s">
        <v>10</v>
      </c>
      <c r="H120" s="65" t="s">
        <v>13</v>
      </c>
      <c r="I120" s="65" t="s">
        <v>241</v>
      </c>
      <c r="J120" s="65" t="s">
        <v>13</v>
      </c>
      <c r="K120" s="65" t="s">
        <v>13</v>
      </c>
      <c r="L120" s="65" t="s">
        <v>13</v>
      </c>
      <c r="M120" s="65" t="s">
        <v>248</v>
      </c>
      <c r="N120" s="65" t="s">
        <v>241</v>
      </c>
      <c r="O120" s="65" t="s">
        <v>241</v>
      </c>
      <c r="P120" s="65" t="s">
        <v>241</v>
      </c>
      <c r="Q120" s="65" t="s">
        <v>13</v>
      </c>
      <c r="R120" s="65" t="s">
        <v>13</v>
      </c>
      <c r="S120" s="65" t="s">
        <v>13</v>
      </c>
      <c r="T120" s="65" t="s">
        <v>13</v>
      </c>
      <c r="U120" s="65" t="s">
        <v>13</v>
      </c>
      <c r="V120" s="65" t="s">
        <v>248</v>
      </c>
      <c r="W120" s="65" t="s">
        <v>241</v>
      </c>
      <c r="X120" s="65" t="s">
        <v>13</v>
      </c>
      <c r="Y120" s="65" t="s">
        <v>241</v>
      </c>
      <c r="Z120" s="65" t="s">
        <v>241</v>
      </c>
      <c r="AA120" s="65" t="s">
        <v>241</v>
      </c>
      <c r="AB120" s="65" t="s">
        <v>241</v>
      </c>
      <c r="AC120" s="65" t="s">
        <v>241</v>
      </c>
      <c r="AD120" s="65" t="s">
        <v>241</v>
      </c>
      <c r="AE120" s="65" t="s">
        <v>13</v>
      </c>
      <c r="AF120" s="65" t="s">
        <v>241</v>
      </c>
      <c r="AG120" s="65" t="s">
        <v>13</v>
      </c>
      <c r="AH120" s="65" t="s">
        <v>241</v>
      </c>
      <c r="AI120" s="65" t="s">
        <v>13</v>
      </c>
      <c r="AJ120" s="65" t="s">
        <v>241</v>
      </c>
      <c r="AK120" s="65" t="s">
        <v>248</v>
      </c>
      <c r="AL120" s="65" t="s">
        <v>13</v>
      </c>
      <c r="AM120" s="66">
        <f t="shared" si="4"/>
        <v>14</v>
      </c>
      <c r="AN120" s="67">
        <f t="shared" si="5"/>
        <v>3</v>
      </c>
      <c r="AO120" s="68">
        <f t="shared" si="6"/>
        <v>14</v>
      </c>
      <c r="AP120" s="69">
        <f t="shared" si="7"/>
        <v>17</v>
      </c>
      <c r="AQ120" s="54"/>
    </row>
    <row r="121" spans="1:43" s="70" customFormat="1" ht="41.25" customHeight="1" x14ac:dyDescent="0.3">
      <c r="A121" s="71">
        <v>110</v>
      </c>
      <c r="B121" s="60" t="s">
        <v>233</v>
      </c>
      <c r="C121" s="72" t="s">
        <v>234</v>
      </c>
      <c r="D121" s="72">
        <v>6455</v>
      </c>
      <c r="E121" s="72" t="s">
        <v>99</v>
      </c>
      <c r="F121" s="75">
        <v>44706</v>
      </c>
      <c r="G121" s="64" t="s">
        <v>10</v>
      </c>
      <c r="H121" s="65" t="s">
        <v>13</v>
      </c>
      <c r="I121" s="65" t="s">
        <v>13</v>
      </c>
      <c r="J121" s="65" t="s">
        <v>13</v>
      </c>
      <c r="K121" s="65" t="s">
        <v>13</v>
      </c>
      <c r="L121" s="65" t="s">
        <v>13</v>
      </c>
      <c r="M121" s="65" t="s">
        <v>13</v>
      </c>
      <c r="N121" s="65" t="s">
        <v>248</v>
      </c>
      <c r="O121" s="65" t="s">
        <v>13</v>
      </c>
      <c r="P121" s="65" t="s">
        <v>241</v>
      </c>
      <c r="Q121" s="65" t="s">
        <v>13</v>
      </c>
      <c r="R121" s="65" t="s">
        <v>13</v>
      </c>
      <c r="S121" s="65" t="s">
        <v>13</v>
      </c>
      <c r="T121" s="65" t="s">
        <v>13</v>
      </c>
      <c r="U121" s="65" t="s">
        <v>248</v>
      </c>
      <c r="V121" s="65" t="s">
        <v>13</v>
      </c>
      <c r="W121" s="65" t="s">
        <v>13</v>
      </c>
      <c r="X121" s="65" t="s">
        <v>13</v>
      </c>
      <c r="Y121" s="65" t="s">
        <v>13</v>
      </c>
      <c r="Z121" s="65" t="s">
        <v>13</v>
      </c>
      <c r="AA121" s="65" t="s">
        <v>13</v>
      </c>
      <c r="AB121" s="65" t="s">
        <v>13</v>
      </c>
      <c r="AC121" s="65" t="s">
        <v>248</v>
      </c>
      <c r="AD121" s="65" t="s">
        <v>241</v>
      </c>
      <c r="AE121" s="65" t="s">
        <v>13</v>
      </c>
      <c r="AF121" s="65" t="s">
        <v>13</v>
      </c>
      <c r="AG121" s="65" t="s">
        <v>13</v>
      </c>
      <c r="AH121" s="65" t="s">
        <v>13</v>
      </c>
      <c r="AI121" s="65" t="s">
        <v>13</v>
      </c>
      <c r="AJ121" s="65" t="s">
        <v>13</v>
      </c>
      <c r="AK121" s="65" t="s">
        <v>248</v>
      </c>
      <c r="AL121" s="65" t="s">
        <v>13</v>
      </c>
      <c r="AM121" s="66">
        <f t="shared" si="4"/>
        <v>25</v>
      </c>
      <c r="AN121" s="67">
        <f t="shared" si="5"/>
        <v>4</v>
      </c>
      <c r="AO121" s="68">
        <f t="shared" si="6"/>
        <v>2</v>
      </c>
      <c r="AP121" s="69">
        <f t="shared" si="7"/>
        <v>29</v>
      </c>
      <c r="AQ121" s="54"/>
    </row>
    <row r="122" spans="1:43" s="70" customFormat="1" ht="41.25" customHeight="1" x14ac:dyDescent="0.25">
      <c r="A122" s="59">
        <v>111</v>
      </c>
      <c r="B122" s="82" t="s">
        <v>243</v>
      </c>
      <c r="C122" s="82" t="s">
        <v>244</v>
      </c>
      <c r="D122" s="82">
        <v>5592</v>
      </c>
      <c r="E122" s="82" t="s">
        <v>99</v>
      </c>
      <c r="F122" s="83">
        <v>44264</v>
      </c>
      <c r="G122" s="64" t="s">
        <v>10</v>
      </c>
      <c r="H122" s="65" t="s">
        <v>248</v>
      </c>
      <c r="I122" s="65" t="s">
        <v>241</v>
      </c>
      <c r="J122" s="65" t="s">
        <v>241</v>
      </c>
      <c r="K122" s="65" t="s">
        <v>13</v>
      </c>
      <c r="L122" s="65" t="s">
        <v>13</v>
      </c>
      <c r="M122" s="65" t="s">
        <v>13</v>
      </c>
      <c r="N122" s="65" t="s">
        <v>248</v>
      </c>
      <c r="O122" s="65" t="s">
        <v>13</v>
      </c>
      <c r="P122" s="65" t="s">
        <v>13</v>
      </c>
      <c r="Q122" s="65" t="s">
        <v>13</v>
      </c>
      <c r="R122" s="65" t="s">
        <v>13</v>
      </c>
      <c r="S122" s="65" t="s">
        <v>13</v>
      </c>
      <c r="T122" s="65" t="s">
        <v>13</v>
      </c>
      <c r="U122" s="65" t="s">
        <v>13</v>
      </c>
      <c r="V122" s="65" t="s">
        <v>248</v>
      </c>
      <c r="W122" s="65" t="s">
        <v>13</v>
      </c>
      <c r="X122" s="65" t="s">
        <v>13</v>
      </c>
      <c r="Y122" s="65" t="s">
        <v>13</v>
      </c>
      <c r="Z122" s="65" t="s">
        <v>13</v>
      </c>
      <c r="AA122" s="65" t="s">
        <v>13</v>
      </c>
      <c r="AB122" s="65" t="s">
        <v>13</v>
      </c>
      <c r="AC122" s="65" t="s">
        <v>13</v>
      </c>
      <c r="AD122" s="65" t="s">
        <v>248</v>
      </c>
      <c r="AE122" s="65" t="s">
        <v>13</v>
      </c>
      <c r="AF122" s="65" t="s">
        <v>13</v>
      </c>
      <c r="AG122" s="65" t="s">
        <v>13</v>
      </c>
      <c r="AH122" s="65" t="s">
        <v>13</v>
      </c>
      <c r="AI122" s="65" t="s">
        <v>13</v>
      </c>
      <c r="AJ122" s="65" t="s">
        <v>13</v>
      </c>
      <c r="AK122" s="65" t="s">
        <v>13</v>
      </c>
      <c r="AL122" s="65" t="s">
        <v>13</v>
      </c>
      <c r="AM122" s="66">
        <f t="shared" si="4"/>
        <v>25</v>
      </c>
      <c r="AN122" s="67">
        <f t="shared" si="5"/>
        <v>4</v>
      </c>
      <c r="AO122" s="68">
        <f t="shared" si="6"/>
        <v>2</v>
      </c>
      <c r="AP122" s="69">
        <f t="shared" si="7"/>
        <v>29</v>
      </c>
      <c r="AQ122" s="54"/>
    </row>
    <row r="123" spans="1:43" s="70" customFormat="1" ht="41.25" customHeight="1" x14ac:dyDescent="0.3">
      <c r="A123" s="71">
        <v>112</v>
      </c>
      <c r="B123" s="60" t="s">
        <v>231</v>
      </c>
      <c r="C123" s="72" t="s">
        <v>232</v>
      </c>
      <c r="D123" s="72">
        <v>6456</v>
      </c>
      <c r="E123" s="72" t="s">
        <v>99</v>
      </c>
      <c r="F123" s="75">
        <v>44706</v>
      </c>
      <c r="G123" s="64" t="s">
        <v>10</v>
      </c>
      <c r="H123" s="65" t="s">
        <v>13</v>
      </c>
      <c r="I123" s="65" t="s">
        <v>13</v>
      </c>
      <c r="J123" s="65" t="s">
        <v>13</v>
      </c>
      <c r="K123" s="65" t="s">
        <v>13</v>
      </c>
      <c r="L123" s="65" t="s">
        <v>13</v>
      </c>
      <c r="M123" s="65" t="s">
        <v>248</v>
      </c>
      <c r="N123" s="65" t="s">
        <v>13</v>
      </c>
      <c r="O123" s="65" t="s">
        <v>13</v>
      </c>
      <c r="P123" s="65" t="s">
        <v>13</v>
      </c>
      <c r="Q123" s="65" t="s">
        <v>13</v>
      </c>
      <c r="R123" s="65" t="s">
        <v>13</v>
      </c>
      <c r="S123" s="65" t="s">
        <v>13</v>
      </c>
      <c r="T123" s="65" t="s">
        <v>248</v>
      </c>
      <c r="U123" s="65" t="s">
        <v>13</v>
      </c>
      <c r="V123" s="65" t="s">
        <v>13</v>
      </c>
      <c r="W123" s="65" t="s">
        <v>13</v>
      </c>
      <c r="X123" s="65" t="s">
        <v>241</v>
      </c>
      <c r="Y123" s="65" t="s">
        <v>241</v>
      </c>
      <c r="Z123" s="65" t="s">
        <v>241</v>
      </c>
      <c r="AA123" s="65" t="s">
        <v>241</v>
      </c>
      <c r="AB123" s="65" t="s">
        <v>241</v>
      </c>
      <c r="AC123" s="65" t="s">
        <v>241</v>
      </c>
      <c r="AD123" s="65" t="s">
        <v>241</v>
      </c>
      <c r="AE123" s="65" t="s">
        <v>241</v>
      </c>
      <c r="AF123" s="65" t="s">
        <v>241</v>
      </c>
      <c r="AG123" s="65" t="s">
        <v>13</v>
      </c>
      <c r="AH123" s="65" t="s">
        <v>13</v>
      </c>
      <c r="AI123" s="65" t="s">
        <v>13</v>
      </c>
      <c r="AJ123" s="65" t="s">
        <v>13</v>
      </c>
      <c r="AK123" s="65" t="s">
        <v>248</v>
      </c>
      <c r="AL123" s="65" t="s">
        <v>13</v>
      </c>
      <c r="AM123" s="66">
        <f t="shared" si="4"/>
        <v>19</v>
      </c>
      <c r="AN123" s="67">
        <f t="shared" si="5"/>
        <v>3</v>
      </c>
      <c r="AO123" s="68">
        <f t="shared" si="6"/>
        <v>9</v>
      </c>
      <c r="AP123" s="69">
        <f t="shared" si="7"/>
        <v>22</v>
      </c>
      <c r="AQ123" s="54"/>
    </row>
    <row r="124" spans="1:43" ht="25.5" customHeight="1" thickBot="1" x14ac:dyDescent="0.3">
      <c r="D124" s="3"/>
      <c r="AM124" s="55">
        <f>SUM(AM14:AM123)</f>
        <v>2408</v>
      </c>
      <c r="AN124" s="55">
        <f>SUM(AN14:AN123)</f>
        <v>415</v>
      </c>
      <c r="AO124" s="55">
        <f>SUM(AO14:AO123)</f>
        <v>586</v>
      </c>
      <c r="AP124" s="55">
        <f>SUM(AP14:AP123)</f>
        <v>2823</v>
      </c>
    </row>
    <row r="125" spans="1:43" ht="50.25" customHeight="1" x14ac:dyDescent="0.25">
      <c r="D125" s="3"/>
      <c r="F125" s="56" t="s">
        <v>206</v>
      </c>
      <c r="G125" s="56"/>
      <c r="H125" s="47">
        <f t="shared" ref="H125:AL125" si="8">COUNTIF(H14:H123,"P")</f>
        <v>78</v>
      </c>
      <c r="I125" s="47">
        <f t="shared" si="8"/>
        <v>78</v>
      </c>
      <c r="J125" s="47">
        <f t="shared" si="8"/>
        <v>78</v>
      </c>
      <c r="K125" s="47">
        <f t="shared" si="8"/>
        <v>78</v>
      </c>
      <c r="L125" s="47">
        <f t="shared" si="8"/>
        <v>78</v>
      </c>
      <c r="M125" s="47">
        <f t="shared" si="8"/>
        <v>78</v>
      </c>
      <c r="N125" s="47">
        <f t="shared" si="8"/>
        <v>77</v>
      </c>
      <c r="O125" s="47">
        <f t="shared" si="8"/>
        <v>78</v>
      </c>
      <c r="P125" s="47">
        <f t="shared" si="8"/>
        <v>78</v>
      </c>
      <c r="Q125" s="47">
        <f t="shared" si="8"/>
        <v>78</v>
      </c>
      <c r="R125" s="47">
        <f t="shared" si="8"/>
        <v>78</v>
      </c>
      <c r="S125" s="47">
        <f t="shared" si="8"/>
        <v>78</v>
      </c>
      <c r="T125" s="47">
        <f t="shared" si="8"/>
        <v>78</v>
      </c>
      <c r="U125" s="47">
        <f t="shared" si="8"/>
        <v>77</v>
      </c>
      <c r="V125" s="47">
        <f t="shared" si="8"/>
        <v>77</v>
      </c>
      <c r="W125" s="47">
        <f t="shared" si="8"/>
        <v>78</v>
      </c>
      <c r="X125" s="47">
        <f t="shared" si="8"/>
        <v>78</v>
      </c>
      <c r="Y125" s="47">
        <f t="shared" si="8"/>
        <v>78</v>
      </c>
      <c r="Z125" s="47">
        <f t="shared" si="8"/>
        <v>76</v>
      </c>
      <c r="AA125" s="47">
        <f t="shared" si="8"/>
        <v>78</v>
      </c>
      <c r="AB125" s="47">
        <f t="shared" si="8"/>
        <v>74</v>
      </c>
      <c r="AC125" s="47">
        <f t="shared" si="8"/>
        <v>78</v>
      </c>
      <c r="AD125" s="47">
        <f t="shared" si="8"/>
        <v>78</v>
      </c>
      <c r="AE125" s="47">
        <f t="shared" si="8"/>
        <v>78</v>
      </c>
      <c r="AF125" s="47">
        <f t="shared" si="8"/>
        <v>78</v>
      </c>
      <c r="AG125" s="47">
        <f t="shared" si="8"/>
        <v>78</v>
      </c>
      <c r="AH125" s="47">
        <f t="shared" si="8"/>
        <v>78</v>
      </c>
      <c r="AI125" s="47">
        <f t="shared" si="8"/>
        <v>77</v>
      </c>
      <c r="AJ125" s="47">
        <f t="shared" si="8"/>
        <v>78</v>
      </c>
      <c r="AK125" s="47">
        <f t="shared" si="8"/>
        <v>78</v>
      </c>
      <c r="AL125" s="47">
        <f t="shared" si="8"/>
        <v>78</v>
      </c>
    </row>
    <row r="126" spans="1:43" ht="50.25" customHeight="1" x14ac:dyDescent="0.25">
      <c r="D126" s="3"/>
      <c r="F126" s="57" t="s">
        <v>209</v>
      </c>
      <c r="G126" s="56"/>
      <c r="H126" s="47">
        <v>78</v>
      </c>
      <c r="I126" s="47">
        <v>78</v>
      </c>
      <c r="J126" s="47">
        <v>78</v>
      </c>
      <c r="K126" s="47">
        <v>78</v>
      </c>
      <c r="L126" s="47">
        <v>78</v>
      </c>
      <c r="M126" s="47">
        <v>78</v>
      </c>
      <c r="N126" s="47">
        <v>77</v>
      </c>
      <c r="O126" s="47">
        <v>78</v>
      </c>
      <c r="P126" s="47">
        <v>78</v>
      </c>
      <c r="Q126" s="47">
        <v>78</v>
      </c>
      <c r="R126" s="47">
        <v>78</v>
      </c>
      <c r="S126" s="47">
        <v>78</v>
      </c>
      <c r="T126" s="47">
        <v>78</v>
      </c>
      <c r="U126" s="47">
        <v>77</v>
      </c>
      <c r="V126" s="47">
        <v>77</v>
      </c>
      <c r="W126" s="47">
        <v>78</v>
      </c>
      <c r="X126" s="47">
        <v>78</v>
      </c>
      <c r="Y126" s="47">
        <v>78</v>
      </c>
      <c r="Z126" s="47">
        <v>76</v>
      </c>
      <c r="AA126" s="47">
        <v>78</v>
      </c>
      <c r="AB126" s="47">
        <v>74</v>
      </c>
      <c r="AC126" s="47">
        <v>78</v>
      </c>
      <c r="AD126" s="47">
        <v>78</v>
      </c>
      <c r="AE126" s="47">
        <v>78</v>
      </c>
      <c r="AF126" s="47">
        <v>78</v>
      </c>
      <c r="AG126" s="47">
        <v>78</v>
      </c>
      <c r="AH126" s="47">
        <v>78</v>
      </c>
      <c r="AI126" s="47">
        <v>77</v>
      </c>
      <c r="AJ126" s="47">
        <v>78</v>
      </c>
      <c r="AK126" s="47">
        <v>78</v>
      </c>
      <c r="AL126" s="47">
        <v>78</v>
      </c>
    </row>
    <row r="127" spans="1:43" ht="46.5" customHeight="1" x14ac:dyDescent="0.25">
      <c r="D127" s="3"/>
      <c r="F127" s="56" t="s">
        <v>222</v>
      </c>
      <c r="G127" s="56"/>
      <c r="H127" s="58">
        <f>H126-H125</f>
        <v>0</v>
      </c>
      <c r="I127" s="58">
        <f t="shared" ref="I127:AL127" si="9">I126-I125</f>
        <v>0</v>
      </c>
      <c r="J127" s="58">
        <f t="shared" si="9"/>
        <v>0</v>
      </c>
      <c r="K127" s="58">
        <f t="shared" si="9"/>
        <v>0</v>
      </c>
      <c r="L127" s="58">
        <f t="shared" si="9"/>
        <v>0</v>
      </c>
      <c r="M127" s="58">
        <f t="shared" si="9"/>
        <v>0</v>
      </c>
      <c r="N127" s="58">
        <f t="shared" si="9"/>
        <v>0</v>
      </c>
      <c r="O127" s="58">
        <f t="shared" si="9"/>
        <v>0</v>
      </c>
      <c r="P127" s="58">
        <f t="shared" si="9"/>
        <v>0</v>
      </c>
      <c r="Q127" s="58">
        <f t="shared" si="9"/>
        <v>0</v>
      </c>
      <c r="R127" s="58">
        <f t="shared" si="9"/>
        <v>0</v>
      </c>
      <c r="S127" s="58">
        <f t="shared" si="9"/>
        <v>0</v>
      </c>
      <c r="T127" s="58">
        <f t="shared" si="9"/>
        <v>0</v>
      </c>
      <c r="U127" s="58">
        <f t="shared" si="9"/>
        <v>0</v>
      </c>
      <c r="V127" s="58">
        <f t="shared" si="9"/>
        <v>0</v>
      </c>
      <c r="W127" s="58">
        <f t="shared" si="9"/>
        <v>0</v>
      </c>
      <c r="X127" s="58">
        <f t="shared" si="9"/>
        <v>0</v>
      </c>
      <c r="Y127" s="58">
        <f t="shared" si="9"/>
        <v>0</v>
      </c>
      <c r="Z127" s="58">
        <f t="shared" si="9"/>
        <v>0</v>
      </c>
      <c r="AA127" s="58">
        <f t="shared" si="9"/>
        <v>0</v>
      </c>
      <c r="AB127" s="58">
        <f t="shared" si="9"/>
        <v>0</v>
      </c>
      <c r="AC127" s="58">
        <f>AC126-AC125</f>
        <v>0</v>
      </c>
      <c r="AD127" s="58">
        <f t="shared" si="9"/>
        <v>0</v>
      </c>
      <c r="AE127" s="58">
        <f t="shared" si="9"/>
        <v>0</v>
      </c>
      <c r="AF127" s="58">
        <f t="shared" si="9"/>
        <v>0</v>
      </c>
      <c r="AG127" s="58">
        <f t="shared" si="9"/>
        <v>0</v>
      </c>
      <c r="AH127" s="58">
        <f t="shared" si="9"/>
        <v>0</v>
      </c>
      <c r="AI127" s="58">
        <f t="shared" si="9"/>
        <v>0</v>
      </c>
      <c r="AJ127" s="58">
        <f t="shared" si="9"/>
        <v>0</v>
      </c>
      <c r="AK127" s="58">
        <f t="shared" si="9"/>
        <v>0</v>
      </c>
      <c r="AL127" s="58">
        <f t="shared" si="9"/>
        <v>0</v>
      </c>
    </row>
    <row r="128" spans="1:43" ht="48.75" customHeight="1" x14ac:dyDescent="0.25"/>
  </sheetData>
  <mergeCells count="12">
    <mergeCell ref="G12:G13"/>
    <mergeCell ref="H12:AP12"/>
    <mergeCell ref="A2:AP2"/>
    <mergeCell ref="A3:AP3"/>
    <mergeCell ref="A4:AP4"/>
    <mergeCell ref="H11:AB11"/>
    <mergeCell ref="A12:A13"/>
    <mergeCell ref="B12:B13"/>
    <mergeCell ref="C12:C13"/>
    <mergeCell ref="D12:D13"/>
    <mergeCell ref="E12:E13"/>
    <mergeCell ref="F12:F13"/>
  </mergeCells>
  <pageMargins left="0.17" right="0.17" top="0.56999999999999995" bottom="0.23" header="0.6" footer="0.23"/>
  <pageSetup scale="42" orientation="landscape" r:id="rId1"/>
  <rowBreaks count="4" manualBreakCount="4">
    <brk id="33" max="41" man="1"/>
    <brk id="47" max="41" man="1"/>
    <brk id="66" max="41" man="1"/>
    <brk id="86" max="4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130"/>
  <sheetViews>
    <sheetView zoomScale="59" zoomScaleNormal="59" workbookViewId="0">
      <pane ySplit="13" topLeftCell="A112" activePane="bottomLeft" state="frozen"/>
      <selection pane="bottomLeft" activeCell="W116" sqref="W116"/>
    </sheetView>
  </sheetViews>
  <sheetFormatPr defaultColWidth="9.140625" defaultRowHeight="15" x14ac:dyDescent="0.25"/>
  <cols>
    <col min="1" max="1" width="7.85546875" style="3" customWidth="1"/>
    <col min="2" max="2" width="28" style="3" customWidth="1"/>
    <col min="3" max="3" width="25.5703125" style="4" customWidth="1"/>
    <col min="4" max="4" width="8.42578125" style="5" customWidth="1"/>
    <col min="5" max="5" width="7.5703125" style="3" customWidth="1"/>
    <col min="6" max="6" width="17.85546875" style="3" customWidth="1"/>
    <col min="7" max="7" width="6.85546875" style="3" customWidth="1"/>
    <col min="8" max="10" width="5.28515625" style="2" customWidth="1"/>
    <col min="11" max="11" width="6.85546875" style="2" customWidth="1"/>
    <col min="12" max="18" width="5.28515625" style="2" customWidth="1"/>
    <col min="19" max="19" width="6" style="2" customWidth="1"/>
    <col min="20" max="22" width="5.28515625" style="2" customWidth="1"/>
    <col min="23" max="23" width="6" style="2" customWidth="1"/>
    <col min="24" max="38" width="5.28515625" style="2" customWidth="1"/>
    <col min="39" max="39" width="8.140625" style="2" customWidth="1"/>
    <col min="40" max="41" width="7.85546875" style="2" customWidth="1"/>
    <col min="42" max="42" width="8.85546875" style="2" customWidth="1"/>
    <col min="43" max="16384" width="9.140625" style="2"/>
  </cols>
  <sheetData>
    <row r="1" spans="1:43" ht="15.75" thickBot="1" x14ac:dyDescent="0.3"/>
    <row r="2" spans="1:43" ht="18" x14ac:dyDescent="0.25">
      <c r="A2" s="177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9"/>
    </row>
    <row r="3" spans="1:43" ht="18" x14ac:dyDescent="0.25">
      <c r="A3" s="180" t="s">
        <v>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2"/>
    </row>
    <row r="4" spans="1:43" ht="18.75" thickBot="1" x14ac:dyDescent="0.3">
      <c r="A4" s="183" t="s">
        <v>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5"/>
    </row>
    <row r="5" spans="1:43" ht="18" x14ac:dyDescent="0.25">
      <c r="A5" s="6" t="s">
        <v>102</v>
      </c>
      <c r="B5" s="7"/>
      <c r="C5" s="8"/>
      <c r="D5" s="9"/>
      <c r="E5" s="7"/>
      <c r="F5" s="7"/>
      <c r="G5" s="7"/>
      <c r="H5" s="10"/>
      <c r="I5" s="11"/>
      <c r="J5" s="11"/>
      <c r="K5" s="11"/>
      <c r="L5" s="11"/>
      <c r="M5" s="11"/>
      <c r="N5" s="11"/>
      <c r="O5" s="11"/>
      <c r="P5" s="11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4" t="s">
        <v>105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17"/>
    </row>
    <row r="6" spans="1:43" ht="15.75" x14ac:dyDescent="0.25">
      <c r="A6" s="18" t="s">
        <v>103</v>
      </c>
      <c r="B6" s="19"/>
      <c r="C6" s="20"/>
      <c r="D6" s="21"/>
      <c r="E6" s="19"/>
      <c r="F6" s="19"/>
      <c r="G6" s="19"/>
      <c r="H6" s="22"/>
      <c r="I6" s="23"/>
      <c r="J6" s="23"/>
      <c r="K6" s="23"/>
      <c r="L6" s="23"/>
      <c r="M6" s="23"/>
      <c r="N6" s="13"/>
      <c r="O6" s="13"/>
      <c r="P6" s="13"/>
      <c r="Q6" s="13"/>
      <c r="R6" s="24"/>
      <c r="S6" s="13"/>
      <c r="T6" s="13"/>
      <c r="U6" s="13"/>
      <c r="V6" s="13"/>
      <c r="W6" s="13"/>
      <c r="X6" s="13"/>
      <c r="Y6" s="13"/>
      <c r="Z6" s="13"/>
      <c r="AA6" s="13"/>
      <c r="AB6" s="13"/>
      <c r="AC6" s="25" t="s">
        <v>104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7"/>
      <c r="AP6" s="28"/>
    </row>
    <row r="7" spans="1:43" ht="18" x14ac:dyDescent="0.25">
      <c r="A7" s="18" t="s">
        <v>9</v>
      </c>
      <c r="B7" s="19"/>
      <c r="C7" s="20"/>
      <c r="D7" s="21"/>
      <c r="E7" s="19"/>
      <c r="F7" s="19"/>
      <c r="G7" s="19"/>
      <c r="H7" s="22"/>
      <c r="I7" s="23"/>
      <c r="J7" s="23"/>
      <c r="K7" s="23"/>
      <c r="L7" s="23"/>
      <c r="M7" s="23"/>
      <c r="N7" s="13"/>
      <c r="O7" s="13"/>
      <c r="P7" s="13"/>
      <c r="Q7" s="13"/>
      <c r="R7" s="24"/>
      <c r="S7" s="13"/>
      <c r="T7" s="13"/>
      <c r="U7" s="13"/>
      <c r="V7" s="13"/>
      <c r="W7" s="13"/>
      <c r="X7" s="13"/>
      <c r="Y7" s="13"/>
      <c r="Z7" s="13"/>
      <c r="AA7" s="13"/>
      <c r="AB7" s="13"/>
      <c r="AC7" s="18" t="s">
        <v>106</v>
      </c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  <c r="AO7" s="30"/>
      <c r="AP7" s="28"/>
    </row>
    <row r="8" spans="1:43" ht="15.75" x14ac:dyDescent="0.25">
      <c r="A8" s="18"/>
      <c r="B8" s="19"/>
      <c r="C8" s="20"/>
      <c r="D8" s="21"/>
      <c r="E8" s="19"/>
      <c r="F8" s="19"/>
      <c r="G8" s="19"/>
      <c r="H8" s="22"/>
      <c r="I8" s="23"/>
      <c r="J8" s="23"/>
      <c r="K8" s="23"/>
      <c r="L8" s="23"/>
      <c r="M8" s="23"/>
      <c r="N8" s="13"/>
      <c r="O8" s="13"/>
      <c r="P8" s="13"/>
      <c r="Q8" s="13"/>
      <c r="R8" s="24"/>
      <c r="S8" s="13"/>
      <c r="T8" s="13"/>
      <c r="U8" s="13"/>
      <c r="V8" s="13"/>
      <c r="W8" s="13"/>
      <c r="X8" s="13"/>
      <c r="Y8" s="13"/>
      <c r="Z8" s="13"/>
      <c r="AA8" s="13"/>
      <c r="AB8" s="13"/>
      <c r="AC8" s="31"/>
      <c r="AD8" s="22"/>
      <c r="AE8" s="22"/>
      <c r="AF8" s="22"/>
      <c r="AG8" s="22"/>
      <c r="AH8" s="22"/>
      <c r="AI8" s="22"/>
      <c r="AJ8" s="22"/>
      <c r="AK8" s="22"/>
      <c r="AL8" s="22"/>
      <c r="AM8" s="29"/>
      <c r="AN8" s="29"/>
      <c r="AO8" s="29"/>
      <c r="AP8" s="28"/>
    </row>
    <row r="9" spans="1:43" ht="18" x14ac:dyDescent="0.25">
      <c r="A9" s="32"/>
      <c r="B9" s="33"/>
      <c r="C9" s="34"/>
      <c r="D9" s="35"/>
      <c r="E9" s="33"/>
      <c r="F9" s="33"/>
      <c r="G9" s="33"/>
      <c r="H9" s="13"/>
      <c r="I9" s="23"/>
      <c r="J9" s="23"/>
      <c r="K9" s="23"/>
      <c r="L9" s="23"/>
      <c r="M9" s="23"/>
      <c r="N9" s="13"/>
      <c r="O9" s="13"/>
      <c r="P9" s="13"/>
      <c r="Q9" s="13"/>
      <c r="R9" s="24"/>
      <c r="S9" s="13"/>
      <c r="T9" s="13"/>
      <c r="U9" s="13"/>
      <c r="V9" s="13"/>
      <c r="W9" s="13"/>
      <c r="X9" s="13"/>
      <c r="Y9" s="13"/>
      <c r="Z9" s="13"/>
      <c r="AA9" s="13"/>
      <c r="AB9" s="13"/>
      <c r="AC9" s="3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30"/>
      <c r="AO9" s="30"/>
      <c r="AP9" s="28"/>
    </row>
    <row r="10" spans="1:43" ht="18.75" thickBot="1" x14ac:dyDescent="0.3">
      <c r="A10" s="36"/>
      <c r="B10" s="37"/>
      <c r="C10" s="38"/>
      <c r="D10" s="39"/>
      <c r="E10" s="37"/>
      <c r="F10" s="37"/>
      <c r="G10" s="37"/>
      <c r="H10" s="40"/>
      <c r="I10" s="41"/>
      <c r="J10" s="41"/>
      <c r="K10" s="41"/>
      <c r="L10" s="41"/>
      <c r="M10" s="41"/>
      <c r="N10" s="42"/>
      <c r="O10" s="42"/>
      <c r="P10" s="42"/>
      <c r="Q10" s="42"/>
      <c r="R10" s="4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" t="s">
        <v>12</v>
      </c>
      <c r="AD10" s="40"/>
      <c r="AE10" s="40"/>
      <c r="AF10" s="40"/>
      <c r="AG10" s="44" t="s">
        <v>247</v>
      </c>
      <c r="AH10" s="44"/>
      <c r="AI10" s="44"/>
      <c r="AJ10" s="44"/>
      <c r="AK10" s="40"/>
      <c r="AL10" s="40"/>
      <c r="AM10" s="40"/>
      <c r="AN10" s="45"/>
      <c r="AO10" s="45"/>
      <c r="AP10" s="46"/>
    </row>
    <row r="11" spans="1:43" ht="24" customHeight="1" x14ac:dyDescent="0.25">
      <c r="A11" s="32"/>
      <c r="B11" s="33"/>
      <c r="C11" s="34"/>
      <c r="D11" s="35"/>
      <c r="E11" s="33"/>
      <c r="F11" s="33"/>
      <c r="G11" s="33"/>
      <c r="H11" s="186" t="s">
        <v>246</v>
      </c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24"/>
    </row>
    <row r="12" spans="1:43" s="47" customFormat="1" ht="57.75" customHeight="1" thickBot="1" x14ac:dyDescent="0.3">
      <c r="A12" s="174" t="s">
        <v>3</v>
      </c>
      <c r="B12" s="187" t="s">
        <v>4</v>
      </c>
      <c r="C12" s="187" t="s">
        <v>14</v>
      </c>
      <c r="D12" s="187" t="s">
        <v>15</v>
      </c>
      <c r="E12" s="187" t="s">
        <v>16</v>
      </c>
      <c r="F12" s="187" t="s">
        <v>174</v>
      </c>
      <c r="G12" s="174" t="s">
        <v>5</v>
      </c>
      <c r="H12" s="175" t="s">
        <v>6</v>
      </c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6"/>
    </row>
    <row r="13" spans="1:43" s="54" customFormat="1" ht="25.5" customHeight="1" thickBot="1" x14ac:dyDescent="0.3">
      <c r="A13" s="174"/>
      <c r="B13" s="187"/>
      <c r="C13" s="187"/>
      <c r="D13" s="187"/>
      <c r="E13" s="187"/>
      <c r="F13" s="187"/>
      <c r="G13" s="174"/>
      <c r="H13" s="48">
        <v>1</v>
      </c>
      <c r="I13" s="49">
        <v>2</v>
      </c>
      <c r="J13" s="48">
        <v>3</v>
      </c>
      <c r="K13" s="49">
        <v>4</v>
      </c>
      <c r="L13" s="48">
        <v>5</v>
      </c>
      <c r="M13" s="49">
        <v>6</v>
      </c>
      <c r="N13" s="48">
        <v>7</v>
      </c>
      <c r="O13" s="49">
        <v>8</v>
      </c>
      <c r="P13" s="48">
        <v>9</v>
      </c>
      <c r="Q13" s="49">
        <v>10</v>
      </c>
      <c r="R13" s="48">
        <v>11</v>
      </c>
      <c r="S13" s="49">
        <v>12</v>
      </c>
      <c r="T13" s="48">
        <v>13</v>
      </c>
      <c r="U13" s="49">
        <v>14</v>
      </c>
      <c r="V13" s="48">
        <v>15</v>
      </c>
      <c r="W13" s="49">
        <v>16</v>
      </c>
      <c r="X13" s="48">
        <v>17</v>
      </c>
      <c r="Y13" s="49">
        <v>18</v>
      </c>
      <c r="Z13" s="48">
        <v>19</v>
      </c>
      <c r="AA13" s="49">
        <v>20</v>
      </c>
      <c r="AB13" s="48">
        <v>21</v>
      </c>
      <c r="AC13" s="49">
        <v>22</v>
      </c>
      <c r="AD13" s="48">
        <v>23</v>
      </c>
      <c r="AE13" s="49">
        <v>24</v>
      </c>
      <c r="AF13" s="48">
        <v>25</v>
      </c>
      <c r="AG13" s="49">
        <v>26</v>
      </c>
      <c r="AH13" s="48">
        <v>27</v>
      </c>
      <c r="AI13" s="49">
        <v>28</v>
      </c>
      <c r="AJ13" s="48">
        <v>29</v>
      </c>
      <c r="AK13" s="49">
        <v>30</v>
      </c>
      <c r="AL13" s="49">
        <v>31</v>
      </c>
      <c r="AM13" s="50" t="s">
        <v>7</v>
      </c>
      <c r="AN13" s="51" t="s">
        <v>11</v>
      </c>
      <c r="AO13" s="52" t="s">
        <v>17</v>
      </c>
      <c r="AP13" s="53" t="s">
        <v>8</v>
      </c>
    </row>
    <row r="14" spans="1:43" s="70" customFormat="1" ht="41.25" customHeight="1" thickTop="1" x14ac:dyDescent="0.3">
      <c r="A14" s="59">
        <v>1</v>
      </c>
      <c r="B14" s="60" t="s">
        <v>22</v>
      </c>
      <c r="C14" s="60" t="s">
        <v>23</v>
      </c>
      <c r="D14" s="61">
        <v>5336</v>
      </c>
      <c r="E14" s="62" t="s">
        <v>99</v>
      </c>
      <c r="F14" s="63">
        <v>44075</v>
      </c>
      <c r="G14" s="64" t="s">
        <v>10</v>
      </c>
      <c r="H14" s="65" t="s">
        <v>13</v>
      </c>
      <c r="I14" s="65" t="s">
        <v>13</v>
      </c>
      <c r="J14" s="65" t="s">
        <v>13</v>
      </c>
      <c r="K14" s="65" t="s">
        <v>241</v>
      </c>
      <c r="L14" s="65" t="s">
        <v>241</v>
      </c>
      <c r="M14" s="65" t="s">
        <v>13</v>
      </c>
      <c r="N14" s="65" t="s">
        <v>13</v>
      </c>
      <c r="O14" s="65" t="s">
        <v>241</v>
      </c>
      <c r="P14" s="65" t="s">
        <v>241</v>
      </c>
      <c r="Q14" s="65" t="s">
        <v>13</v>
      </c>
      <c r="R14" s="65" t="s">
        <v>13</v>
      </c>
      <c r="S14" s="65" t="s">
        <v>13</v>
      </c>
      <c r="T14" s="65" t="s">
        <v>241</v>
      </c>
      <c r="U14" s="65" t="s">
        <v>13</v>
      </c>
      <c r="V14" s="65" t="s">
        <v>13</v>
      </c>
      <c r="W14" s="65" t="s">
        <v>241</v>
      </c>
      <c r="X14" s="65" t="s">
        <v>13</v>
      </c>
      <c r="Y14" s="65" t="s">
        <v>13</v>
      </c>
      <c r="Z14" s="65" t="s">
        <v>13</v>
      </c>
      <c r="AA14" s="65" t="s">
        <v>241</v>
      </c>
      <c r="AB14" s="65" t="s">
        <v>13</v>
      </c>
      <c r="AC14" s="65" t="s">
        <v>241</v>
      </c>
      <c r="AD14" s="65" t="s">
        <v>241</v>
      </c>
      <c r="AE14" s="65" t="s">
        <v>13</v>
      </c>
      <c r="AF14" s="65" t="s">
        <v>13</v>
      </c>
      <c r="AG14" s="65" t="s">
        <v>13</v>
      </c>
      <c r="AH14" s="65" t="s">
        <v>241</v>
      </c>
      <c r="AI14" s="79" t="s">
        <v>13</v>
      </c>
      <c r="AJ14" s="65" t="s">
        <v>13</v>
      </c>
      <c r="AK14" s="65" t="s">
        <v>13</v>
      </c>
      <c r="AL14" s="65" t="s">
        <v>13</v>
      </c>
      <c r="AM14" s="66">
        <f t="shared" ref="AM14:AM76" si="0">COUNTIF(H14:AL14,"P")*1</f>
        <v>21</v>
      </c>
      <c r="AN14" s="67">
        <f t="shared" ref="AN14:AN76" si="1">COUNTIF(H14:AL14,"OFF")*1</f>
        <v>0</v>
      </c>
      <c r="AO14" s="68">
        <f t="shared" ref="AO14:AO76" si="2">COUNTIF(H14:AL14,"A")*1</f>
        <v>10</v>
      </c>
      <c r="AP14" s="69">
        <f>AM14+AN14</f>
        <v>21</v>
      </c>
      <c r="AQ14" s="54">
        <f>VLOOKUP($D14,[2]SALARY!$B$9:$E$126,1,0)</f>
        <v>5336</v>
      </c>
    </row>
    <row r="15" spans="1:43" s="70" customFormat="1" ht="41.25" customHeight="1" x14ac:dyDescent="0.3">
      <c r="A15" s="71">
        <v>2</v>
      </c>
      <c r="B15" s="60" t="s">
        <v>44</v>
      </c>
      <c r="C15" s="72" t="s">
        <v>45</v>
      </c>
      <c r="D15" s="73">
        <v>5279</v>
      </c>
      <c r="E15" s="74" t="s">
        <v>99</v>
      </c>
      <c r="F15" s="75">
        <v>44075</v>
      </c>
      <c r="G15" s="64" t="s">
        <v>10</v>
      </c>
      <c r="H15" s="65" t="s">
        <v>242</v>
      </c>
      <c r="I15" s="65" t="s">
        <v>241</v>
      </c>
      <c r="J15" s="65" t="s">
        <v>13</v>
      </c>
      <c r="K15" s="65" t="s">
        <v>13</v>
      </c>
      <c r="L15" s="65" t="s">
        <v>241</v>
      </c>
      <c r="M15" s="65" t="s">
        <v>241</v>
      </c>
      <c r="N15" s="65" t="s">
        <v>241</v>
      </c>
      <c r="O15" s="65" t="s">
        <v>241</v>
      </c>
      <c r="P15" s="65" t="s">
        <v>241</v>
      </c>
      <c r="Q15" s="65" t="s">
        <v>241</v>
      </c>
      <c r="R15" s="65" t="s">
        <v>13</v>
      </c>
      <c r="S15" s="65" t="s">
        <v>241</v>
      </c>
      <c r="T15" s="65" t="s">
        <v>13</v>
      </c>
      <c r="U15" s="65" t="s">
        <v>241</v>
      </c>
      <c r="V15" s="65" t="s">
        <v>241</v>
      </c>
      <c r="W15" s="65" t="s">
        <v>13</v>
      </c>
      <c r="X15" s="65" t="s">
        <v>13</v>
      </c>
      <c r="Y15" s="65" t="s">
        <v>241</v>
      </c>
      <c r="Z15" s="65" t="s">
        <v>13</v>
      </c>
      <c r="AA15" s="65" t="s">
        <v>241</v>
      </c>
      <c r="AB15" s="65" t="s">
        <v>13</v>
      </c>
      <c r="AC15" s="65" t="s">
        <v>13</v>
      </c>
      <c r="AD15" s="65" t="s">
        <v>13</v>
      </c>
      <c r="AE15" s="65" t="s">
        <v>13</v>
      </c>
      <c r="AF15" s="65" t="s">
        <v>13</v>
      </c>
      <c r="AG15" s="65" t="s">
        <v>241</v>
      </c>
      <c r="AH15" s="65" t="s">
        <v>241</v>
      </c>
      <c r="AI15" s="79" t="s">
        <v>241</v>
      </c>
      <c r="AJ15" s="65" t="s">
        <v>13</v>
      </c>
      <c r="AK15" s="65" t="s">
        <v>13</v>
      </c>
      <c r="AL15" s="65" t="s">
        <v>13</v>
      </c>
      <c r="AM15" s="66">
        <f t="shared" si="0"/>
        <v>15</v>
      </c>
      <c r="AN15" s="67">
        <f t="shared" si="1"/>
        <v>0</v>
      </c>
      <c r="AO15" s="68">
        <f t="shared" si="2"/>
        <v>15</v>
      </c>
      <c r="AP15" s="69">
        <f t="shared" ref="AP15:AP77" si="3">AM15+AN15</f>
        <v>15</v>
      </c>
      <c r="AQ15" s="54">
        <f>VLOOKUP($D15,[2]SALARY!$B$9:$E$126,1,0)</f>
        <v>5279</v>
      </c>
    </row>
    <row r="16" spans="1:43" s="70" customFormat="1" ht="41.25" customHeight="1" x14ac:dyDescent="0.3">
      <c r="A16" s="59">
        <v>3</v>
      </c>
      <c r="B16" s="60" t="s">
        <v>64</v>
      </c>
      <c r="C16" s="72" t="s">
        <v>65</v>
      </c>
      <c r="D16" s="73">
        <v>5353</v>
      </c>
      <c r="E16" s="74" t="s">
        <v>99</v>
      </c>
      <c r="F16" s="75">
        <v>44075</v>
      </c>
      <c r="G16" s="64" t="s">
        <v>10</v>
      </c>
      <c r="H16" s="65" t="s">
        <v>13</v>
      </c>
      <c r="I16" s="65" t="s">
        <v>13</v>
      </c>
      <c r="J16" s="65" t="s">
        <v>13</v>
      </c>
      <c r="K16" s="65" t="s">
        <v>13</v>
      </c>
      <c r="L16" s="65" t="s">
        <v>241</v>
      </c>
      <c r="M16" s="65" t="s">
        <v>13</v>
      </c>
      <c r="N16" s="65" t="s">
        <v>13</v>
      </c>
      <c r="O16" s="65" t="s">
        <v>241</v>
      </c>
      <c r="P16" s="65" t="s">
        <v>13</v>
      </c>
      <c r="Q16" s="65" t="s">
        <v>13</v>
      </c>
      <c r="R16" s="65" t="s">
        <v>13</v>
      </c>
      <c r="S16" s="65" t="s">
        <v>241</v>
      </c>
      <c r="T16" s="65" t="s">
        <v>241</v>
      </c>
      <c r="U16" s="65" t="s">
        <v>241</v>
      </c>
      <c r="V16" s="65" t="s">
        <v>13</v>
      </c>
      <c r="W16" s="65" t="s">
        <v>13</v>
      </c>
      <c r="X16" s="65" t="s">
        <v>13</v>
      </c>
      <c r="Y16" s="65" t="s">
        <v>13</v>
      </c>
      <c r="Z16" s="65" t="s">
        <v>13</v>
      </c>
      <c r="AA16" s="65" t="s">
        <v>241</v>
      </c>
      <c r="AB16" s="65" t="s">
        <v>241</v>
      </c>
      <c r="AC16" s="65" t="s">
        <v>13</v>
      </c>
      <c r="AD16" s="65" t="s">
        <v>13</v>
      </c>
      <c r="AE16" s="65" t="s">
        <v>241</v>
      </c>
      <c r="AF16" s="65" t="s">
        <v>13</v>
      </c>
      <c r="AG16" s="65" t="s">
        <v>13</v>
      </c>
      <c r="AH16" s="65" t="s">
        <v>241</v>
      </c>
      <c r="AI16" s="79" t="s">
        <v>13</v>
      </c>
      <c r="AJ16" s="65" t="s">
        <v>13</v>
      </c>
      <c r="AK16" s="65" t="s">
        <v>13</v>
      </c>
      <c r="AL16" s="65" t="s">
        <v>13</v>
      </c>
      <c r="AM16" s="66">
        <f t="shared" si="0"/>
        <v>22</v>
      </c>
      <c r="AN16" s="67">
        <f t="shared" si="1"/>
        <v>0</v>
      </c>
      <c r="AO16" s="68">
        <f t="shared" si="2"/>
        <v>9</v>
      </c>
      <c r="AP16" s="69">
        <f t="shared" si="3"/>
        <v>22</v>
      </c>
      <c r="AQ16" s="54">
        <f>VLOOKUP($D16,[2]SALARY!$B$9:$E$126,1,0)</f>
        <v>5353</v>
      </c>
    </row>
    <row r="17" spans="1:43" s="70" customFormat="1" ht="41.25" customHeight="1" x14ac:dyDescent="0.3">
      <c r="A17" s="71">
        <v>4</v>
      </c>
      <c r="B17" s="60" t="s">
        <v>172</v>
      </c>
      <c r="C17" s="72" t="s">
        <v>173</v>
      </c>
      <c r="D17" s="73">
        <v>5848</v>
      </c>
      <c r="E17" s="74" t="s">
        <v>99</v>
      </c>
      <c r="F17" s="75">
        <v>44369</v>
      </c>
      <c r="G17" s="64" t="s">
        <v>10</v>
      </c>
      <c r="H17" s="65" t="s">
        <v>13</v>
      </c>
      <c r="I17" s="65" t="s">
        <v>241</v>
      </c>
      <c r="J17" s="65" t="s">
        <v>13</v>
      </c>
      <c r="K17" s="65" t="s">
        <v>13</v>
      </c>
      <c r="L17" s="65" t="s">
        <v>13</v>
      </c>
      <c r="M17" s="65" t="s">
        <v>13</v>
      </c>
      <c r="N17" s="65" t="s">
        <v>241</v>
      </c>
      <c r="O17" s="65" t="s">
        <v>13</v>
      </c>
      <c r="P17" s="65" t="s">
        <v>241</v>
      </c>
      <c r="Q17" s="65" t="s">
        <v>13</v>
      </c>
      <c r="R17" s="65" t="s">
        <v>13</v>
      </c>
      <c r="S17" s="65" t="s">
        <v>13</v>
      </c>
      <c r="T17" s="65" t="s">
        <v>13</v>
      </c>
      <c r="U17" s="65" t="s">
        <v>13</v>
      </c>
      <c r="V17" s="65" t="s">
        <v>241</v>
      </c>
      <c r="W17" s="65" t="s">
        <v>241</v>
      </c>
      <c r="X17" s="65" t="s">
        <v>13</v>
      </c>
      <c r="Y17" s="65" t="s">
        <v>13</v>
      </c>
      <c r="Z17" s="65" t="s">
        <v>241</v>
      </c>
      <c r="AA17" s="65" t="s">
        <v>13</v>
      </c>
      <c r="AB17" s="65" t="s">
        <v>241</v>
      </c>
      <c r="AC17" s="65" t="s">
        <v>241</v>
      </c>
      <c r="AD17" s="65" t="s">
        <v>241</v>
      </c>
      <c r="AE17" s="65" t="s">
        <v>241</v>
      </c>
      <c r="AF17" s="65" t="s">
        <v>241</v>
      </c>
      <c r="AG17" s="65" t="s">
        <v>13</v>
      </c>
      <c r="AH17" s="65" t="s">
        <v>13</v>
      </c>
      <c r="AI17" s="79" t="s">
        <v>13</v>
      </c>
      <c r="AJ17" s="65" t="s">
        <v>241</v>
      </c>
      <c r="AK17" s="65" t="s">
        <v>241</v>
      </c>
      <c r="AL17" s="65" t="s">
        <v>241</v>
      </c>
      <c r="AM17" s="66">
        <f>COUNTIF(H17:AL17,"P")*1</f>
        <v>17</v>
      </c>
      <c r="AN17" s="67">
        <f>COUNTIF(H17:AL17,"OFF")*1</f>
        <v>0</v>
      </c>
      <c r="AO17" s="68">
        <f>COUNTIF(H17:AL17,"A")*1</f>
        <v>14</v>
      </c>
      <c r="AP17" s="69">
        <f>AM17+AN17</f>
        <v>17</v>
      </c>
      <c r="AQ17" s="54">
        <f>VLOOKUP($D17,[2]SALARY!$B$9:$E$126,1,0)</f>
        <v>5848</v>
      </c>
    </row>
    <row r="18" spans="1:43" s="70" customFormat="1" ht="41.25" customHeight="1" x14ac:dyDescent="0.3">
      <c r="A18" s="59">
        <v>5</v>
      </c>
      <c r="B18" s="60" t="s">
        <v>135</v>
      </c>
      <c r="C18" s="72" t="s">
        <v>136</v>
      </c>
      <c r="D18" s="73">
        <v>5511</v>
      </c>
      <c r="E18" s="74" t="s">
        <v>99</v>
      </c>
      <c r="F18" s="75">
        <v>44171</v>
      </c>
      <c r="G18" s="64" t="s">
        <v>10</v>
      </c>
      <c r="H18" s="65" t="s">
        <v>241</v>
      </c>
      <c r="I18" s="65" t="s">
        <v>241</v>
      </c>
      <c r="J18" s="65" t="s">
        <v>241</v>
      </c>
      <c r="K18" s="65" t="s">
        <v>241</v>
      </c>
      <c r="L18" s="65" t="s">
        <v>241</v>
      </c>
      <c r="M18" s="65" t="s">
        <v>241</v>
      </c>
      <c r="N18" s="65" t="s">
        <v>241</v>
      </c>
      <c r="O18" s="65" t="s">
        <v>241</v>
      </c>
      <c r="P18" s="65" t="s">
        <v>241</v>
      </c>
      <c r="Q18" s="65" t="s">
        <v>241</v>
      </c>
      <c r="R18" s="65" t="s">
        <v>241</v>
      </c>
      <c r="S18" s="65" t="s">
        <v>241</v>
      </c>
      <c r="T18" s="65" t="s">
        <v>241</v>
      </c>
      <c r="U18" s="65" t="s">
        <v>241</v>
      </c>
      <c r="V18" s="65" t="s">
        <v>241</v>
      </c>
      <c r="W18" s="65" t="s">
        <v>13</v>
      </c>
      <c r="X18" s="65" t="s">
        <v>241</v>
      </c>
      <c r="Y18" s="65" t="s">
        <v>13</v>
      </c>
      <c r="Z18" s="65" t="s">
        <v>13</v>
      </c>
      <c r="AA18" s="65" t="s">
        <v>241</v>
      </c>
      <c r="AB18" s="65" t="s">
        <v>241</v>
      </c>
      <c r="AC18" s="65" t="s">
        <v>241</v>
      </c>
      <c r="AD18" s="65" t="s">
        <v>13</v>
      </c>
      <c r="AE18" s="65" t="s">
        <v>13</v>
      </c>
      <c r="AF18" s="65" t="s">
        <v>13</v>
      </c>
      <c r="AG18" s="65" t="s">
        <v>241</v>
      </c>
      <c r="AH18" s="65" t="s">
        <v>241</v>
      </c>
      <c r="AI18" s="79" t="s">
        <v>241</v>
      </c>
      <c r="AJ18" s="65" t="s">
        <v>241</v>
      </c>
      <c r="AK18" s="65" t="s">
        <v>13</v>
      </c>
      <c r="AL18" s="65" t="s">
        <v>13</v>
      </c>
      <c r="AM18" s="66">
        <f>COUNTIF(H18:AL18,"P")*1</f>
        <v>8</v>
      </c>
      <c r="AN18" s="67">
        <f>COUNTIF(H18:AL18,"OFF")*1</f>
        <v>0</v>
      </c>
      <c r="AO18" s="68">
        <f>COUNTIF(H18:AL18,"A")*1</f>
        <v>23</v>
      </c>
      <c r="AP18" s="69">
        <f>AM18+AN18</f>
        <v>8</v>
      </c>
      <c r="AQ18" s="54">
        <f>VLOOKUP($D18,[2]SALARY!$B$9:$E$126,1,0)</f>
        <v>5511</v>
      </c>
    </row>
    <row r="19" spans="1:43" s="70" customFormat="1" ht="41.25" customHeight="1" x14ac:dyDescent="0.3">
      <c r="A19" s="71">
        <v>6</v>
      </c>
      <c r="B19" s="60" t="s">
        <v>95</v>
      </c>
      <c r="C19" s="72" t="s">
        <v>96</v>
      </c>
      <c r="D19" s="73">
        <v>5430</v>
      </c>
      <c r="E19" s="74" t="s">
        <v>100</v>
      </c>
      <c r="F19" s="75">
        <v>44099</v>
      </c>
      <c r="G19" s="64" t="s">
        <v>101</v>
      </c>
      <c r="H19" s="65" t="s">
        <v>13</v>
      </c>
      <c r="I19" s="65" t="s">
        <v>13</v>
      </c>
      <c r="J19" s="65" t="s">
        <v>13</v>
      </c>
      <c r="K19" s="65" t="s">
        <v>241</v>
      </c>
      <c r="L19" s="65" t="s">
        <v>13</v>
      </c>
      <c r="M19" s="65" t="s">
        <v>13</v>
      </c>
      <c r="N19" s="65" t="s">
        <v>13</v>
      </c>
      <c r="O19" s="65" t="s">
        <v>13</v>
      </c>
      <c r="P19" s="65" t="s">
        <v>13</v>
      </c>
      <c r="Q19" s="65" t="s">
        <v>13</v>
      </c>
      <c r="R19" s="65" t="s">
        <v>241</v>
      </c>
      <c r="S19" s="65" t="s">
        <v>13</v>
      </c>
      <c r="T19" s="65" t="s">
        <v>13</v>
      </c>
      <c r="U19" s="65" t="s">
        <v>13</v>
      </c>
      <c r="V19" s="65" t="s">
        <v>13</v>
      </c>
      <c r="W19" s="65" t="s">
        <v>13</v>
      </c>
      <c r="X19" s="65" t="s">
        <v>13</v>
      </c>
      <c r="Y19" s="65" t="s">
        <v>241</v>
      </c>
      <c r="Z19" s="65" t="s">
        <v>13</v>
      </c>
      <c r="AA19" s="65" t="s">
        <v>13</v>
      </c>
      <c r="AB19" s="65" t="s">
        <v>13</v>
      </c>
      <c r="AC19" s="65" t="s">
        <v>13</v>
      </c>
      <c r="AD19" s="65" t="s">
        <v>13</v>
      </c>
      <c r="AE19" s="65" t="s">
        <v>13</v>
      </c>
      <c r="AF19" s="65" t="s">
        <v>13</v>
      </c>
      <c r="AG19" s="65" t="s">
        <v>241</v>
      </c>
      <c r="AH19" s="65" t="s">
        <v>13</v>
      </c>
      <c r="AI19" s="79" t="s">
        <v>13</v>
      </c>
      <c r="AJ19" s="65" t="s">
        <v>13</v>
      </c>
      <c r="AK19" s="65" t="s">
        <v>13</v>
      </c>
      <c r="AL19" s="65" t="s">
        <v>13</v>
      </c>
      <c r="AM19" s="66">
        <f t="shared" si="0"/>
        <v>27</v>
      </c>
      <c r="AN19" s="67">
        <f t="shared" si="1"/>
        <v>0</v>
      </c>
      <c r="AO19" s="68">
        <f t="shared" si="2"/>
        <v>4</v>
      </c>
      <c r="AP19" s="69">
        <f t="shared" si="3"/>
        <v>27</v>
      </c>
      <c r="AQ19" s="54">
        <f>VLOOKUP($D19,[2]SALARY!$B$9:$E$126,1,0)</f>
        <v>5430</v>
      </c>
    </row>
    <row r="20" spans="1:43" s="70" customFormat="1" ht="41.25" customHeight="1" x14ac:dyDescent="0.3">
      <c r="A20" s="59">
        <v>7</v>
      </c>
      <c r="B20" s="60" t="s">
        <v>24</v>
      </c>
      <c r="C20" s="72" t="s">
        <v>25</v>
      </c>
      <c r="D20" s="73">
        <v>5310</v>
      </c>
      <c r="E20" s="74" t="s">
        <v>99</v>
      </c>
      <c r="F20" s="75">
        <v>44075</v>
      </c>
      <c r="G20" s="64" t="s">
        <v>10</v>
      </c>
      <c r="H20" s="65" t="s">
        <v>13</v>
      </c>
      <c r="I20" s="65" t="s">
        <v>13</v>
      </c>
      <c r="J20" s="65" t="s">
        <v>13</v>
      </c>
      <c r="K20" s="65" t="s">
        <v>13</v>
      </c>
      <c r="L20" s="65" t="s">
        <v>13</v>
      </c>
      <c r="M20" s="65" t="s">
        <v>241</v>
      </c>
      <c r="N20" s="65" t="s">
        <v>13</v>
      </c>
      <c r="O20" s="65" t="s">
        <v>13</v>
      </c>
      <c r="P20" s="65" t="s">
        <v>13</v>
      </c>
      <c r="Q20" s="65" t="s">
        <v>13</v>
      </c>
      <c r="R20" s="65" t="s">
        <v>13</v>
      </c>
      <c r="S20" s="65" t="s">
        <v>13</v>
      </c>
      <c r="T20" s="65" t="s">
        <v>13</v>
      </c>
      <c r="U20" s="65" t="s">
        <v>241</v>
      </c>
      <c r="V20" s="65" t="s">
        <v>13</v>
      </c>
      <c r="W20" s="65" t="s">
        <v>13</v>
      </c>
      <c r="X20" s="65" t="s">
        <v>13</v>
      </c>
      <c r="Y20" s="65" t="s">
        <v>13</v>
      </c>
      <c r="Z20" s="65" t="s">
        <v>13</v>
      </c>
      <c r="AA20" s="65" t="s">
        <v>13</v>
      </c>
      <c r="AB20" s="65" t="s">
        <v>241</v>
      </c>
      <c r="AC20" s="65" t="s">
        <v>13</v>
      </c>
      <c r="AD20" s="65" t="s">
        <v>241</v>
      </c>
      <c r="AE20" s="65" t="s">
        <v>13</v>
      </c>
      <c r="AF20" s="65" t="s">
        <v>13</v>
      </c>
      <c r="AG20" s="65" t="s">
        <v>13</v>
      </c>
      <c r="AH20" s="65" t="s">
        <v>13</v>
      </c>
      <c r="AI20" s="79" t="s">
        <v>13</v>
      </c>
      <c r="AJ20" s="65" t="s">
        <v>13</v>
      </c>
      <c r="AK20" s="65" t="s">
        <v>241</v>
      </c>
      <c r="AL20" s="65" t="s">
        <v>13</v>
      </c>
      <c r="AM20" s="66">
        <f t="shared" si="0"/>
        <v>26</v>
      </c>
      <c r="AN20" s="67">
        <f t="shared" si="1"/>
        <v>0</v>
      </c>
      <c r="AO20" s="68">
        <f t="shared" si="2"/>
        <v>5</v>
      </c>
      <c r="AP20" s="69">
        <f t="shared" si="3"/>
        <v>26</v>
      </c>
      <c r="AQ20" s="54">
        <f>VLOOKUP($D20,[2]SALARY!$B$9:$E$126,1,0)</f>
        <v>5310</v>
      </c>
    </row>
    <row r="21" spans="1:43" s="70" customFormat="1" ht="41.25" customHeight="1" x14ac:dyDescent="0.3">
      <c r="A21" s="71">
        <v>8</v>
      </c>
      <c r="B21" s="60" t="s">
        <v>76</v>
      </c>
      <c r="C21" s="72" t="s">
        <v>77</v>
      </c>
      <c r="D21" s="73">
        <v>5335</v>
      </c>
      <c r="E21" s="74" t="s">
        <v>99</v>
      </c>
      <c r="F21" s="75">
        <v>44075</v>
      </c>
      <c r="G21" s="64" t="s">
        <v>10</v>
      </c>
      <c r="H21" s="65" t="s">
        <v>13</v>
      </c>
      <c r="I21" s="65" t="s">
        <v>13</v>
      </c>
      <c r="J21" s="65" t="s">
        <v>13</v>
      </c>
      <c r="K21" s="65" t="s">
        <v>241</v>
      </c>
      <c r="L21" s="65" t="s">
        <v>241</v>
      </c>
      <c r="M21" s="65" t="s">
        <v>13</v>
      </c>
      <c r="N21" s="65" t="s">
        <v>13</v>
      </c>
      <c r="O21" s="65" t="s">
        <v>241</v>
      </c>
      <c r="P21" s="65" t="s">
        <v>13</v>
      </c>
      <c r="Q21" s="65" t="s">
        <v>13</v>
      </c>
      <c r="R21" s="65" t="s">
        <v>13</v>
      </c>
      <c r="S21" s="65" t="s">
        <v>241</v>
      </c>
      <c r="T21" s="65" t="s">
        <v>13</v>
      </c>
      <c r="U21" s="65" t="s">
        <v>13</v>
      </c>
      <c r="V21" s="65" t="s">
        <v>13</v>
      </c>
      <c r="W21" s="65" t="s">
        <v>13</v>
      </c>
      <c r="X21" s="65" t="s">
        <v>241</v>
      </c>
      <c r="Y21" s="65" t="s">
        <v>13</v>
      </c>
      <c r="Z21" s="65" t="s">
        <v>241</v>
      </c>
      <c r="AA21" s="65" t="s">
        <v>13</v>
      </c>
      <c r="AB21" s="65" t="s">
        <v>13</v>
      </c>
      <c r="AC21" s="65" t="s">
        <v>13</v>
      </c>
      <c r="AD21" s="65" t="s">
        <v>13</v>
      </c>
      <c r="AE21" s="65" t="s">
        <v>13</v>
      </c>
      <c r="AF21" s="65" t="s">
        <v>13</v>
      </c>
      <c r="AG21" s="65" t="s">
        <v>241</v>
      </c>
      <c r="AH21" s="65" t="s">
        <v>241</v>
      </c>
      <c r="AI21" s="79" t="s">
        <v>13</v>
      </c>
      <c r="AJ21" s="65" t="s">
        <v>241</v>
      </c>
      <c r="AK21" s="65" t="s">
        <v>13</v>
      </c>
      <c r="AL21" s="65" t="s">
        <v>13</v>
      </c>
      <c r="AM21" s="66">
        <f t="shared" si="0"/>
        <v>22</v>
      </c>
      <c r="AN21" s="67">
        <f t="shared" si="1"/>
        <v>0</v>
      </c>
      <c r="AO21" s="68">
        <f t="shared" si="2"/>
        <v>9</v>
      </c>
      <c r="AP21" s="69">
        <f t="shared" si="3"/>
        <v>22</v>
      </c>
      <c r="AQ21" s="54">
        <f>VLOOKUP($D21,[2]SALARY!$B$9:$E$126,1,0)</f>
        <v>5335</v>
      </c>
    </row>
    <row r="22" spans="1:43" s="70" customFormat="1" ht="41.25" customHeight="1" x14ac:dyDescent="0.3">
      <c r="A22" s="59">
        <v>9</v>
      </c>
      <c r="B22" s="60" t="s">
        <v>143</v>
      </c>
      <c r="C22" s="72" t="s">
        <v>144</v>
      </c>
      <c r="D22" s="73">
        <v>5337</v>
      </c>
      <c r="E22" s="74" t="s">
        <v>99</v>
      </c>
      <c r="F22" s="75">
        <v>44075</v>
      </c>
      <c r="G22" s="64" t="s">
        <v>10</v>
      </c>
      <c r="H22" s="65" t="s">
        <v>13</v>
      </c>
      <c r="I22" s="65" t="s">
        <v>13</v>
      </c>
      <c r="J22" s="65" t="s">
        <v>13</v>
      </c>
      <c r="K22" s="65" t="s">
        <v>13</v>
      </c>
      <c r="L22" s="65" t="s">
        <v>241</v>
      </c>
      <c r="M22" s="65" t="s">
        <v>13</v>
      </c>
      <c r="N22" s="65" t="s">
        <v>13</v>
      </c>
      <c r="O22" s="65" t="s">
        <v>13</v>
      </c>
      <c r="P22" s="65" t="s">
        <v>13</v>
      </c>
      <c r="Q22" s="65" t="s">
        <v>13</v>
      </c>
      <c r="R22" s="65" t="s">
        <v>13</v>
      </c>
      <c r="S22" s="65" t="s">
        <v>241</v>
      </c>
      <c r="T22" s="65" t="s">
        <v>13</v>
      </c>
      <c r="U22" s="65" t="s">
        <v>13</v>
      </c>
      <c r="V22" s="65" t="s">
        <v>13</v>
      </c>
      <c r="W22" s="65" t="s">
        <v>13</v>
      </c>
      <c r="X22" s="65" t="s">
        <v>13</v>
      </c>
      <c r="Y22" s="65" t="s">
        <v>13</v>
      </c>
      <c r="Z22" s="65" t="s">
        <v>241</v>
      </c>
      <c r="AA22" s="65" t="s">
        <v>13</v>
      </c>
      <c r="AB22" s="65" t="s">
        <v>13</v>
      </c>
      <c r="AC22" s="65" t="s">
        <v>13</v>
      </c>
      <c r="AD22" s="65" t="s">
        <v>13</v>
      </c>
      <c r="AE22" s="65" t="s">
        <v>13</v>
      </c>
      <c r="AF22" s="65" t="s">
        <v>13</v>
      </c>
      <c r="AG22" s="65" t="s">
        <v>241</v>
      </c>
      <c r="AH22" s="65" t="s">
        <v>13</v>
      </c>
      <c r="AI22" s="79" t="s">
        <v>13</v>
      </c>
      <c r="AJ22" s="65" t="s">
        <v>13</v>
      </c>
      <c r="AK22" s="65" t="s">
        <v>13</v>
      </c>
      <c r="AL22" s="65" t="s">
        <v>13</v>
      </c>
      <c r="AM22" s="66">
        <f t="shared" si="0"/>
        <v>27</v>
      </c>
      <c r="AN22" s="67">
        <f t="shared" si="1"/>
        <v>0</v>
      </c>
      <c r="AO22" s="68">
        <f t="shared" si="2"/>
        <v>4</v>
      </c>
      <c r="AP22" s="69">
        <f t="shared" si="3"/>
        <v>27</v>
      </c>
      <c r="AQ22" s="54">
        <f>VLOOKUP($D22,[2]SALARY!$B$9:$E$126,1,0)</f>
        <v>5337</v>
      </c>
    </row>
    <row r="23" spans="1:43" s="70" customFormat="1" ht="41.25" customHeight="1" x14ac:dyDescent="0.3">
      <c r="A23" s="71">
        <v>10</v>
      </c>
      <c r="B23" s="60" t="s">
        <v>48</v>
      </c>
      <c r="C23" s="72" t="s">
        <v>49</v>
      </c>
      <c r="D23" s="73">
        <v>5326</v>
      </c>
      <c r="E23" s="74" t="s">
        <v>99</v>
      </c>
      <c r="F23" s="75">
        <v>44075</v>
      </c>
      <c r="G23" s="64" t="s">
        <v>10</v>
      </c>
      <c r="H23" s="65" t="s">
        <v>13</v>
      </c>
      <c r="I23" s="65" t="s">
        <v>13</v>
      </c>
      <c r="J23" s="65" t="s">
        <v>13</v>
      </c>
      <c r="K23" s="65" t="s">
        <v>13</v>
      </c>
      <c r="L23" s="65" t="s">
        <v>241</v>
      </c>
      <c r="M23" s="65" t="s">
        <v>13</v>
      </c>
      <c r="N23" s="65" t="s">
        <v>13</v>
      </c>
      <c r="O23" s="65" t="s">
        <v>13</v>
      </c>
      <c r="P23" s="65" t="s">
        <v>13</v>
      </c>
      <c r="Q23" s="65" t="s">
        <v>13</v>
      </c>
      <c r="R23" s="65" t="s">
        <v>13</v>
      </c>
      <c r="S23" s="65" t="s">
        <v>241</v>
      </c>
      <c r="T23" s="65" t="s">
        <v>13</v>
      </c>
      <c r="U23" s="65" t="s">
        <v>13</v>
      </c>
      <c r="V23" s="65" t="s">
        <v>13</v>
      </c>
      <c r="W23" s="65" t="s">
        <v>13</v>
      </c>
      <c r="X23" s="65" t="s">
        <v>13</v>
      </c>
      <c r="Y23" s="65" t="s">
        <v>13</v>
      </c>
      <c r="Z23" s="65" t="s">
        <v>241</v>
      </c>
      <c r="AA23" s="65" t="s">
        <v>13</v>
      </c>
      <c r="AB23" s="65" t="s">
        <v>13</v>
      </c>
      <c r="AC23" s="65" t="s">
        <v>13</v>
      </c>
      <c r="AD23" s="65" t="s">
        <v>13</v>
      </c>
      <c r="AE23" s="65" t="s">
        <v>13</v>
      </c>
      <c r="AF23" s="65" t="s">
        <v>241</v>
      </c>
      <c r="AG23" s="65" t="s">
        <v>13</v>
      </c>
      <c r="AH23" s="65" t="s">
        <v>13</v>
      </c>
      <c r="AI23" s="79" t="s">
        <v>13</v>
      </c>
      <c r="AJ23" s="65" t="s">
        <v>13</v>
      </c>
      <c r="AK23" s="65" t="s">
        <v>13</v>
      </c>
      <c r="AL23" s="65" t="s">
        <v>13</v>
      </c>
      <c r="AM23" s="66">
        <f t="shared" si="0"/>
        <v>27</v>
      </c>
      <c r="AN23" s="67">
        <f t="shared" si="1"/>
        <v>0</v>
      </c>
      <c r="AO23" s="68">
        <f t="shared" si="2"/>
        <v>4</v>
      </c>
      <c r="AP23" s="69">
        <f t="shared" si="3"/>
        <v>27</v>
      </c>
      <c r="AQ23" s="54">
        <f>VLOOKUP($D23,[2]SALARY!$B$9:$E$126,1,0)</f>
        <v>5326</v>
      </c>
    </row>
    <row r="24" spans="1:43" s="70" customFormat="1" ht="41.25" customHeight="1" x14ac:dyDescent="0.3">
      <c r="A24" s="59">
        <v>11</v>
      </c>
      <c r="B24" s="60" t="s">
        <v>89</v>
      </c>
      <c r="C24" s="72" t="s">
        <v>90</v>
      </c>
      <c r="D24" s="73">
        <v>5406</v>
      </c>
      <c r="E24" s="74" t="s">
        <v>99</v>
      </c>
      <c r="F24" s="75">
        <v>44078</v>
      </c>
      <c r="G24" s="64" t="s">
        <v>10</v>
      </c>
      <c r="H24" s="65" t="s">
        <v>13</v>
      </c>
      <c r="I24" s="65" t="s">
        <v>13</v>
      </c>
      <c r="J24" s="65" t="s">
        <v>13</v>
      </c>
      <c r="K24" s="65" t="s">
        <v>13</v>
      </c>
      <c r="L24" s="65" t="s">
        <v>241</v>
      </c>
      <c r="M24" s="65" t="s">
        <v>13</v>
      </c>
      <c r="N24" s="65" t="s">
        <v>13</v>
      </c>
      <c r="O24" s="65" t="s">
        <v>13</v>
      </c>
      <c r="P24" s="65" t="s">
        <v>13</v>
      </c>
      <c r="Q24" s="65" t="s">
        <v>13</v>
      </c>
      <c r="R24" s="65" t="s">
        <v>13</v>
      </c>
      <c r="S24" s="65" t="s">
        <v>241</v>
      </c>
      <c r="T24" s="65" t="s">
        <v>13</v>
      </c>
      <c r="U24" s="65" t="s">
        <v>13</v>
      </c>
      <c r="V24" s="65" t="s">
        <v>13</v>
      </c>
      <c r="W24" s="65" t="s">
        <v>241</v>
      </c>
      <c r="X24" s="65" t="s">
        <v>13</v>
      </c>
      <c r="Y24" s="65" t="s">
        <v>13</v>
      </c>
      <c r="Z24" s="65" t="s">
        <v>241</v>
      </c>
      <c r="AA24" s="65" t="s">
        <v>13</v>
      </c>
      <c r="AB24" s="65" t="s">
        <v>13</v>
      </c>
      <c r="AC24" s="65" t="s">
        <v>13</v>
      </c>
      <c r="AD24" s="65" t="s">
        <v>13</v>
      </c>
      <c r="AE24" s="65" t="s">
        <v>13</v>
      </c>
      <c r="AF24" s="65" t="s">
        <v>241</v>
      </c>
      <c r="AG24" s="65" t="s">
        <v>13</v>
      </c>
      <c r="AH24" s="65" t="s">
        <v>13</v>
      </c>
      <c r="AI24" s="81" t="s">
        <v>13</v>
      </c>
      <c r="AJ24" s="65" t="s">
        <v>13</v>
      </c>
      <c r="AK24" s="65" t="s">
        <v>13</v>
      </c>
      <c r="AL24" s="65" t="s">
        <v>241</v>
      </c>
      <c r="AM24" s="66">
        <f t="shared" si="0"/>
        <v>25</v>
      </c>
      <c r="AN24" s="67">
        <f t="shared" si="1"/>
        <v>0</v>
      </c>
      <c r="AO24" s="68">
        <f t="shared" si="2"/>
        <v>6</v>
      </c>
      <c r="AP24" s="69">
        <f t="shared" si="3"/>
        <v>25</v>
      </c>
      <c r="AQ24" s="54">
        <f>VLOOKUP($D24,[2]SALARY!$B$9:$E$126,1,0)</f>
        <v>5406</v>
      </c>
    </row>
    <row r="25" spans="1:43" s="70" customFormat="1" ht="41.25" customHeight="1" x14ac:dyDescent="0.3">
      <c r="A25" s="71">
        <v>12</v>
      </c>
      <c r="B25" s="60" t="s">
        <v>113</v>
      </c>
      <c r="C25" s="72" t="s">
        <v>120</v>
      </c>
      <c r="D25" s="73">
        <v>5463</v>
      </c>
      <c r="E25" s="74" t="s">
        <v>99</v>
      </c>
      <c r="F25" s="75">
        <v>44125</v>
      </c>
      <c r="G25" s="64" t="s">
        <v>10</v>
      </c>
      <c r="H25" s="65" t="s">
        <v>13</v>
      </c>
      <c r="I25" s="65" t="s">
        <v>13</v>
      </c>
      <c r="J25" s="65" t="s">
        <v>241</v>
      </c>
      <c r="K25" s="65" t="s">
        <v>13</v>
      </c>
      <c r="L25" s="65" t="s">
        <v>13</v>
      </c>
      <c r="M25" s="65" t="s">
        <v>13</v>
      </c>
      <c r="N25" s="65" t="s">
        <v>13</v>
      </c>
      <c r="O25" s="65" t="s">
        <v>13</v>
      </c>
      <c r="P25" s="65" t="s">
        <v>13</v>
      </c>
      <c r="Q25" s="65" t="s">
        <v>241</v>
      </c>
      <c r="R25" s="65" t="s">
        <v>13</v>
      </c>
      <c r="S25" s="65" t="s">
        <v>13</v>
      </c>
      <c r="T25" s="65" t="s">
        <v>13</v>
      </c>
      <c r="U25" s="65" t="s">
        <v>241</v>
      </c>
      <c r="V25" s="65" t="s">
        <v>13</v>
      </c>
      <c r="W25" s="65" t="s">
        <v>13</v>
      </c>
      <c r="X25" s="65" t="s">
        <v>241</v>
      </c>
      <c r="Y25" s="65" t="s">
        <v>13</v>
      </c>
      <c r="Z25" s="65" t="s">
        <v>13</v>
      </c>
      <c r="AA25" s="65" t="s">
        <v>13</v>
      </c>
      <c r="AB25" s="65" t="s">
        <v>13</v>
      </c>
      <c r="AC25" s="65" t="s">
        <v>13</v>
      </c>
      <c r="AD25" s="65" t="s">
        <v>13</v>
      </c>
      <c r="AE25" s="65" t="s">
        <v>241</v>
      </c>
      <c r="AF25" s="65" t="s">
        <v>13</v>
      </c>
      <c r="AG25" s="65" t="s">
        <v>13</v>
      </c>
      <c r="AH25" s="65" t="s">
        <v>13</v>
      </c>
      <c r="AI25" s="79" t="s">
        <v>241</v>
      </c>
      <c r="AJ25" s="65" t="s">
        <v>13</v>
      </c>
      <c r="AK25" s="65" t="s">
        <v>13</v>
      </c>
      <c r="AL25" s="65" t="s">
        <v>241</v>
      </c>
      <c r="AM25" s="66">
        <f t="shared" si="0"/>
        <v>24</v>
      </c>
      <c r="AN25" s="67">
        <f t="shared" si="1"/>
        <v>0</v>
      </c>
      <c r="AO25" s="68">
        <f t="shared" si="2"/>
        <v>7</v>
      </c>
      <c r="AP25" s="69">
        <f t="shared" si="3"/>
        <v>24</v>
      </c>
      <c r="AQ25" s="54">
        <f>VLOOKUP($D25,[2]SALARY!$B$9:$E$126,1,0)</f>
        <v>5463</v>
      </c>
    </row>
    <row r="26" spans="1:43" s="70" customFormat="1" ht="41.25" customHeight="1" x14ac:dyDescent="0.3">
      <c r="A26" s="59">
        <v>13</v>
      </c>
      <c r="B26" s="60" t="s">
        <v>54</v>
      </c>
      <c r="C26" s="72" t="s">
        <v>55</v>
      </c>
      <c r="D26" s="73">
        <v>5272</v>
      </c>
      <c r="E26" s="74" t="s">
        <v>99</v>
      </c>
      <c r="F26" s="75">
        <v>44075</v>
      </c>
      <c r="G26" s="64" t="s">
        <v>10</v>
      </c>
      <c r="H26" s="65" t="s">
        <v>13</v>
      </c>
      <c r="I26" s="65" t="s">
        <v>241</v>
      </c>
      <c r="J26" s="65" t="s">
        <v>13</v>
      </c>
      <c r="K26" s="65" t="s">
        <v>13</v>
      </c>
      <c r="L26" s="65" t="s">
        <v>13</v>
      </c>
      <c r="M26" s="65" t="s">
        <v>241</v>
      </c>
      <c r="N26" s="65" t="s">
        <v>13</v>
      </c>
      <c r="O26" s="65" t="s">
        <v>13</v>
      </c>
      <c r="P26" s="65" t="s">
        <v>13</v>
      </c>
      <c r="Q26" s="65" t="s">
        <v>13</v>
      </c>
      <c r="R26" s="65" t="s">
        <v>13</v>
      </c>
      <c r="S26" s="65" t="s">
        <v>241</v>
      </c>
      <c r="T26" s="65" t="s">
        <v>13</v>
      </c>
      <c r="U26" s="65" t="s">
        <v>13</v>
      </c>
      <c r="V26" s="65" t="s">
        <v>13</v>
      </c>
      <c r="W26" s="65" t="s">
        <v>241</v>
      </c>
      <c r="X26" s="65" t="s">
        <v>241</v>
      </c>
      <c r="Y26" s="65" t="s">
        <v>241</v>
      </c>
      <c r="Z26" s="65" t="s">
        <v>241</v>
      </c>
      <c r="AA26" s="65" t="s">
        <v>241</v>
      </c>
      <c r="AB26" s="65" t="s">
        <v>241</v>
      </c>
      <c r="AC26" s="65" t="s">
        <v>241</v>
      </c>
      <c r="AD26" s="65" t="s">
        <v>13</v>
      </c>
      <c r="AE26" s="65" t="s">
        <v>13</v>
      </c>
      <c r="AF26" s="65" t="s">
        <v>13</v>
      </c>
      <c r="AG26" s="65" t="s">
        <v>13</v>
      </c>
      <c r="AH26" s="65" t="s">
        <v>13</v>
      </c>
      <c r="AI26" s="79" t="s">
        <v>13</v>
      </c>
      <c r="AJ26" s="65" t="s">
        <v>241</v>
      </c>
      <c r="AK26" s="65" t="s">
        <v>241</v>
      </c>
      <c r="AL26" s="65" t="s">
        <v>13</v>
      </c>
      <c r="AM26" s="66">
        <f t="shared" si="0"/>
        <v>19</v>
      </c>
      <c r="AN26" s="67">
        <f t="shared" si="1"/>
        <v>0</v>
      </c>
      <c r="AO26" s="68">
        <f t="shared" si="2"/>
        <v>12</v>
      </c>
      <c r="AP26" s="69">
        <f t="shared" si="3"/>
        <v>19</v>
      </c>
      <c r="AQ26" s="54">
        <f>VLOOKUP($D26,[2]SALARY!$B$9:$E$126,1,0)</f>
        <v>5272</v>
      </c>
    </row>
    <row r="27" spans="1:43" s="70" customFormat="1" ht="41.25" customHeight="1" x14ac:dyDescent="0.3">
      <c r="A27" s="71">
        <v>14</v>
      </c>
      <c r="B27" s="60" t="s">
        <v>115</v>
      </c>
      <c r="C27" s="72" t="s">
        <v>122</v>
      </c>
      <c r="D27" s="73">
        <v>5460</v>
      </c>
      <c r="E27" s="74" t="s">
        <v>99</v>
      </c>
      <c r="F27" s="75">
        <v>44124</v>
      </c>
      <c r="G27" s="64" t="s">
        <v>10</v>
      </c>
      <c r="H27" s="65" t="s">
        <v>13</v>
      </c>
      <c r="I27" s="65" t="s">
        <v>13</v>
      </c>
      <c r="J27" s="65" t="s">
        <v>13</v>
      </c>
      <c r="K27" s="65" t="s">
        <v>13</v>
      </c>
      <c r="L27" s="65" t="s">
        <v>13</v>
      </c>
      <c r="M27" s="65" t="s">
        <v>241</v>
      </c>
      <c r="N27" s="65" t="s">
        <v>241</v>
      </c>
      <c r="O27" s="65" t="s">
        <v>13</v>
      </c>
      <c r="P27" s="65" t="s">
        <v>13</v>
      </c>
      <c r="Q27" s="65" t="s">
        <v>13</v>
      </c>
      <c r="R27" s="65" t="s">
        <v>13</v>
      </c>
      <c r="S27" s="65" t="s">
        <v>13</v>
      </c>
      <c r="T27" s="65" t="s">
        <v>241</v>
      </c>
      <c r="U27" s="65" t="s">
        <v>13</v>
      </c>
      <c r="V27" s="65" t="s">
        <v>13</v>
      </c>
      <c r="W27" s="65" t="s">
        <v>13</v>
      </c>
      <c r="X27" s="65" t="s">
        <v>13</v>
      </c>
      <c r="Y27" s="65" t="s">
        <v>13</v>
      </c>
      <c r="Z27" s="65" t="s">
        <v>241</v>
      </c>
      <c r="AA27" s="65" t="s">
        <v>241</v>
      </c>
      <c r="AB27" s="65" t="s">
        <v>241</v>
      </c>
      <c r="AC27" s="65" t="s">
        <v>13</v>
      </c>
      <c r="AD27" s="65" t="s">
        <v>241</v>
      </c>
      <c r="AE27" s="65" t="s">
        <v>241</v>
      </c>
      <c r="AF27" s="65" t="s">
        <v>241</v>
      </c>
      <c r="AG27" s="65" t="s">
        <v>241</v>
      </c>
      <c r="AH27" s="65" t="s">
        <v>241</v>
      </c>
      <c r="AI27" s="79" t="s">
        <v>241</v>
      </c>
      <c r="AJ27" s="65" t="s">
        <v>13</v>
      </c>
      <c r="AK27" s="65" t="s">
        <v>13</v>
      </c>
      <c r="AL27" s="65" t="s">
        <v>13</v>
      </c>
      <c r="AM27" s="66">
        <f t="shared" si="0"/>
        <v>19</v>
      </c>
      <c r="AN27" s="67">
        <f t="shared" si="1"/>
        <v>0</v>
      </c>
      <c r="AO27" s="68">
        <f t="shared" si="2"/>
        <v>12</v>
      </c>
      <c r="AP27" s="69">
        <f t="shared" si="3"/>
        <v>19</v>
      </c>
      <c r="AQ27" s="54">
        <f>VLOOKUP($D27,[2]SALARY!$B$9:$E$126,1,0)</f>
        <v>5460</v>
      </c>
    </row>
    <row r="28" spans="1:43" s="70" customFormat="1" ht="41.25" customHeight="1" x14ac:dyDescent="0.3">
      <c r="A28" s="59">
        <v>15</v>
      </c>
      <c r="B28" s="60" t="s">
        <v>58</v>
      </c>
      <c r="C28" s="72" t="s">
        <v>59</v>
      </c>
      <c r="D28" s="73">
        <v>5331</v>
      </c>
      <c r="E28" s="74" t="s">
        <v>99</v>
      </c>
      <c r="F28" s="75">
        <v>44075</v>
      </c>
      <c r="G28" s="64" t="s">
        <v>10</v>
      </c>
      <c r="H28" s="65" t="s">
        <v>13</v>
      </c>
      <c r="I28" s="65" t="s">
        <v>13</v>
      </c>
      <c r="J28" s="65" t="s">
        <v>241</v>
      </c>
      <c r="K28" s="65" t="s">
        <v>241</v>
      </c>
      <c r="L28" s="65" t="s">
        <v>13</v>
      </c>
      <c r="M28" s="65" t="s">
        <v>13</v>
      </c>
      <c r="N28" s="65" t="s">
        <v>13</v>
      </c>
      <c r="O28" s="65" t="s">
        <v>13</v>
      </c>
      <c r="P28" s="65" t="s">
        <v>13</v>
      </c>
      <c r="Q28" s="65" t="s">
        <v>241</v>
      </c>
      <c r="R28" s="65" t="s">
        <v>13</v>
      </c>
      <c r="S28" s="65" t="s">
        <v>13</v>
      </c>
      <c r="T28" s="65" t="s">
        <v>13</v>
      </c>
      <c r="U28" s="65" t="s">
        <v>13</v>
      </c>
      <c r="V28" s="65" t="s">
        <v>13</v>
      </c>
      <c r="W28" s="65" t="s">
        <v>13</v>
      </c>
      <c r="X28" s="65" t="s">
        <v>241</v>
      </c>
      <c r="Y28" s="65" t="s">
        <v>13</v>
      </c>
      <c r="Z28" s="65" t="s">
        <v>13</v>
      </c>
      <c r="AA28" s="65" t="s">
        <v>241</v>
      </c>
      <c r="AB28" s="65" t="s">
        <v>13</v>
      </c>
      <c r="AC28" s="65" t="s">
        <v>13</v>
      </c>
      <c r="AD28" s="65" t="s">
        <v>13</v>
      </c>
      <c r="AE28" s="65" t="s">
        <v>241</v>
      </c>
      <c r="AF28" s="65" t="s">
        <v>13</v>
      </c>
      <c r="AG28" s="65" t="s">
        <v>13</v>
      </c>
      <c r="AH28" s="65" t="s">
        <v>13</v>
      </c>
      <c r="AI28" s="79" t="s">
        <v>241</v>
      </c>
      <c r="AJ28" s="65" t="s">
        <v>13</v>
      </c>
      <c r="AK28" s="65" t="s">
        <v>13</v>
      </c>
      <c r="AL28" s="65" t="s">
        <v>241</v>
      </c>
      <c r="AM28" s="66">
        <f t="shared" si="0"/>
        <v>23</v>
      </c>
      <c r="AN28" s="67">
        <f t="shared" si="1"/>
        <v>0</v>
      </c>
      <c r="AO28" s="68">
        <f t="shared" si="2"/>
        <v>8</v>
      </c>
      <c r="AP28" s="69">
        <f t="shared" si="3"/>
        <v>23</v>
      </c>
      <c r="AQ28" s="54">
        <f>VLOOKUP($D28,[2]SALARY!$B$9:$E$126,1,0)</f>
        <v>5331</v>
      </c>
    </row>
    <row r="29" spans="1:43" s="70" customFormat="1" ht="41.25" customHeight="1" x14ac:dyDescent="0.3">
      <c r="A29" s="71">
        <v>16</v>
      </c>
      <c r="B29" s="60" t="s">
        <v>52</v>
      </c>
      <c r="C29" s="72" t="s">
        <v>53</v>
      </c>
      <c r="D29" s="73">
        <v>5300</v>
      </c>
      <c r="E29" s="74" t="s">
        <v>99</v>
      </c>
      <c r="F29" s="75">
        <v>44075</v>
      </c>
      <c r="G29" s="64" t="s">
        <v>10</v>
      </c>
      <c r="H29" s="65" t="s">
        <v>241</v>
      </c>
      <c r="I29" s="65" t="s">
        <v>13</v>
      </c>
      <c r="J29" s="65" t="s">
        <v>13</v>
      </c>
      <c r="K29" s="65" t="s">
        <v>13</v>
      </c>
      <c r="L29" s="65" t="s">
        <v>13</v>
      </c>
      <c r="M29" s="65" t="s">
        <v>13</v>
      </c>
      <c r="N29" s="65" t="s">
        <v>13</v>
      </c>
      <c r="O29" s="65" t="s">
        <v>241</v>
      </c>
      <c r="P29" s="65" t="s">
        <v>13</v>
      </c>
      <c r="Q29" s="65" t="s">
        <v>13</v>
      </c>
      <c r="R29" s="65" t="s">
        <v>13</v>
      </c>
      <c r="S29" s="65" t="s">
        <v>13</v>
      </c>
      <c r="T29" s="65" t="s">
        <v>13</v>
      </c>
      <c r="U29" s="65" t="s">
        <v>13</v>
      </c>
      <c r="V29" s="65" t="s">
        <v>241</v>
      </c>
      <c r="W29" s="65" t="s">
        <v>13</v>
      </c>
      <c r="X29" s="65" t="s">
        <v>13</v>
      </c>
      <c r="Y29" s="65" t="s">
        <v>13</v>
      </c>
      <c r="Z29" s="65" t="s">
        <v>13</v>
      </c>
      <c r="AA29" s="65" t="s">
        <v>13</v>
      </c>
      <c r="AB29" s="65" t="s">
        <v>241</v>
      </c>
      <c r="AC29" s="65" t="s">
        <v>13</v>
      </c>
      <c r="AD29" s="65" t="s">
        <v>13</v>
      </c>
      <c r="AE29" s="65" t="s">
        <v>13</v>
      </c>
      <c r="AF29" s="65" t="s">
        <v>13</v>
      </c>
      <c r="AG29" s="65" t="s">
        <v>13</v>
      </c>
      <c r="AH29" s="65" t="s">
        <v>13</v>
      </c>
      <c r="AI29" s="79" t="s">
        <v>241</v>
      </c>
      <c r="AJ29" s="65" t="s">
        <v>13</v>
      </c>
      <c r="AK29" s="65" t="s">
        <v>13</v>
      </c>
      <c r="AL29" s="65" t="s">
        <v>13</v>
      </c>
      <c r="AM29" s="66">
        <f t="shared" si="0"/>
        <v>26</v>
      </c>
      <c r="AN29" s="67">
        <f t="shared" si="1"/>
        <v>0</v>
      </c>
      <c r="AO29" s="68">
        <f t="shared" si="2"/>
        <v>5</v>
      </c>
      <c r="AP29" s="69">
        <f t="shared" si="3"/>
        <v>26</v>
      </c>
      <c r="AQ29" s="54">
        <f>VLOOKUP($D29,[2]SALARY!$B$9:$E$126,1,0)</f>
        <v>5300</v>
      </c>
    </row>
    <row r="30" spans="1:43" s="70" customFormat="1" ht="41.25" customHeight="1" x14ac:dyDescent="0.3">
      <c r="A30" s="59">
        <v>17</v>
      </c>
      <c r="B30" s="60" t="s">
        <v>111</v>
      </c>
      <c r="C30" s="72" t="s">
        <v>119</v>
      </c>
      <c r="D30" s="73">
        <v>5459</v>
      </c>
      <c r="E30" s="74" t="s">
        <v>99</v>
      </c>
      <c r="F30" s="75">
        <v>44124</v>
      </c>
      <c r="G30" s="64" t="s">
        <v>10</v>
      </c>
      <c r="H30" s="65" t="s">
        <v>241</v>
      </c>
      <c r="I30" s="65" t="s">
        <v>13</v>
      </c>
      <c r="J30" s="65" t="s">
        <v>241</v>
      </c>
      <c r="K30" s="65" t="s">
        <v>241</v>
      </c>
      <c r="L30" s="65" t="s">
        <v>13</v>
      </c>
      <c r="M30" s="65" t="s">
        <v>13</v>
      </c>
      <c r="N30" s="65" t="s">
        <v>241</v>
      </c>
      <c r="O30" s="65" t="s">
        <v>13</v>
      </c>
      <c r="P30" s="65" t="s">
        <v>13</v>
      </c>
      <c r="Q30" s="65" t="s">
        <v>13</v>
      </c>
      <c r="R30" s="65" t="s">
        <v>241</v>
      </c>
      <c r="S30" s="65" t="s">
        <v>13</v>
      </c>
      <c r="T30" s="65" t="s">
        <v>13</v>
      </c>
      <c r="U30" s="65" t="s">
        <v>13</v>
      </c>
      <c r="V30" s="65" t="s">
        <v>13</v>
      </c>
      <c r="W30" s="65" t="s">
        <v>13</v>
      </c>
      <c r="X30" s="65" t="s">
        <v>13</v>
      </c>
      <c r="Y30" s="65" t="s">
        <v>241</v>
      </c>
      <c r="Z30" s="65" t="s">
        <v>13</v>
      </c>
      <c r="AA30" s="65" t="s">
        <v>13</v>
      </c>
      <c r="AB30" s="65" t="s">
        <v>13</v>
      </c>
      <c r="AC30" s="65" t="s">
        <v>13</v>
      </c>
      <c r="AD30" s="65" t="s">
        <v>13</v>
      </c>
      <c r="AE30" s="65" t="s">
        <v>13</v>
      </c>
      <c r="AF30" s="65" t="s">
        <v>13</v>
      </c>
      <c r="AG30" s="65" t="s">
        <v>241</v>
      </c>
      <c r="AH30" s="65" t="s">
        <v>13</v>
      </c>
      <c r="AI30" s="79" t="s">
        <v>13</v>
      </c>
      <c r="AJ30" s="65" t="s">
        <v>13</v>
      </c>
      <c r="AK30" s="65" t="s">
        <v>13</v>
      </c>
      <c r="AL30" s="65" t="s">
        <v>13</v>
      </c>
      <c r="AM30" s="66">
        <f t="shared" si="0"/>
        <v>24</v>
      </c>
      <c r="AN30" s="67">
        <f t="shared" si="1"/>
        <v>0</v>
      </c>
      <c r="AO30" s="68">
        <f t="shared" si="2"/>
        <v>7</v>
      </c>
      <c r="AP30" s="69">
        <f t="shared" si="3"/>
        <v>24</v>
      </c>
      <c r="AQ30" s="54">
        <f>VLOOKUP($D30,[2]SALARY!$B$9:$E$126,1,0)</f>
        <v>5459</v>
      </c>
    </row>
    <row r="31" spans="1:43" s="70" customFormat="1" ht="41.25" customHeight="1" x14ac:dyDescent="0.3">
      <c r="A31" s="71">
        <v>18</v>
      </c>
      <c r="B31" s="60" t="s">
        <v>87</v>
      </c>
      <c r="C31" s="72" t="s">
        <v>88</v>
      </c>
      <c r="D31" s="73">
        <v>5409</v>
      </c>
      <c r="E31" s="74" t="s">
        <v>99</v>
      </c>
      <c r="F31" s="75">
        <v>44078</v>
      </c>
      <c r="G31" s="64" t="s">
        <v>10</v>
      </c>
      <c r="H31" s="65" t="s">
        <v>13</v>
      </c>
      <c r="I31" s="65" t="s">
        <v>13</v>
      </c>
      <c r="J31" s="65" t="s">
        <v>13</v>
      </c>
      <c r="K31" s="65" t="s">
        <v>13</v>
      </c>
      <c r="L31" s="65" t="s">
        <v>13</v>
      </c>
      <c r="M31" s="65" t="s">
        <v>241</v>
      </c>
      <c r="N31" s="65" t="s">
        <v>241</v>
      </c>
      <c r="O31" s="65" t="s">
        <v>13</v>
      </c>
      <c r="P31" s="65" t="s">
        <v>13</v>
      </c>
      <c r="Q31" s="65" t="s">
        <v>13</v>
      </c>
      <c r="R31" s="65" t="s">
        <v>13</v>
      </c>
      <c r="S31" s="65" t="s">
        <v>13</v>
      </c>
      <c r="T31" s="65" t="s">
        <v>13</v>
      </c>
      <c r="U31" s="65" t="s">
        <v>241</v>
      </c>
      <c r="V31" s="65" t="s">
        <v>13</v>
      </c>
      <c r="W31" s="65" t="s">
        <v>13</v>
      </c>
      <c r="X31" s="65" t="s">
        <v>13</v>
      </c>
      <c r="Y31" s="65" t="s">
        <v>13</v>
      </c>
      <c r="Z31" s="65" t="s">
        <v>13</v>
      </c>
      <c r="AA31" s="65" t="s">
        <v>13</v>
      </c>
      <c r="AB31" s="65" t="s">
        <v>13</v>
      </c>
      <c r="AC31" s="65" t="s">
        <v>241</v>
      </c>
      <c r="AD31" s="65" t="s">
        <v>13</v>
      </c>
      <c r="AE31" s="65" t="s">
        <v>13</v>
      </c>
      <c r="AF31" s="65" t="s">
        <v>241</v>
      </c>
      <c r="AG31" s="65" t="s">
        <v>13</v>
      </c>
      <c r="AH31" s="65" t="s">
        <v>13</v>
      </c>
      <c r="AI31" s="79" t="s">
        <v>13</v>
      </c>
      <c r="AJ31" s="65" t="s">
        <v>13</v>
      </c>
      <c r="AK31" s="65" t="s">
        <v>13</v>
      </c>
      <c r="AL31" s="65" t="s">
        <v>13</v>
      </c>
      <c r="AM31" s="66">
        <f t="shared" si="0"/>
        <v>26</v>
      </c>
      <c r="AN31" s="67">
        <f t="shared" si="1"/>
        <v>0</v>
      </c>
      <c r="AO31" s="68">
        <f t="shared" si="2"/>
        <v>5</v>
      </c>
      <c r="AP31" s="69">
        <f t="shared" si="3"/>
        <v>26</v>
      </c>
      <c r="AQ31" s="54">
        <f>VLOOKUP($D31,[2]SALARY!$B$9:$E$126,1,0)</f>
        <v>5409</v>
      </c>
    </row>
    <row r="32" spans="1:43" s="70" customFormat="1" ht="41.25" customHeight="1" x14ac:dyDescent="0.3">
      <c r="A32" s="59">
        <v>19</v>
      </c>
      <c r="B32" s="60" t="s">
        <v>42</v>
      </c>
      <c r="C32" s="72" t="s">
        <v>43</v>
      </c>
      <c r="D32" s="73">
        <v>5364</v>
      </c>
      <c r="E32" s="74" t="s">
        <v>99</v>
      </c>
      <c r="F32" s="75">
        <v>44075</v>
      </c>
      <c r="G32" s="64" t="s">
        <v>10</v>
      </c>
      <c r="H32" s="65" t="s">
        <v>13</v>
      </c>
      <c r="I32" s="65" t="s">
        <v>13</v>
      </c>
      <c r="J32" s="65" t="s">
        <v>13</v>
      </c>
      <c r="K32" s="65" t="s">
        <v>241</v>
      </c>
      <c r="L32" s="65" t="s">
        <v>13</v>
      </c>
      <c r="M32" s="65" t="s">
        <v>13</v>
      </c>
      <c r="N32" s="65" t="s">
        <v>13</v>
      </c>
      <c r="O32" s="65" t="s">
        <v>13</v>
      </c>
      <c r="P32" s="65" t="s">
        <v>13</v>
      </c>
      <c r="Q32" s="65" t="s">
        <v>13</v>
      </c>
      <c r="R32" s="65" t="s">
        <v>241</v>
      </c>
      <c r="S32" s="65" t="s">
        <v>13</v>
      </c>
      <c r="T32" s="65" t="s">
        <v>13</v>
      </c>
      <c r="U32" s="65" t="s">
        <v>13</v>
      </c>
      <c r="V32" s="65" t="s">
        <v>241</v>
      </c>
      <c r="W32" s="65" t="s">
        <v>13</v>
      </c>
      <c r="X32" s="65" t="s">
        <v>13</v>
      </c>
      <c r="Y32" s="65" t="s">
        <v>13</v>
      </c>
      <c r="Z32" s="65" t="s">
        <v>241</v>
      </c>
      <c r="AA32" s="65" t="s">
        <v>13</v>
      </c>
      <c r="AB32" s="65" t="s">
        <v>13</v>
      </c>
      <c r="AC32" s="65" t="s">
        <v>13</v>
      </c>
      <c r="AD32" s="65" t="s">
        <v>13</v>
      </c>
      <c r="AE32" s="65" t="s">
        <v>13</v>
      </c>
      <c r="AF32" s="65" t="s">
        <v>241</v>
      </c>
      <c r="AG32" s="65" t="s">
        <v>13</v>
      </c>
      <c r="AH32" s="65" t="s">
        <v>13</v>
      </c>
      <c r="AI32" s="79" t="s">
        <v>13</v>
      </c>
      <c r="AJ32" s="65" t="s">
        <v>241</v>
      </c>
      <c r="AK32" s="65" t="s">
        <v>241</v>
      </c>
      <c r="AL32" s="65" t="s">
        <v>241</v>
      </c>
      <c r="AM32" s="66">
        <f t="shared" si="0"/>
        <v>23</v>
      </c>
      <c r="AN32" s="67">
        <f t="shared" si="1"/>
        <v>0</v>
      </c>
      <c r="AO32" s="68">
        <f t="shared" si="2"/>
        <v>8</v>
      </c>
      <c r="AP32" s="69">
        <f t="shared" si="3"/>
        <v>23</v>
      </c>
      <c r="AQ32" s="54">
        <f>VLOOKUP($D32,[2]SALARY!$B$9:$E$126,1,0)</f>
        <v>5364</v>
      </c>
    </row>
    <row r="33" spans="1:43" s="70" customFormat="1" ht="41.25" customHeight="1" x14ac:dyDescent="0.3">
      <c r="A33" s="71">
        <v>20</v>
      </c>
      <c r="B33" s="60" t="s">
        <v>62</v>
      </c>
      <c r="C33" s="72" t="s">
        <v>63</v>
      </c>
      <c r="D33" s="76">
        <v>5303</v>
      </c>
      <c r="E33" s="74" t="s">
        <v>100</v>
      </c>
      <c r="F33" s="75">
        <v>44075</v>
      </c>
      <c r="G33" s="64" t="s">
        <v>101</v>
      </c>
      <c r="H33" s="65" t="s">
        <v>241</v>
      </c>
      <c r="I33" s="65" t="s">
        <v>13</v>
      </c>
      <c r="J33" s="65" t="s">
        <v>13</v>
      </c>
      <c r="K33" s="65" t="s">
        <v>13</v>
      </c>
      <c r="L33" s="65" t="s">
        <v>13</v>
      </c>
      <c r="M33" s="65" t="s">
        <v>13</v>
      </c>
      <c r="N33" s="65" t="s">
        <v>13</v>
      </c>
      <c r="O33" s="65" t="s">
        <v>241</v>
      </c>
      <c r="P33" s="65" t="s">
        <v>13</v>
      </c>
      <c r="Q33" s="65" t="s">
        <v>241</v>
      </c>
      <c r="R33" s="65" t="s">
        <v>13</v>
      </c>
      <c r="S33" s="65" t="s">
        <v>13</v>
      </c>
      <c r="T33" s="65" t="s">
        <v>13</v>
      </c>
      <c r="U33" s="65" t="s">
        <v>13</v>
      </c>
      <c r="V33" s="65" t="s">
        <v>13</v>
      </c>
      <c r="W33" s="65" t="s">
        <v>241</v>
      </c>
      <c r="X33" s="65" t="s">
        <v>13</v>
      </c>
      <c r="Y33" s="65" t="s">
        <v>13</v>
      </c>
      <c r="Z33" s="65" t="s">
        <v>13</v>
      </c>
      <c r="AA33" s="65" t="s">
        <v>13</v>
      </c>
      <c r="AB33" s="65" t="s">
        <v>13</v>
      </c>
      <c r="AC33" s="65" t="s">
        <v>13</v>
      </c>
      <c r="AD33" s="65" t="s">
        <v>13</v>
      </c>
      <c r="AE33" s="65" t="s">
        <v>13</v>
      </c>
      <c r="AF33" s="65" t="s">
        <v>241</v>
      </c>
      <c r="AG33" s="65" t="s">
        <v>13</v>
      </c>
      <c r="AH33" s="65" t="s">
        <v>13</v>
      </c>
      <c r="AI33" s="79" t="s">
        <v>13</v>
      </c>
      <c r="AJ33" s="65" t="s">
        <v>13</v>
      </c>
      <c r="AK33" s="65" t="s">
        <v>241</v>
      </c>
      <c r="AL33" s="65" t="s">
        <v>13</v>
      </c>
      <c r="AM33" s="66">
        <f t="shared" si="0"/>
        <v>25</v>
      </c>
      <c r="AN33" s="67">
        <f t="shared" si="1"/>
        <v>0</v>
      </c>
      <c r="AO33" s="68">
        <f t="shared" si="2"/>
        <v>6</v>
      </c>
      <c r="AP33" s="69">
        <f t="shared" si="3"/>
        <v>25</v>
      </c>
      <c r="AQ33" s="54">
        <f>VLOOKUP($D33,[2]SALARY!$B$9:$E$126,1,0)</f>
        <v>5303</v>
      </c>
    </row>
    <row r="34" spans="1:43" s="70" customFormat="1" ht="41.25" customHeight="1" x14ac:dyDescent="0.3">
      <c r="A34" s="59">
        <v>21</v>
      </c>
      <c r="B34" s="60" t="s">
        <v>74</v>
      </c>
      <c r="C34" s="72" t="s">
        <v>75</v>
      </c>
      <c r="D34" s="73">
        <v>5355</v>
      </c>
      <c r="E34" s="74" t="s">
        <v>99</v>
      </c>
      <c r="F34" s="75">
        <v>44075</v>
      </c>
      <c r="G34" s="64" t="s">
        <v>10</v>
      </c>
      <c r="H34" s="65" t="s">
        <v>13</v>
      </c>
      <c r="I34" s="65" t="s">
        <v>13</v>
      </c>
      <c r="J34" s="65" t="s">
        <v>13</v>
      </c>
      <c r="K34" s="65" t="s">
        <v>13</v>
      </c>
      <c r="L34" s="65" t="s">
        <v>241</v>
      </c>
      <c r="M34" s="65" t="s">
        <v>241</v>
      </c>
      <c r="N34" s="65" t="s">
        <v>13</v>
      </c>
      <c r="O34" s="65" t="s">
        <v>13</v>
      </c>
      <c r="P34" s="65" t="s">
        <v>13</v>
      </c>
      <c r="Q34" s="65" t="s">
        <v>13</v>
      </c>
      <c r="R34" s="65" t="s">
        <v>13</v>
      </c>
      <c r="S34" s="65" t="s">
        <v>13</v>
      </c>
      <c r="T34" s="65" t="s">
        <v>241</v>
      </c>
      <c r="U34" s="65" t="s">
        <v>13</v>
      </c>
      <c r="V34" s="65" t="s">
        <v>13</v>
      </c>
      <c r="W34" s="65" t="s">
        <v>13</v>
      </c>
      <c r="X34" s="65" t="s">
        <v>13</v>
      </c>
      <c r="Y34" s="65" t="s">
        <v>13</v>
      </c>
      <c r="Z34" s="65" t="s">
        <v>13</v>
      </c>
      <c r="AA34" s="65" t="s">
        <v>241</v>
      </c>
      <c r="AB34" s="65" t="s">
        <v>13</v>
      </c>
      <c r="AC34" s="65" t="s">
        <v>13</v>
      </c>
      <c r="AD34" s="65" t="s">
        <v>13</v>
      </c>
      <c r="AE34" s="65" t="s">
        <v>13</v>
      </c>
      <c r="AF34" s="65" t="s">
        <v>13</v>
      </c>
      <c r="AG34" s="65" t="s">
        <v>241</v>
      </c>
      <c r="AH34" s="65" t="s">
        <v>13</v>
      </c>
      <c r="AI34" s="79" t="s">
        <v>13</v>
      </c>
      <c r="AJ34" s="65" t="s">
        <v>13</v>
      </c>
      <c r="AK34" s="65" t="s">
        <v>13</v>
      </c>
      <c r="AL34" s="65" t="s">
        <v>13</v>
      </c>
      <c r="AM34" s="66">
        <f t="shared" si="0"/>
        <v>26</v>
      </c>
      <c r="AN34" s="67">
        <f t="shared" si="1"/>
        <v>0</v>
      </c>
      <c r="AO34" s="68">
        <f t="shared" si="2"/>
        <v>5</v>
      </c>
      <c r="AP34" s="69">
        <f t="shared" si="3"/>
        <v>26</v>
      </c>
      <c r="AQ34" s="54">
        <f>VLOOKUP($D34,[2]SALARY!$B$9:$E$126,1,0)</f>
        <v>5355</v>
      </c>
    </row>
    <row r="35" spans="1:43" s="70" customFormat="1" ht="41.25" customHeight="1" x14ac:dyDescent="0.3">
      <c r="A35" s="71">
        <v>22</v>
      </c>
      <c r="B35" s="60" t="s">
        <v>97</v>
      </c>
      <c r="C35" s="72" t="s">
        <v>98</v>
      </c>
      <c r="D35" s="73">
        <v>5434</v>
      </c>
      <c r="E35" s="74" t="s">
        <v>100</v>
      </c>
      <c r="F35" s="75">
        <v>44103</v>
      </c>
      <c r="G35" s="64" t="s">
        <v>101</v>
      </c>
      <c r="H35" s="65" t="s">
        <v>13</v>
      </c>
      <c r="I35" s="65" t="s">
        <v>13</v>
      </c>
      <c r="J35" s="65" t="s">
        <v>13</v>
      </c>
      <c r="K35" s="65" t="s">
        <v>13</v>
      </c>
      <c r="L35" s="65" t="s">
        <v>13</v>
      </c>
      <c r="M35" s="65" t="s">
        <v>241</v>
      </c>
      <c r="N35" s="65" t="s">
        <v>241</v>
      </c>
      <c r="O35" s="65" t="s">
        <v>13</v>
      </c>
      <c r="P35" s="65" t="s">
        <v>13</v>
      </c>
      <c r="Q35" s="65" t="s">
        <v>13</v>
      </c>
      <c r="R35" s="65" t="s">
        <v>13</v>
      </c>
      <c r="S35" s="65" t="s">
        <v>13</v>
      </c>
      <c r="T35" s="65" t="s">
        <v>241</v>
      </c>
      <c r="U35" s="65" t="s">
        <v>13</v>
      </c>
      <c r="V35" s="65" t="s">
        <v>13</v>
      </c>
      <c r="W35" s="65" t="s">
        <v>13</v>
      </c>
      <c r="X35" s="65" t="s">
        <v>13</v>
      </c>
      <c r="Y35" s="65" t="s">
        <v>13</v>
      </c>
      <c r="Z35" s="65" t="s">
        <v>13</v>
      </c>
      <c r="AA35" s="65" t="s">
        <v>13</v>
      </c>
      <c r="AB35" s="65" t="s">
        <v>13</v>
      </c>
      <c r="AC35" s="65" t="s">
        <v>241</v>
      </c>
      <c r="AD35" s="65" t="s">
        <v>13</v>
      </c>
      <c r="AE35" s="65" t="s">
        <v>13</v>
      </c>
      <c r="AF35" s="65" t="s">
        <v>13</v>
      </c>
      <c r="AG35" s="65" t="s">
        <v>13</v>
      </c>
      <c r="AH35" s="65" t="s">
        <v>241</v>
      </c>
      <c r="AI35" s="79" t="s">
        <v>13</v>
      </c>
      <c r="AJ35" s="65" t="s">
        <v>13</v>
      </c>
      <c r="AK35" s="65" t="s">
        <v>13</v>
      </c>
      <c r="AL35" s="65" t="s">
        <v>13</v>
      </c>
      <c r="AM35" s="66">
        <f t="shared" si="0"/>
        <v>26</v>
      </c>
      <c r="AN35" s="67">
        <f t="shared" si="1"/>
        <v>0</v>
      </c>
      <c r="AO35" s="68">
        <f t="shared" si="2"/>
        <v>5</v>
      </c>
      <c r="AP35" s="69">
        <f t="shared" si="3"/>
        <v>26</v>
      </c>
      <c r="AQ35" s="54">
        <f>VLOOKUP($D35,[2]SALARY!$B$9:$E$126,1,0)</f>
        <v>5434</v>
      </c>
    </row>
    <row r="36" spans="1:43" s="70" customFormat="1" ht="41.25" customHeight="1" x14ac:dyDescent="0.3">
      <c r="A36" s="59">
        <v>23</v>
      </c>
      <c r="B36" s="60" t="s">
        <v>40</v>
      </c>
      <c r="C36" s="72" t="s">
        <v>41</v>
      </c>
      <c r="D36" s="73">
        <v>5295</v>
      </c>
      <c r="E36" s="74" t="s">
        <v>100</v>
      </c>
      <c r="F36" s="75">
        <v>44075</v>
      </c>
      <c r="G36" s="64" t="s">
        <v>101</v>
      </c>
      <c r="H36" s="65" t="s">
        <v>13</v>
      </c>
      <c r="I36" s="65" t="s">
        <v>13</v>
      </c>
      <c r="J36" s="65" t="s">
        <v>13</v>
      </c>
      <c r="K36" s="65" t="s">
        <v>13</v>
      </c>
      <c r="L36" s="65" t="s">
        <v>13</v>
      </c>
      <c r="M36" s="65" t="s">
        <v>13</v>
      </c>
      <c r="N36" s="65" t="s">
        <v>241</v>
      </c>
      <c r="O36" s="65" t="s">
        <v>13</v>
      </c>
      <c r="P36" s="65" t="s">
        <v>13</v>
      </c>
      <c r="Q36" s="65" t="s">
        <v>13</v>
      </c>
      <c r="R36" s="65" t="s">
        <v>13</v>
      </c>
      <c r="S36" s="65" t="s">
        <v>13</v>
      </c>
      <c r="T36" s="65" t="s">
        <v>13</v>
      </c>
      <c r="U36" s="65" t="s">
        <v>241</v>
      </c>
      <c r="V36" s="65" t="s">
        <v>241</v>
      </c>
      <c r="W36" s="65" t="s">
        <v>13</v>
      </c>
      <c r="X36" s="65" t="s">
        <v>13</v>
      </c>
      <c r="Y36" s="65" t="s">
        <v>13</v>
      </c>
      <c r="Z36" s="65" t="s">
        <v>13</v>
      </c>
      <c r="AA36" s="65" t="s">
        <v>13</v>
      </c>
      <c r="AB36" s="65" t="s">
        <v>241</v>
      </c>
      <c r="AC36" s="65" t="s">
        <v>13</v>
      </c>
      <c r="AD36" s="65" t="s">
        <v>13</v>
      </c>
      <c r="AE36" s="65" t="s">
        <v>13</v>
      </c>
      <c r="AF36" s="65" t="s">
        <v>13</v>
      </c>
      <c r="AG36" s="65" t="s">
        <v>13</v>
      </c>
      <c r="AH36" s="65" t="s">
        <v>13</v>
      </c>
      <c r="AI36" s="79" t="s">
        <v>241</v>
      </c>
      <c r="AJ36" s="65" t="s">
        <v>13</v>
      </c>
      <c r="AK36" s="65" t="s">
        <v>13</v>
      </c>
      <c r="AL36" s="65" t="s">
        <v>13</v>
      </c>
      <c r="AM36" s="66">
        <f t="shared" si="0"/>
        <v>26</v>
      </c>
      <c r="AN36" s="67">
        <f t="shared" si="1"/>
        <v>0</v>
      </c>
      <c r="AO36" s="68">
        <f t="shared" si="2"/>
        <v>5</v>
      </c>
      <c r="AP36" s="69">
        <f t="shared" si="3"/>
        <v>26</v>
      </c>
      <c r="AQ36" s="54">
        <f>VLOOKUP($D36,[2]SALARY!$B$9:$E$126,1,0)</f>
        <v>5295</v>
      </c>
    </row>
    <row r="37" spans="1:43" s="70" customFormat="1" ht="41.25" customHeight="1" x14ac:dyDescent="0.3">
      <c r="A37" s="71">
        <v>24</v>
      </c>
      <c r="B37" s="60" t="s">
        <v>50</v>
      </c>
      <c r="C37" s="72" t="s">
        <v>51</v>
      </c>
      <c r="D37" s="73">
        <v>5320</v>
      </c>
      <c r="E37" s="74" t="s">
        <v>99</v>
      </c>
      <c r="F37" s="75">
        <v>44075</v>
      </c>
      <c r="G37" s="64" t="s">
        <v>10</v>
      </c>
      <c r="H37" s="65" t="s">
        <v>13</v>
      </c>
      <c r="I37" s="65" t="s">
        <v>13</v>
      </c>
      <c r="J37" s="65" t="s">
        <v>13</v>
      </c>
      <c r="K37" s="65" t="s">
        <v>241</v>
      </c>
      <c r="L37" s="65" t="s">
        <v>13</v>
      </c>
      <c r="M37" s="65" t="s">
        <v>13</v>
      </c>
      <c r="N37" s="65" t="s">
        <v>13</v>
      </c>
      <c r="O37" s="65" t="s">
        <v>13</v>
      </c>
      <c r="P37" s="65" t="s">
        <v>13</v>
      </c>
      <c r="Q37" s="65" t="s">
        <v>13</v>
      </c>
      <c r="R37" s="65" t="s">
        <v>13</v>
      </c>
      <c r="S37" s="65" t="s">
        <v>241</v>
      </c>
      <c r="T37" s="65" t="s">
        <v>13</v>
      </c>
      <c r="U37" s="65" t="s">
        <v>13</v>
      </c>
      <c r="V37" s="65" t="s">
        <v>13</v>
      </c>
      <c r="W37" s="65" t="s">
        <v>13</v>
      </c>
      <c r="X37" s="65" t="s">
        <v>13</v>
      </c>
      <c r="Y37" s="65" t="s">
        <v>13</v>
      </c>
      <c r="Z37" s="65" t="s">
        <v>241</v>
      </c>
      <c r="AA37" s="65" t="s">
        <v>13</v>
      </c>
      <c r="AB37" s="65" t="s">
        <v>13</v>
      </c>
      <c r="AC37" s="65" t="s">
        <v>13</v>
      </c>
      <c r="AD37" s="65" t="s">
        <v>13</v>
      </c>
      <c r="AE37" s="65" t="s">
        <v>13</v>
      </c>
      <c r="AF37" s="65" t="s">
        <v>13</v>
      </c>
      <c r="AG37" s="65" t="s">
        <v>13</v>
      </c>
      <c r="AH37" s="65" t="s">
        <v>241</v>
      </c>
      <c r="AI37" s="79" t="s">
        <v>13</v>
      </c>
      <c r="AJ37" s="65" t="s">
        <v>13</v>
      </c>
      <c r="AK37" s="65" t="s">
        <v>13</v>
      </c>
      <c r="AL37" s="65" t="s">
        <v>13</v>
      </c>
      <c r="AM37" s="66">
        <f t="shared" si="0"/>
        <v>27</v>
      </c>
      <c r="AN37" s="67">
        <f t="shared" si="1"/>
        <v>0</v>
      </c>
      <c r="AO37" s="68">
        <f t="shared" si="2"/>
        <v>4</v>
      </c>
      <c r="AP37" s="69">
        <f t="shared" si="3"/>
        <v>27</v>
      </c>
      <c r="AQ37" s="54">
        <f>VLOOKUP($D37,[2]SALARY!$B$9:$E$126,1,0)</f>
        <v>5320</v>
      </c>
    </row>
    <row r="38" spans="1:43" s="70" customFormat="1" ht="41.25" customHeight="1" x14ac:dyDescent="0.3">
      <c r="A38" s="59">
        <v>25</v>
      </c>
      <c r="B38" s="60" t="s">
        <v>109</v>
      </c>
      <c r="C38" s="72" t="s">
        <v>117</v>
      </c>
      <c r="D38" s="73">
        <v>5445</v>
      </c>
      <c r="E38" s="74" t="s">
        <v>99</v>
      </c>
      <c r="F38" s="75">
        <v>44116</v>
      </c>
      <c r="G38" s="64" t="s">
        <v>10</v>
      </c>
      <c r="H38" s="65" t="s">
        <v>13</v>
      </c>
      <c r="I38" s="65" t="s">
        <v>13</v>
      </c>
      <c r="J38" s="65" t="s">
        <v>13</v>
      </c>
      <c r="K38" s="65" t="s">
        <v>241</v>
      </c>
      <c r="L38" s="65" t="s">
        <v>13</v>
      </c>
      <c r="M38" s="65" t="s">
        <v>13</v>
      </c>
      <c r="N38" s="65" t="s">
        <v>13</v>
      </c>
      <c r="O38" s="65" t="s">
        <v>241</v>
      </c>
      <c r="P38" s="65" t="s">
        <v>13</v>
      </c>
      <c r="Q38" s="65" t="s">
        <v>13</v>
      </c>
      <c r="R38" s="65" t="s">
        <v>13</v>
      </c>
      <c r="S38" s="65" t="s">
        <v>13</v>
      </c>
      <c r="T38" s="65" t="s">
        <v>13</v>
      </c>
      <c r="U38" s="65" t="s">
        <v>13</v>
      </c>
      <c r="V38" s="65" t="s">
        <v>13</v>
      </c>
      <c r="W38" s="65" t="s">
        <v>241</v>
      </c>
      <c r="X38" s="65" t="s">
        <v>13</v>
      </c>
      <c r="Y38" s="65" t="s">
        <v>13</v>
      </c>
      <c r="Z38" s="65" t="s">
        <v>13</v>
      </c>
      <c r="AA38" s="65" t="s">
        <v>13</v>
      </c>
      <c r="AB38" s="65" t="s">
        <v>13</v>
      </c>
      <c r="AC38" s="65" t="s">
        <v>13</v>
      </c>
      <c r="AD38" s="65" t="s">
        <v>13</v>
      </c>
      <c r="AE38" s="65" t="s">
        <v>241</v>
      </c>
      <c r="AF38" s="65" t="s">
        <v>13</v>
      </c>
      <c r="AG38" s="65" t="s">
        <v>13</v>
      </c>
      <c r="AH38" s="65" t="s">
        <v>13</v>
      </c>
      <c r="AI38" s="79" t="s">
        <v>13</v>
      </c>
      <c r="AJ38" s="65" t="s">
        <v>13</v>
      </c>
      <c r="AK38" s="65" t="s">
        <v>13</v>
      </c>
      <c r="AL38" s="65" t="s">
        <v>13</v>
      </c>
      <c r="AM38" s="66">
        <f t="shared" si="0"/>
        <v>27</v>
      </c>
      <c r="AN38" s="67">
        <f t="shared" si="1"/>
        <v>0</v>
      </c>
      <c r="AO38" s="68">
        <f t="shared" si="2"/>
        <v>4</v>
      </c>
      <c r="AP38" s="69">
        <f t="shared" si="3"/>
        <v>27</v>
      </c>
      <c r="AQ38" s="54">
        <f>VLOOKUP($D38,[2]SALARY!$B$9:$E$126,1,0)</f>
        <v>5445</v>
      </c>
    </row>
    <row r="39" spans="1:43" s="70" customFormat="1" ht="41.25" customHeight="1" x14ac:dyDescent="0.3">
      <c r="A39" s="71">
        <v>26</v>
      </c>
      <c r="B39" s="60" t="s">
        <v>93</v>
      </c>
      <c r="C39" s="72" t="s">
        <v>94</v>
      </c>
      <c r="D39" s="73">
        <v>5407</v>
      </c>
      <c r="E39" s="74" t="s">
        <v>99</v>
      </c>
      <c r="F39" s="75">
        <v>44089</v>
      </c>
      <c r="G39" s="64" t="s">
        <v>10</v>
      </c>
      <c r="H39" s="65" t="s">
        <v>13</v>
      </c>
      <c r="I39" s="65" t="s">
        <v>13</v>
      </c>
      <c r="J39" s="65" t="s">
        <v>13</v>
      </c>
      <c r="K39" s="65" t="s">
        <v>13</v>
      </c>
      <c r="L39" s="65" t="s">
        <v>13</v>
      </c>
      <c r="M39" s="65" t="s">
        <v>13</v>
      </c>
      <c r="N39" s="65" t="s">
        <v>241</v>
      </c>
      <c r="O39" s="65" t="s">
        <v>13</v>
      </c>
      <c r="P39" s="65" t="s">
        <v>13</v>
      </c>
      <c r="Q39" s="65" t="s">
        <v>13</v>
      </c>
      <c r="R39" s="65" t="s">
        <v>13</v>
      </c>
      <c r="S39" s="65" t="s">
        <v>13</v>
      </c>
      <c r="T39" s="65" t="s">
        <v>13</v>
      </c>
      <c r="U39" s="65" t="s">
        <v>241</v>
      </c>
      <c r="V39" s="65" t="s">
        <v>13</v>
      </c>
      <c r="W39" s="65" t="s">
        <v>241</v>
      </c>
      <c r="X39" s="65" t="s">
        <v>13</v>
      </c>
      <c r="Y39" s="65" t="s">
        <v>13</v>
      </c>
      <c r="Z39" s="65" t="s">
        <v>13</v>
      </c>
      <c r="AA39" s="65" t="s">
        <v>13</v>
      </c>
      <c r="AB39" s="65" t="s">
        <v>13</v>
      </c>
      <c r="AC39" s="65" t="s">
        <v>241</v>
      </c>
      <c r="AD39" s="65" t="s">
        <v>13</v>
      </c>
      <c r="AE39" s="65" t="s">
        <v>13</v>
      </c>
      <c r="AF39" s="65" t="s">
        <v>13</v>
      </c>
      <c r="AG39" s="65" t="s">
        <v>13</v>
      </c>
      <c r="AH39" s="65" t="s">
        <v>13</v>
      </c>
      <c r="AI39" s="79" t="s">
        <v>13</v>
      </c>
      <c r="AJ39" s="65" t="s">
        <v>241</v>
      </c>
      <c r="AK39" s="65" t="s">
        <v>13</v>
      </c>
      <c r="AL39" s="65" t="s">
        <v>13</v>
      </c>
      <c r="AM39" s="66">
        <f t="shared" si="0"/>
        <v>26</v>
      </c>
      <c r="AN39" s="67">
        <f t="shared" si="1"/>
        <v>0</v>
      </c>
      <c r="AO39" s="68">
        <f t="shared" si="2"/>
        <v>5</v>
      </c>
      <c r="AP39" s="69">
        <f t="shared" si="3"/>
        <v>26</v>
      </c>
      <c r="AQ39" s="54">
        <f>VLOOKUP($D39,[2]SALARY!$B$9:$E$126,1,0)</f>
        <v>5407</v>
      </c>
    </row>
    <row r="40" spans="1:43" s="70" customFormat="1" ht="41.25" customHeight="1" x14ac:dyDescent="0.3">
      <c r="A40" s="59">
        <v>27</v>
      </c>
      <c r="B40" s="60" t="s">
        <v>32</v>
      </c>
      <c r="C40" s="72" t="s">
        <v>33</v>
      </c>
      <c r="D40" s="73">
        <v>5311</v>
      </c>
      <c r="E40" s="74" t="s">
        <v>99</v>
      </c>
      <c r="F40" s="75">
        <v>44075</v>
      </c>
      <c r="G40" s="64" t="s">
        <v>10</v>
      </c>
      <c r="H40" s="65" t="s">
        <v>13</v>
      </c>
      <c r="I40" s="65" t="s">
        <v>13</v>
      </c>
      <c r="J40" s="65" t="s">
        <v>13</v>
      </c>
      <c r="K40" s="65" t="s">
        <v>13</v>
      </c>
      <c r="L40" s="65" t="s">
        <v>13</v>
      </c>
      <c r="M40" s="65" t="s">
        <v>241</v>
      </c>
      <c r="N40" s="65" t="s">
        <v>13</v>
      </c>
      <c r="O40" s="65" t="s">
        <v>13</v>
      </c>
      <c r="P40" s="65" t="s">
        <v>13</v>
      </c>
      <c r="Q40" s="65" t="s">
        <v>13</v>
      </c>
      <c r="R40" s="65" t="s">
        <v>13</v>
      </c>
      <c r="S40" s="65" t="s">
        <v>13</v>
      </c>
      <c r="T40" s="65" t="s">
        <v>241</v>
      </c>
      <c r="U40" s="65" t="s">
        <v>13</v>
      </c>
      <c r="V40" s="65" t="s">
        <v>13</v>
      </c>
      <c r="W40" s="65" t="s">
        <v>13</v>
      </c>
      <c r="X40" s="65" t="s">
        <v>13</v>
      </c>
      <c r="Y40" s="65" t="s">
        <v>13</v>
      </c>
      <c r="Z40" s="65" t="s">
        <v>13</v>
      </c>
      <c r="AA40" s="65" t="s">
        <v>13</v>
      </c>
      <c r="AB40" s="65" t="s">
        <v>13</v>
      </c>
      <c r="AC40" s="65" t="s">
        <v>241</v>
      </c>
      <c r="AD40" s="65" t="s">
        <v>13</v>
      </c>
      <c r="AE40" s="65" t="s">
        <v>13</v>
      </c>
      <c r="AF40" s="65" t="s">
        <v>13</v>
      </c>
      <c r="AG40" s="65" t="s">
        <v>13</v>
      </c>
      <c r="AH40" s="65" t="s">
        <v>241</v>
      </c>
      <c r="AI40" s="79" t="s">
        <v>13</v>
      </c>
      <c r="AJ40" s="65" t="s">
        <v>13</v>
      </c>
      <c r="AK40" s="65" t="s">
        <v>13</v>
      </c>
      <c r="AL40" s="65" t="s">
        <v>13</v>
      </c>
      <c r="AM40" s="66">
        <f t="shared" si="0"/>
        <v>27</v>
      </c>
      <c r="AN40" s="67">
        <f t="shared" si="1"/>
        <v>0</v>
      </c>
      <c r="AO40" s="68">
        <f t="shared" si="2"/>
        <v>4</v>
      </c>
      <c r="AP40" s="69">
        <f t="shared" si="3"/>
        <v>27</v>
      </c>
      <c r="AQ40" s="54">
        <f>VLOOKUP($D40,[2]SALARY!$B$9:$E$126,1,0)</f>
        <v>5311</v>
      </c>
    </row>
    <row r="41" spans="1:43" s="70" customFormat="1" ht="41.25" customHeight="1" x14ac:dyDescent="0.3">
      <c r="A41" s="71">
        <v>28</v>
      </c>
      <c r="B41" s="60" t="s">
        <v>28</v>
      </c>
      <c r="C41" s="72" t="s">
        <v>29</v>
      </c>
      <c r="D41" s="73">
        <v>5273</v>
      </c>
      <c r="E41" s="74" t="s">
        <v>99</v>
      </c>
      <c r="F41" s="75">
        <v>44075</v>
      </c>
      <c r="G41" s="64" t="s">
        <v>10</v>
      </c>
      <c r="H41" s="65" t="s">
        <v>13</v>
      </c>
      <c r="I41" s="65" t="s">
        <v>13</v>
      </c>
      <c r="J41" s="65" t="s">
        <v>241</v>
      </c>
      <c r="K41" s="65" t="s">
        <v>13</v>
      </c>
      <c r="L41" s="65" t="s">
        <v>13</v>
      </c>
      <c r="M41" s="65" t="s">
        <v>241</v>
      </c>
      <c r="N41" s="65" t="s">
        <v>13</v>
      </c>
      <c r="O41" s="65" t="s">
        <v>13</v>
      </c>
      <c r="P41" s="65" t="s">
        <v>13</v>
      </c>
      <c r="Q41" s="65" t="s">
        <v>241</v>
      </c>
      <c r="R41" s="65" t="s">
        <v>13</v>
      </c>
      <c r="S41" s="65" t="s">
        <v>13</v>
      </c>
      <c r="T41" s="65" t="s">
        <v>13</v>
      </c>
      <c r="U41" s="65" t="s">
        <v>13</v>
      </c>
      <c r="V41" s="65" t="s">
        <v>13</v>
      </c>
      <c r="W41" s="65" t="s">
        <v>13</v>
      </c>
      <c r="X41" s="65" t="s">
        <v>241</v>
      </c>
      <c r="Y41" s="65" t="s">
        <v>13</v>
      </c>
      <c r="Z41" s="65" t="s">
        <v>241</v>
      </c>
      <c r="AA41" s="65" t="s">
        <v>13</v>
      </c>
      <c r="AB41" s="65" t="s">
        <v>13</v>
      </c>
      <c r="AC41" s="65" t="s">
        <v>13</v>
      </c>
      <c r="AD41" s="65" t="s">
        <v>13</v>
      </c>
      <c r="AE41" s="65" t="s">
        <v>241</v>
      </c>
      <c r="AF41" s="65" t="s">
        <v>13</v>
      </c>
      <c r="AG41" s="65" t="s">
        <v>13</v>
      </c>
      <c r="AH41" s="65" t="s">
        <v>13</v>
      </c>
      <c r="AI41" s="79" t="s">
        <v>13</v>
      </c>
      <c r="AJ41" s="65" t="s">
        <v>13</v>
      </c>
      <c r="AK41" s="65" t="s">
        <v>13</v>
      </c>
      <c r="AL41" s="65" t="s">
        <v>13</v>
      </c>
      <c r="AM41" s="66">
        <f t="shared" si="0"/>
        <v>25</v>
      </c>
      <c r="AN41" s="67">
        <f t="shared" si="1"/>
        <v>0</v>
      </c>
      <c r="AO41" s="68">
        <f t="shared" si="2"/>
        <v>6</v>
      </c>
      <c r="AP41" s="69">
        <f t="shared" si="3"/>
        <v>25</v>
      </c>
      <c r="AQ41" s="54">
        <f>VLOOKUP($D41,[2]SALARY!$B$9:$E$126,1,0)</f>
        <v>5273</v>
      </c>
    </row>
    <row r="42" spans="1:43" s="70" customFormat="1" ht="41.25" customHeight="1" x14ac:dyDescent="0.3">
      <c r="A42" s="59">
        <v>29</v>
      </c>
      <c r="B42" s="60" t="s">
        <v>36</v>
      </c>
      <c r="C42" s="72" t="s">
        <v>37</v>
      </c>
      <c r="D42" s="78">
        <v>5304</v>
      </c>
      <c r="E42" s="74" t="s">
        <v>100</v>
      </c>
      <c r="F42" s="75">
        <v>44075</v>
      </c>
      <c r="G42" s="64" t="s">
        <v>10</v>
      </c>
      <c r="H42" s="65" t="s">
        <v>13</v>
      </c>
      <c r="I42" s="65" t="s">
        <v>13</v>
      </c>
      <c r="J42" s="65" t="s">
        <v>13</v>
      </c>
      <c r="K42" s="65" t="s">
        <v>13</v>
      </c>
      <c r="L42" s="65" t="s">
        <v>13</v>
      </c>
      <c r="M42" s="65" t="s">
        <v>241</v>
      </c>
      <c r="N42" s="65" t="s">
        <v>13</v>
      </c>
      <c r="O42" s="65" t="s">
        <v>13</v>
      </c>
      <c r="P42" s="65" t="s">
        <v>13</v>
      </c>
      <c r="Q42" s="65" t="s">
        <v>13</v>
      </c>
      <c r="R42" s="65" t="s">
        <v>13</v>
      </c>
      <c r="S42" s="65" t="s">
        <v>13</v>
      </c>
      <c r="T42" s="65" t="s">
        <v>241</v>
      </c>
      <c r="U42" s="65" t="s">
        <v>13</v>
      </c>
      <c r="V42" s="65" t="s">
        <v>13</v>
      </c>
      <c r="W42" s="65" t="s">
        <v>13</v>
      </c>
      <c r="X42" s="65" t="s">
        <v>13</v>
      </c>
      <c r="Y42" s="65" t="s">
        <v>13</v>
      </c>
      <c r="Z42" s="65" t="s">
        <v>13</v>
      </c>
      <c r="AA42" s="65" t="s">
        <v>13</v>
      </c>
      <c r="AB42" s="65" t="s">
        <v>13</v>
      </c>
      <c r="AC42" s="65" t="s">
        <v>241</v>
      </c>
      <c r="AD42" s="65" t="s">
        <v>13</v>
      </c>
      <c r="AE42" s="65" t="s">
        <v>13</v>
      </c>
      <c r="AF42" s="65" t="s">
        <v>13</v>
      </c>
      <c r="AG42" s="65" t="s">
        <v>13</v>
      </c>
      <c r="AH42" s="65" t="s">
        <v>241</v>
      </c>
      <c r="AI42" s="79" t="s">
        <v>13</v>
      </c>
      <c r="AJ42" s="65" t="s">
        <v>13</v>
      </c>
      <c r="AK42" s="65" t="s">
        <v>13</v>
      </c>
      <c r="AL42" s="65" t="s">
        <v>13</v>
      </c>
      <c r="AM42" s="66">
        <f t="shared" si="0"/>
        <v>27</v>
      </c>
      <c r="AN42" s="67">
        <f t="shared" si="1"/>
        <v>0</v>
      </c>
      <c r="AO42" s="68">
        <f t="shared" si="2"/>
        <v>4</v>
      </c>
      <c r="AP42" s="69">
        <f t="shared" si="3"/>
        <v>27</v>
      </c>
      <c r="AQ42" s="54">
        <f>VLOOKUP($D42,[2]SALARY!$B$9:$E$126,1,0)</f>
        <v>5304</v>
      </c>
    </row>
    <row r="43" spans="1:43" s="70" customFormat="1" ht="41.25" customHeight="1" x14ac:dyDescent="0.3">
      <c r="A43" s="71">
        <v>30</v>
      </c>
      <c r="B43" s="60" t="s">
        <v>70</v>
      </c>
      <c r="C43" s="72" t="s">
        <v>71</v>
      </c>
      <c r="D43" s="73">
        <v>5346</v>
      </c>
      <c r="E43" s="74" t="s">
        <v>99</v>
      </c>
      <c r="F43" s="75">
        <v>44075</v>
      </c>
      <c r="G43" s="64" t="s">
        <v>10</v>
      </c>
      <c r="H43" s="65" t="s">
        <v>13</v>
      </c>
      <c r="I43" s="65" t="s">
        <v>13</v>
      </c>
      <c r="J43" s="65" t="s">
        <v>13</v>
      </c>
      <c r="K43" s="65" t="s">
        <v>13</v>
      </c>
      <c r="L43" s="65" t="s">
        <v>13</v>
      </c>
      <c r="M43" s="65" t="s">
        <v>13</v>
      </c>
      <c r="N43" s="65" t="s">
        <v>241</v>
      </c>
      <c r="O43" s="65" t="s">
        <v>13</v>
      </c>
      <c r="P43" s="65" t="s">
        <v>13</v>
      </c>
      <c r="Q43" s="65" t="s">
        <v>13</v>
      </c>
      <c r="R43" s="65" t="s">
        <v>13</v>
      </c>
      <c r="S43" s="65" t="s">
        <v>13</v>
      </c>
      <c r="T43" s="65" t="s">
        <v>13</v>
      </c>
      <c r="U43" s="65" t="s">
        <v>241</v>
      </c>
      <c r="V43" s="65" t="s">
        <v>13</v>
      </c>
      <c r="W43" s="65" t="s">
        <v>13</v>
      </c>
      <c r="X43" s="65" t="s">
        <v>241</v>
      </c>
      <c r="Y43" s="65" t="s">
        <v>241</v>
      </c>
      <c r="Z43" s="65" t="s">
        <v>241</v>
      </c>
      <c r="AA43" s="65" t="s">
        <v>241</v>
      </c>
      <c r="AB43" s="65" t="s">
        <v>13</v>
      </c>
      <c r="AC43" s="65" t="s">
        <v>13</v>
      </c>
      <c r="AD43" s="65" t="s">
        <v>13</v>
      </c>
      <c r="AE43" s="65" t="s">
        <v>13</v>
      </c>
      <c r="AF43" s="65" t="s">
        <v>13</v>
      </c>
      <c r="AG43" s="65" t="s">
        <v>13</v>
      </c>
      <c r="AH43" s="65" t="s">
        <v>13</v>
      </c>
      <c r="AI43" s="79" t="s">
        <v>241</v>
      </c>
      <c r="AJ43" s="65" t="s">
        <v>13</v>
      </c>
      <c r="AK43" s="65" t="s">
        <v>13</v>
      </c>
      <c r="AL43" s="65" t="s">
        <v>13</v>
      </c>
      <c r="AM43" s="66">
        <f t="shared" si="0"/>
        <v>24</v>
      </c>
      <c r="AN43" s="67">
        <f t="shared" si="1"/>
        <v>0</v>
      </c>
      <c r="AO43" s="68">
        <f t="shared" si="2"/>
        <v>7</v>
      </c>
      <c r="AP43" s="69">
        <f t="shared" si="3"/>
        <v>24</v>
      </c>
      <c r="AQ43" s="54">
        <f>VLOOKUP($D43,[2]SALARY!$B$9:$E$126,1,0)</f>
        <v>5346</v>
      </c>
    </row>
    <row r="44" spans="1:43" s="70" customFormat="1" ht="41.25" customHeight="1" x14ac:dyDescent="0.3">
      <c r="A44" s="59">
        <v>31</v>
      </c>
      <c r="B44" s="60" t="s">
        <v>107</v>
      </c>
      <c r="C44" s="72" t="s">
        <v>82</v>
      </c>
      <c r="D44" s="73">
        <v>5444</v>
      </c>
      <c r="E44" s="74" t="s">
        <v>99</v>
      </c>
      <c r="F44" s="75">
        <v>44114</v>
      </c>
      <c r="G44" s="64" t="s">
        <v>10</v>
      </c>
      <c r="H44" s="65" t="s">
        <v>241</v>
      </c>
      <c r="I44" s="65" t="s">
        <v>13</v>
      </c>
      <c r="J44" s="65" t="s">
        <v>13</v>
      </c>
      <c r="K44" s="65" t="s">
        <v>13</v>
      </c>
      <c r="L44" s="65" t="s">
        <v>13</v>
      </c>
      <c r="M44" s="65" t="s">
        <v>13</v>
      </c>
      <c r="N44" s="65" t="s">
        <v>13</v>
      </c>
      <c r="O44" s="65" t="s">
        <v>241</v>
      </c>
      <c r="P44" s="65" t="s">
        <v>13</v>
      </c>
      <c r="Q44" s="65" t="s">
        <v>13</v>
      </c>
      <c r="R44" s="65" t="s">
        <v>13</v>
      </c>
      <c r="S44" s="65" t="s">
        <v>13</v>
      </c>
      <c r="T44" s="65" t="s">
        <v>13</v>
      </c>
      <c r="U44" s="65" t="s">
        <v>13</v>
      </c>
      <c r="V44" s="65" t="s">
        <v>241</v>
      </c>
      <c r="W44" s="65" t="s">
        <v>13</v>
      </c>
      <c r="X44" s="65" t="s">
        <v>13</v>
      </c>
      <c r="Y44" s="65" t="s">
        <v>13</v>
      </c>
      <c r="Z44" s="65" t="s">
        <v>13</v>
      </c>
      <c r="AA44" s="65" t="s">
        <v>13</v>
      </c>
      <c r="AB44" s="65" t="s">
        <v>13</v>
      </c>
      <c r="AC44" s="65" t="s">
        <v>13</v>
      </c>
      <c r="AD44" s="65" t="s">
        <v>241</v>
      </c>
      <c r="AE44" s="65" t="s">
        <v>13</v>
      </c>
      <c r="AF44" s="65" t="s">
        <v>13</v>
      </c>
      <c r="AG44" s="65" t="s">
        <v>13</v>
      </c>
      <c r="AH44" s="65" t="s">
        <v>13</v>
      </c>
      <c r="AI44" s="79" t="s">
        <v>13</v>
      </c>
      <c r="AJ44" s="65" t="s">
        <v>241</v>
      </c>
      <c r="AK44" s="65" t="s">
        <v>13</v>
      </c>
      <c r="AL44" s="65" t="s">
        <v>13</v>
      </c>
      <c r="AM44" s="66">
        <f t="shared" si="0"/>
        <v>26</v>
      </c>
      <c r="AN44" s="67">
        <f t="shared" si="1"/>
        <v>0</v>
      </c>
      <c r="AO44" s="68">
        <f t="shared" si="2"/>
        <v>5</v>
      </c>
      <c r="AP44" s="69">
        <f t="shared" si="3"/>
        <v>26</v>
      </c>
      <c r="AQ44" s="54">
        <f>VLOOKUP($D44,[2]SALARY!$B$9:$E$126,1,0)</f>
        <v>5444</v>
      </c>
    </row>
    <row r="45" spans="1:43" s="70" customFormat="1" ht="41.25" customHeight="1" x14ac:dyDescent="0.3">
      <c r="A45" s="71">
        <v>32</v>
      </c>
      <c r="B45" s="60" t="s">
        <v>80</v>
      </c>
      <c r="C45" s="72" t="s">
        <v>81</v>
      </c>
      <c r="D45" s="73">
        <v>5343</v>
      </c>
      <c r="E45" s="74" t="s">
        <v>99</v>
      </c>
      <c r="F45" s="75">
        <v>44075</v>
      </c>
      <c r="G45" s="64" t="s">
        <v>10</v>
      </c>
      <c r="H45" s="65" t="s">
        <v>13</v>
      </c>
      <c r="I45" s="65" t="s">
        <v>13</v>
      </c>
      <c r="J45" s="65" t="s">
        <v>241</v>
      </c>
      <c r="K45" s="65" t="s">
        <v>13</v>
      </c>
      <c r="L45" s="65" t="s">
        <v>13</v>
      </c>
      <c r="M45" s="65" t="s">
        <v>13</v>
      </c>
      <c r="N45" s="65" t="s">
        <v>13</v>
      </c>
      <c r="O45" s="65" t="s">
        <v>13</v>
      </c>
      <c r="P45" s="65" t="s">
        <v>13</v>
      </c>
      <c r="Q45" s="65" t="s">
        <v>241</v>
      </c>
      <c r="R45" s="65" t="s">
        <v>241</v>
      </c>
      <c r="S45" s="65" t="s">
        <v>241</v>
      </c>
      <c r="T45" s="65" t="s">
        <v>241</v>
      </c>
      <c r="U45" s="65" t="s">
        <v>241</v>
      </c>
      <c r="V45" s="65" t="s">
        <v>241</v>
      </c>
      <c r="W45" s="65" t="s">
        <v>241</v>
      </c>
      <c r="X45" s="65" t="s">
        <v>241</v>
      </c>
      <c r="Y45" s="65" t="s">
        <v>241</v>
      </c>
      <c r="Z45" s="65" t="s">
        <v>241</v>
      </c>
      <c r="AA45" s="65" t="s">
        <v>13</v>
      </c>
      <c r="AB45" s="65" t="s">
        <v>13</v>
      </c>
      <c r="AC45" s="65" t="s">
        <v>13</v>
      </c>
      <c r="AD45" s="65" t="s">
        <v>13</v>
      </c>
      <c r="AE45" s="65" t="s">
        <v>13</v>
      </c>
      <c r="AF45" s="65" t="s">
        <v>13</v>
      </c>
      <c r="AG45" s="65" t="s">
        <v>13</v>
      </c>
      <c r="AH45" s="65" t="s">
        <v>13</v>
      </c>
      <c r="AI45" s="79" t="s">
        <v>241</v>
      </c>
      <c r="AJ45" s="65" t="s">
        <v>13</v>
      </c>
      <c r="AK45" s="65" t="s">
        <v>13</v>
      </c>
      <c r="AL45" s="65" t="s">
        <v>13</v>
      </c>
      <c r="AM45" s="66">
        <f t="shared" si="0"/>
        <v>19</v>
      </c>
      <c r="AN45" s="67">
        <f t="shared" si="1"/>
        <v>0</v>
      </c>
      <c r="AO45" s="68">
        <f t="shared" si="2"/>
        <v>12</v>
      </c>
      <c r="AP45" s="69">
        <f t="shared" si="3"/>
        <v>19</v>
      </c>
      <c r="AQ45" s="54">
        <f>VLOOKUP($D45,[2]SALARY!$B$9:$E$126,1,0)</f>
        <v>5343</v>
      </c>
    </row>
    <row r="46" spans="1:43" s="70" customFormat="1" ht="41.25" customHeight="1" x14ac:dyDescent="0.3">
      <c r="A46" s="59">
        <v>33</v>
      </c>
      <c r="B46" s="60" t="s">
        <v>91</v>
      </c>
      <c r="C46" s="72" t="s">
        <v>92</v>
      </c>
      <c r="D46" s="73">
        <v>5410</v>
      </c>
      <c r="E46" s="74" t="s">
        <v>99</v>
      </c>
      <c r="F46" s="75">
        <v>44086</v>
      </c>
      <c r="G46" s="64" t="s">
        <v>10</v>
      </c>
      <c r="H46" s="65" t="s">
        <v>13</v>
      </c>
      <c r="I46" s="65" t="s">
        <v>13</v>
      </c>
      <c r="J46" s="65" t="s">
        <v>241</v>
      </c>
      <c r="K46" s="65" t="s">
        <v>13</v>
      </c>
      <c r="L46" s="65" t="s">
        <v>13</v>
      </c>
      <c r="M46" s="65" t="s">
        <v>13</v>
      </c>
      <c r="N46" s="65" t="s">
        <v>13</v>
      </c>
      <c r="O46" s="65" t="s">
        <v>13</v>
      </c>
      <c r="P46" s="65" t="s">
        <v>13</v>
      </c>
      <c r="Q46" s="65" t="s">
        <v>241</v>
      </c>
      <c r="R46" s="65" t="s">
        <v>241</v>
      </c>
      <c r="S46" s="65" t="s">
        <v>13</v>
      </c>
      <c r="T46" s="65" t="s">
        <v>13</v>
      </c>
      <c r="U46" s="65" t="s">
        <v>13</v>
      </c>
      <c r="V46" s="65" t="s">
        <v>13</v>
      </c>
      <c r="W46" s="65" t="s">
        <v>13</v>
      </c>
      <c r="X46" s="65" t="s">
        <v>241</v>
      </c>
      <c r="Y46" s="65" t="s">
        <v>13</v>
      </c>
      <c r="Z46" s="65" t="s">
        <v>13</v>
      </c>
      <c r="AA46" s="65" t="s">
        <v>13</v>
      </c>
      <c r="AB46" s="65" t="s">
        <v>13</v>
      </c>
      <c r="AC46" s="65" t="s">
        <v>13</v>
      </c>
      <c r="AD46" s="65" t="s">
        <v>13</v>
      </c>
      <c r="AE46" s="65" t="s">
        <v>241</v>
      </c>
      <c r="AF46" s="65" t="s">
        <v>13</v>
      </c>
      <c r="AG46" s="65" t="s">
        <v>13</v>
      </c>
      <c r="AH46" s="65" t="s">
        <v>13</v>
      </c>
      <c r="AI46" s="79" t="s">
        <v>13</v>
      </c>
      <c r="AJ46" s="65" t="s">
        <v>13</v>
      </c>
      <c r="AK46" s="65" t="s">
        <v>13</v>
      </c>
      <c r="AL46" s="65" t="s">
        <v>241</v>
      </c>
      <c r="AM46" s="66">
        <f t="shared" si="0"/>
        <v>25</v>
      </c>
      <c r="AN46" s="67">
        <f t="shared" si="1"/>
        <v>0</v>
      </c>
      <c r="AO46" s="68">
        <f t="shared" si="2"/>
        <v>6</v>
      </c>
      <c r="AP46" s="69">
        <f t="shared" si="3"/>
        <v>25</v>
      </c>
      <c r="AQ46" s="54">
        <f>VLOOKUP($D46,[2]SALARY!$B$9:$E$126,1,0)</f>
        <v>5410</v>
      </c>
    </row>
    <row r="47" spans="1:43" s="70" customFormat="1" ht="41.25" customHeight="1" x14ac:dyDescent="0.3">
      <c r="A47" s="71">
        <v>34</v>
      </c>
      <c r="B47" s="60" t="s">
        <v>20</v>
      </c>
      <c r="C47" s="72" t="s">
        <v>21</v>
      </c>
      <c r="D47" s="73">
        <v>5308</v>
      </c>
      <c r="E47" s="74" t="s">
        <v>99</v>
      </c>
      <c r="F47" s="75">
        <v>44075</v>
      </c>
      <c r="G47" s="64" t="s">
        <v>10</v>
      </c>
      <c r="H47" s="65" t="s">
        <v>13</v>
      </c>
      <c r="I47" s="65" t="s">
        <v>241</v>
      </c>
      <c r="J47" s="65" t="s">
        <v>13</v>
      </c>
      <c r="K47" s="65" t="s">
        <v>13</v>
      </c>
      <c r="L47" s="65" t="s">
        <v>13</v>
      </c>
      <c r="M47" s="65" t="s">
        <v>13</v>
      </c>
      <c r="N47" s="65" t="s">
        <v>13</v>
      </c>
      <c r="O47" s="65" t="s">
        <v>241</v>
      </c>
      <c r="P47" s="65" t="s">
        <v>241</v>
      </c>
      <c r="Q47" s="65" t="s">
        <v>13</v>
      </c>
      <c r="R47" s="65" t="s">
        <v>13</v>
      </c>
      <c r="S47" s="65" t="s">
        <v>241</v>
      </c>
      <c r="T47" s="65" t="s">
        <v>241</v>
      </c>
      <c r="U47" s="65" t="s">
        <v>241</v>
      </c>
      <c r="V47" s="65" t="s">
        <v>13</v>
      </c>
      <c r="W47" s="65" t="s">
        <v>241</v>
      </c>
      <c r="X47" s="65" t="s">
        <v>13</v>
      </c>
      <c r="Y47" s="65" t="s">
        <v>13</v>
      </c>
      <c r="Z47" s="65" t="s">
        <v>13</v>
      </c>
      <c r="AA47" s="65" t="s">
        <v>13</v>
      </c>
      <c r="AB47" s="65" t="s">
        <v>13</v>
      </c>
      <c r="AC47" s="65" t="s">
        <v>13</v>
      </c>
      <c r="AD47" s="65" t="s">
        <v>13</v>
      </c>
      <c r="AE47" s="65" t="s">
        <v>241</v>
      </c>
      <c r="AF47" s="65" t="s">
        <v>13</v>
      </c>
      <c r="AG47" s="65" t="s">
        <v>13</v>
      </c>
      <c r="AH47" s="65" t="s">
        <v>13</v>
      </c>
      <c r="AI47" s="79" t="s">
        <v>13</v>
      </c>
      <c r="AJ47" s="65" t="s">
        <v>13</v>
      </c>
      <c r="AK47" s="65" t="s">
        <v>241</v>
      </c>
      <c r="AL47" s="65" t="s">
        <v>13</v>
      </c>
      <c r="AM47" s="66">
        <f t="shared" si="0"/>
        <v>22</v>
      </c>
      <c r="AN47" s="67">
        <f t="shared" si="1"/>
        <v>0</v>
      </c>
      <c r="AO47" s="68">
        <f t="shared" si="2"/>
        <v>9</v>
      </c>
      <c r="AP47" s="69">
        <f t="shared" si="3"/>
        <v>22</v>
      </c>
      <c r="AQ47" s="54">
        <f>VLOOKUP($D47,[2]SALARY!$B$9:$E$126,1,0)</f>
        <v>5308</v>
      </c>
    </row>
    <row r="48" spans="1:43" s="77" customFormat="1" ht="41.25" customHeight="1" x14ac:dyDescent="0.3">
      <c r="A48" s="59">
        <v>35</v>
      </c>
      <c r="B48" s="60" t="s">
        <v>26</v>
      </c>
      <c r="C48" s="72" t="s">
        <v>27</v>
      </c>
      <c r="D48" s="73">
        <v>5342</v>
      </c>
      <c r="E48" s="74" t="s">
        <v>99</v>
      </c>
      <c r="F48" s="75">
        <v>44075</v>
      </c>
      <c r="G48" s="64" t="s">
        <v>10</v>
      </c>
      <c r="H48" s="65" t="s">
        <v>13</v>
      </c>
      <c r="I48" s="65" t="s">
        <v>13</v>
      </c>
      <c r="J48" s="65" t="s">
        <v>13</v>
      </c>
      <c r="K48" s="65" t="s">
        <v>13</v>
      </c>
      <c r="L48" s="65" t="s">
        <v>241</v>
      </c>
      <c r="M48" s="65" t="s">
        <v>13</v>
      </c>
      <c r="N48" s="65" t="s">
        <v>13</v>
      </c>
      <c r="O48" s="65" t="s">
        <v>13</v>
      </c>
      <c r="P48" s="65" t="s">
        <v>13</v>
      </c>
      <c r="Q48" s="65" t="s">
        <v>13</v>
      </c>
      <c r="R48" s="65" t="s">
        <v>13</v>
      </c>
      <c r="S48" s="65" t="s">
        <v>13</v>
      </c>
      <c r="T48" s="65" t="s">
        <v>241</v>
      </c>
      <c r="U48" s="65" t="s">
        <v>13</v>
      </c>
      <c r="V48" s="65" t="s">
        <v>13</v>
      </c>
      <c r="W48" s="65" t="s">
        <v>13</v>
      </c>
      <c r="X48" s="65" t="s">
        <v>13</v>
      </c>
      <c r="Y48" s="65" t="s">
        <v>13</v>
      </c>
      <c r="Z48" s="65" t="s">
        <v>13</v>
      </c>
      <c r="AA48" s="65" t="s">
        <v>241</v>
      </c>
      <c r="AB48" s="65" t="s">
        <v>13</v>
      </c>
      <c r="AC48" s="65" t="s">
        <v>13</v>
      </c>
      <c r="AD48" s="65" t="s">
        <v>13</v>
      </c>
      <c r="AE48" s="65" t="s">
        <v>13</v>
      </c>
      <c r="AF48" s="65" t="s">
        <v>13</v>
      </c>
      <c r="AG48" s="65" t="s">
        <v>241</v>
      </c>
      <c r="AH48" s="65" t="s">
        <v>13</v>
      </c>
      <c r="AI48" s="79" t="s">
        <v>13</v>
      </c>
      <c r="AJ48" s="65" t="s">
        <v>13</v>
      </c>
      <c r="AK48" s="65" t="s">
        <v>241</v>
      </c>
      <c r="AL48" s="65" t="s">
        <v>241</v>
      </c>
      <c r="AM48" s="66">
        <f t="shared" si="0"/>
        <v>25</v>
      </c>
      <c r="AN48" s="67">
        <f t="shared" si="1"/>
        <v>0</v>
      </c>
      <c r="AO48" s="68">
        <f t="shared" si="2"/>
        <v>6</v>
      </c>
      <c r="AP48" s="69">
        <f t="shared" si="3"/>
        <v>25</v>
      </c>
      <c r="AQ48" s="54">
        <f>VLOOKUP($D48,[2]SALARY!$B$9:$E$126,1,0)</f>
        <v>5342</v>
      </c>
    </row>
    <row r="49" spans="1:43" s="70" customFormat="1" ht="41.25" customHeight="1" x14ac:dyDescent="0.3">
      <c r="A49" s="71">
        <v>36</v>
      </c>
      <c r="B49" s="60" t="s">
        <v>30</v>
      </c>
      <c r="C49" s="72" t="s">
        <v>31</v>
      </c>
      <c r="D49" s="73">
        <v>5334</v>
      </c>
      <c r="E49" s="74" t="s">
        <v>99</v>
      </c>
      <c r="F49" s="75">
        <v>44075</v>
      </c>
      <c r="G49" s="64" t="s">
        <v>10</v>
      </c>
      <c r="H49" s="65" t="s">
        <v>241</v>
      </c>
      <c r="I49" s="65" t="s">
        <v>13</v>
      </c>
      <c r="J49" s="65" t="s">
        <v>13</v>
      </c>
      <c r="K49" s="65" t="s">
        <v>13</v>
      </c>
      <c r="L49" s="65" t="s">
        <v>13</v>
      </c>
      <c r="M49" s="65" t="s">
        <v>13</v>
      </c>
      <c r="N49" s="65" t="s">
        <v>13</v>
      </c>
      <c r="O49" s="65" t="s">
        <v>241</v>
      </c>
      <c r="P49" s="65" t="s">
        <v>13</v>
      </c>
      <c r="Q49" s="65" t="s">
        <v>13</v>
      </c>
      <c r="R49" s="65" t="s">
        <v>13</v>
      </c>
      <c r="S49" s="65" t="s">
        <v>13</v>
      </c>
      <c r="T49" s="65" t="s">
        <v>13</v>
      </c>
      <c r="U49" s="65" t="s">
        <v>13</v>
      </c>
      <c r="V49" s="65" t="s">
        <v>241</v>
      </c>
      <c r="W49" s="65" t="s">
        <v>13</v>
      </c>
      <c r="X49" s="65" t="s">
        <v>13</v>
      </c>
      <c r="Y49" s="65" t="s">
        <v>13</v>
      </c>
      <c r="Z49" s="65" t="s">
        <v>13</v>
      </c>
      <c r="AA49" s="65" t="s">
        <v>13</v>
      </c>
      <c r="AB49" s="65" t="s">
        <v>241</v>
      </c>
      <c r="AC49" s="65" t="s">
        <v>13</v>
      </c>
      <c r="AD49" s="65" t="s">
        <v>13</v>
      </c>
      <c r="AE49" s="65" t="s">
        <v>13</v>
      </c>
      <c r="AF49" s="65" t="s">
        <v>13</v>
      </c>
      <c r="AG49" s="65" t="s">
        <v>13</v>
      </c>
      <c r="AH49" s="65" t="s">
        <v>13</v>
      </c>
      <c r="AI49" s="79" t="s">
        <v>241</v>
      </c>
      <c r="AJ49" s="65" t="s">
        <v>13</v>
      </c>
      <c r="AK49" s="65" t="s">
        <v>13</v>
      </c>
      <c r="AL49" s="65" t="s">
        <v>13</v>
      </c>
      <c r="AM49" s="66">
        <f t="shared" si="0"/>
        <v>26</v>
      </c>
      <c r="AN49" s="67">
        <f t="shared" si="1"/>
        <v>0</v>
      </c>
      <c r="AO49" s="68">
        <f t="shared" si="2"/>
        <v>5</v>
      </c>
      <c r="AP49" s="69">
        <f t="shared" si="3"/>
        <v>26</v>
      </c>
      <c r="AQ49" s="54">
        <f>VLOOKUP($D49,[2]SALARY!$B$9:$E$126,1,0)</f>
        <v>5334</v>
      </c>
    </row>
    <row r="50" spans="1:43" s="70" customFormat="1" ht="41.25" customHeight="1" x14ac:dyDescent="0.3">
      <c r="A50" s="59">
        <v>37</v>
      </c>
      <c r="B50" s="60" t="s">
        <v>34</v>
      </c>
      <c r="C50" s="72" t="s">
        <v>35</v>
      </c>
      <c r="D50" s="73">
        <v>5296</v>
      </c>
      <c r="E50" s="74" t="s">
        <v>99</v>
      </c>
      <c r="F50" s="75">
        <v>44075</v>
      </c>
      <c r="G50" s="64" t="s">
        <v>10</v>
      </c>
      <c r="H50" s="65" t="s">
        <v>13</v>
      </c>
      <c r="I50" s="65" t="s">
        <v>13</v>
      </c>
      <c r="J50" s="65" t="s">
        <v>13</v>
      </c>
      <c r="K50" s="65" t="s">
        <v>241</v>
      </c>
      <c r="L50" s="65" t="s">
        <v>241</v>
      </c>
      <c r="M50" s="65" t="s">
        <v>13</v>
      </c>
      <c r="N50" s="65" t="s">
        <v>13</v>
      </c>
      <c r="O50" s="65" t="s">
        <v>13</v>
      </c>
      <c r="P50" s="65" t="s">
        <v>13</v>
      </c>
      <c r="Q50" s="65" t="s">
        <v>13</v>
      </c>
      <c r="R50" s="65" t="s">
        <v>241</v>
      </c>
      <c r="S50" s="65" t="s">
        <v>241</v>
      </c>
      <c r="T50" s="65" t="s">
        <v>13</v>
      </c>
      <c r="U50" s="65" t="s">
        <v>13</v>
      </c>
      <c r="V50" s="65" t="s">
        <v>13</v>
      </c>
      <c r="W50" s="65" t="s">
        <v>13</v>
      </c>
      <c r="X50" s="65" t="s">
        <v>13</v>
      </c>
      <c r="Y50" s="65" t="s">
        <v>241</v>
      </c>
      <c r="Z50" s="65" t="s">
        <v>241</v>
      </c>
      <c r="AA50" s="65" t="s">
        <v>13</v>
      </c>
      <c r="AB50" s="65" t="s">
        <v>13</v>
      </c>
      <c r="AC50" s="65" t="s">
        <v>13</v>
      </c>
      <c r="AD50" s="65" t="s">
        <v>13</v>
      </c>
      <c r="AE50" s="65" t="s">
        <v>241</v>
      </c>
      <c r="AF50" s="65" t="s">
        <v>13</v>
      </c>
      <c r="AG50" s="65" t="s">
        <v>241</v>
      </c>
      <c r="AH50" s="65" t="s">
        <v>13</v>
      </c>
      <c r="AI50" s="79" t="s">
        <v>13</v>
      </c>
      <c r="AJ50" s="65" t="s">
        <v>13</v>
      </c>
      <c r="AK50" s="65" t="s">
        <v>13</v>
      </c>
      <c r="AL50" s="65" t="s">
        <v>13</v>
      </c>
      <c r="AM50" s="66">
        <f t="shared" si="0"/>
        <v>23</v>
      </c>
      <c r="AN50" s="67">
        <f t="shared" si="1"/>
        <v>0</v>
      </c>
      <c r="AO50" s="68">
        <f t="shared" si="2"/>
        <v>8</v>
      </c>
      <c r="AP50" s="69">
        <f t="shared" si="3"/>
        <v>23</v>
      </c>
      <c r="AQ50" s="54">
        <f>VLOOKUP($D50,[2]SALARY!$B$9:$E$126,1,0)</f>
        <v>5296</v>
      </c>
    </row>
    <row r="51" spans="1:43" s="70" customFormat="1" ht="41.25" customHeight="1" x14ac:dyDescent="0.3">
      <c r="A51" s="71">
        <v>38</v>
      </c>
      <c r="B51" s="60" t="s">
        <v>56</v>
      </c>
      <c r="C51" s="72" t="s">
        <v>57</v>
      </c>
      <c r="D51" s="73">
        <v>5372</v>
      </c>
      <c r="E51" s="74" t="s">
        <v>100</v>
      </c>
      <c r="F51" s="75">
        <v>44075</v>
      </c>
      <c r="G51" s="64" t="s">
        <v>10</v>
      </c>
      <c r="H51" s="65" t="s">
        <v>241</v>
      </c>
      <c r="I51" s="65" t="s">
        <v>13</v>
      </c>
      <c r="J51" s="65" t="s">
        <v>241</v>
      </c>
      <c r="K51" s="65" t="s">
        <v>13</v>
      </c>
      <c r="L51" s="65" t="s">
        <v>13</v>
      </c>
      <c r="M51" s="65" t="s">
        <v>13</v>
      </c>
      <c r="N51" s="65" t="s">
        <v>13</v>
      </c>
      <c r="O51" s="65" t="s">
        <v>241</v>
      </c>
      <c r="P51" s="65" t="s">
        <v>13</v>
      </c>
      <c r="Q51" s="65" t="s">
        <v>241</v>
      </c>
      <c r="R51" s="65" t="s">
        <v>13</v>
      </c>
      <c r="S51" s="65" t="s">
        <v>13</v>
      </c>
      <c r="T51" s="65" t="s">
        <v>13</v>
      </c>
      <c r="U51" s="65" t="s">
        <v>13</v>
      </c>
      <c r="V51" s="65" t="s">
        <v>241</v>
      </c>
      <c r="W51" s="65" t="s">
        <v>13</v>
      </c>
      <c r="X51" s="65" t="s">
        <v>13</v>
      </c>
      <c r="Y51" s="65" t="s">
        <v>241</v>
      </c>
      <c r="Z51" s="65" t="s">
        <v>13</v>
      </c>
      <c r="AA51" s="65" t="s">
        <v>13</v>
      </c>
      <c r="AB51" s="65" t="s">
        <v>13</v>
      </c>
      <c r="AC51" s="65" t="s">
        <v>241</v>
      </c>
      <c r="AD51" s="65" t="s">
        <v>13</v>
      </c>
      <c r="AE51" s="65" t="s">
        <v>13</v>
      </c>
      <c r="AF51" s="65" t="s">
        <v>13</v>
      </c>
      <c r="AG51" s="65" t="s">
        <v>241</v>
      </c>
      <c r="AH51" s="65" t="s">
        <v>13</v>
      </c>
      <c r="AI51" s="79" t="s">
        <v>13</v>
      </c>
      <c r="AJ51" s="65" t="s">
        <v>13</v>
      </c>
      <c r="AK51" s="65" t="s">
        <v>241</v>
      </c>
      <c r="AL51" s="65" t="s">
        <v>13</v>
      </c>
      <c r="AM51" s="66">
        <f t="shared" si="0"/>
        <v>22</v>
      </c>
      <c r="AN51" s="67">
        <f t="shared" si="1"/>
        <v>0</v>
      </c>
      <c r="AO51" s="68">
        <f t="shared" si="2"/>
        <v>9</v>
      </c>
      <c r="AP51" s="69">
        <f t="shared" si="3"/>
        <v>22</v>
      </c>
      <c r="AQ51" s="54">
        <f>VLOOKUP($D51,[2]SALARY!$B$9:$E$126,1,0)</f>
        <v>5372</v>
      </c>
    </row>
    <row r="52" spans="1:43" s="70" customFormat="1" ht="41.25" customHeight="1" x14ac:dyDescent="0.3">
      <c r="A52" s="59">
        <v>39</v>
      </c>
      <c r="B52" s="60" t="s">
        <v>60</v>
      </c>
      <c r="C52" s="72" t="s">
        <v>61</v>
      </c>
      <c r="D52" s="73">
        <v>5265</v>
      </c>
      <c r="E52" s="74" t="s">
        <v>99</v>
      </c>
      <c r="F52" s="75">
        <v>44075</v>
      </c>
      <c r="G52" s="64" t="s">
        <v>10</v>
      </c>
      <c r="H52" s="65" t="s">
        <v>242</v>
      </c>
      <c r="I52" s="65" t="s">
        <v>241</v>
      </c>
      <c r="J52" s="65" t="s">
        <v>241</v>
      </c>
      <c r="K52" s="65" t="s">
        <v>13</v>
      </c>
      <c r="L52" s="65" t="s">
        <v>13</v>
      </c>
      <c r="M52" s="65" t="s">
        <v>13</v>
      </c>
      <c r="N52" s="65" t="s">
        <v>13</v>
      </c>
      <c r="O52" s="65" t="s">
        <v>241</v>
      </c>
      <c r="P52" s="65" t="s">
        <v>241</v>
      </c>
      <c r="Q52" s="65" t="s">
        <v>241</v>
      </c>
      <c r="R52" s="65" t="s">
        <v>13</v>
      </c>
      <c r="S52" s="65" t="s">
        <v>241</v>
      </c>
      <c r="T52" s="65" t="s">
        <v>241</v>
      </c>
      <c r="U52" s="65" t="s">
        <v>13</v>
      </c>
      <c r="V52" s="65" t="s">
        <v>13</v>
      </c>
      <c r="W52" s="65" t="s">
        <v>13</v>
      </c>
      <c r="X52" s="65" t="s">
        <v>241</v>
      </c>
      <c r="Y52" s="65" t="s">
        <v>13</v>
      </c>
      <c r="Z52" s="65" t="s">
        <v>13</v>
      </c>
      <c r="AA52" s="65" t="s">
        <v>13</v>
      </c>
      <c r="AB52" s="65" t="s">
        <v>13</v>
      </c>
      <c r="AC52" s="65" t="s">
        <v>13</v>
      </c>
      <c r="AD52" s="65" t="s">
        <v>241</v>
      </c>
      <c r="AE52" s="65" t="s">
        <v>241</v>
      </c>
      <c r="AF52" s="65" t="s">
        <v>241</v>
      </c>
      <c r="AG52" s="65" t="s">
        <v>13</v>
      </c>
      <c r="AH52" s="65" t="s">
        <v>13</v>
      </c>
      <c r="AI52" s="79" t="s">
        <v>13</v>
      </c>
      <c r="AJ52" s="65" t="s">
        <v>13</v>
      </c>
      <c r="AK52" s="65" t="s">
        <v>13</v>
      </c>
      <c r="AL52" s="65" t="s">
        <v>241</v>
      </c>
      <c r="AM52" s="66">
        <f t="shared" si="0"/>
        <v>18</v>
      </c>
      <c r="AN52" s="67">
        <f t="shared" si="1"/>
        <v>0</v>
      </c>
      <c r="AO52" s="68">
        <f t="shared" si="2"/>
        <v>12</v>
      </c>
      <c r="AP52" s="69">
        <f t="shared" si="3"/>
        <v>18</v>
      </c>
      <c r="AQ52" s="54">
        <f>VLOOKUP($D52,[2]SALARY!$B$9:$E$126,1,0)</f>
        <v>5265</v>
      </c>
    </row>
    <row r="53" spans="1:43" s="70" customFormat="1" ht="41.25" customHeight="1" x14ac:dyDescent="0.3">
      <c r="A53" s="71">
        <v>40</v>
      </c>
      <c r="B53" s="60" t="s">
        <v>18</v>
      </c>
      <c r="C53" s="72" t="s">
        <v>19</v>
      </c>
      <c r="D53" s="73">
        <v>5379</v>
      </c>
      <c r="E53" s="74" t="s">
        <v>99</v>
      </c>
      <c r="F53" s="75">
        <v>44075</v>
      </c>
      <c r="G53" s="64" t="s">
        <v>10</v>
      </c>
      <c r="H53" s="65" t="s">
        <v>241</v>
      </c>
      <c r="I53" s="65" t="s">
        <v>13</v>
      </c>
      <c r="J53" s="65" t="s">
        <v>13</v>
      </c>
      <c r="K53" s="65" t="s">
        <v>13</v>
      </c>
      <c r="L53" s="65" t="s">
        <v>13</v>
      </c>
      <c r="M53" s="65" t="s">
        <v>13</v>
      </c>
      <c r="N53" s="65" t="s">
        <v>13</v>
      </c>
      <c r="O53" s="65" t="s">
        <v>241</v>
      </c>
      <c r="P53" s="65" t="s">
        <v>241</v>
      </c>
      <c r="Q53" s="65" t="s">
        <v>13</v>
      </c>
      <c r="R53" s="65" t="s">
        <v>13</v>
      </c>
      <c r="S53" s="65" t="s">
        <v>13</v>
      </c>
      <c r="T53" s="65" t="s">
        <v>13</v>
      </c>
      <c r="U53" s="65" t="s">
        <v>13</v>
      </c>
      <c r="V53" s="65" t="s">
        <v>13</v>
      </c>
      <c r="W53" s="65" t="s">
        <v>241</v>
      </c>
      <c r="X53" s="65" t="s">
        <v>241</v>
      </c>
      <c r="Y53" s="65" t="s">
        <v>241</v>
      </c>
      <c r="Z53" s="65" t="s">
        <v>241</v>
      </c>
      <c r="AA53" s="65" t="s">
        <v>13</v>
      </c>
      <c r="AB53" s="65" t="s">
        <v>13</v>
      </c>
      <c r="AC53" s="65" t="s">
        <v>13</v>
      </c>
      <c r="AD53" s="65" t="s">
        <v>241</v>
      </c>
      <c r="AE53" s="65" t="s">
        <v>13</v>
      </c>
      <c r="AF53" s="65" t="s">
        <v>13</v>
      </c>
      <c r="AG53" s="65" t="s">
        <v>13</v>
      </c>
      <c r="AH53" s="65" t="s">
        <v>13</v>
      </c>
      <c r="AI53" s="79" t="s">
        <v>13</v>
      </c>
      <c r="AJ53" s="65" t="s">
        <v>13</v>
      </c>
      <c r="AK53" s="65" t="s">
        <v>13</v>
      </c>
      <c r="AL53" s="65" t="s">
        <v>241</v>
      </c>
      <c r="AM53" s="66">
        <f t="shared" si="0"/>
        <v>22</v>
      </c>
      <c r="AN53" s="67">
        <f t="shared" si="1"/>
        <v>0</v>
      </c>
      <c r="AO53" s="68">
        <f t="shared" si="2"/>
        <v>9</v>
      </c>
      <c r="AP53" s="69">
        <f t="shared" si="3"/>
        <v>22</v>
      </c>
      <c r="AQ53" s="54">
        <f>VLOOKUP($D53,[2]SALARY!$B$9:$E$126,1,0)</f>
        <v>5379</v>
      </c>
    </row>
    <row r="54" spans="1:43" s="77" customFormat="1" ht="41.25" customHeight="1" x14ac:dyDescent="0.3">
      <c r="A54" s="59">
        <v>41</v>
      </c>
      <c r="B54" s="60" t="s">
        <v>66</v>
      </c>
      <c r="C54" s="72" t="s">
        <v>67</v>
      </c>
      <c r="D54" s="73">
        <v>5363</v>
      </c>
      <c r="E54" s="74" t="s">
        <v>99</v>
      </c>
      <c r="F54" s="75">
        <v>44075</v>
      </c>
      <c r="G54" s="64" t="s">
        <v>10</v>
      </c>
      <c r="H54" s="65" t="s">
        <v>13</v>
      </c>
      <c r="I54" s="65" t="s">
        <v>13</v>
      </c>
      <c r="J54" s="65" t="s">
        <v>13</v>
      </c>
      <c r="K54" s="65" t="s">
        <v>241</v>
      </c>
      <c r="L54" s="65" t="s">
        <v>13</v>
      </c>
      <c r="M54" s="65" t="s">
        <v>13</v>
      </c>
      <c r="N54" s="65" t="s">
        <v>13</v>
      </c>
      <c r="O54" s="65" t="s">
        <v>13</v>
      </c>
      <c r="P54" s="65" t="s">
        <v>13</v>
      </c>
      <c r="Q54" s="65" t="s">
        <v>13</v>
      </c>
      <c r="R54" s="65" t="s">
        <v>241</v>
      </c>
      <c r="S54" s="65" t="s">
        <v>13</v>
      </c>
      <c r="T54" s="65" t="s">
        <v>13</v>
      </c>
      <c r="U54" s="65" t="s">
        <v>13</v>
      </c>
      <c r="V54" s="65" t="s">
        <v>13</v>
      </c>
      <c r="W54" s="65" t="s">
        <v>13</v>
      </c>
      <c r="X54" s="65" t="s">
        <v>13</v>
      </c>
      <c r="Y54" s="65" t="s">
        <v>241</v>
      </c>
      <c r="Z54" s="65" t="s">
        <v>241</v>
      </c>
      <c r="AA54" s="65" t="s">
        <v>241</v>
      </c>
      <c r="AB54" s="65" t="s">
        <v>241</v>
      </c>
      <c r="AC54" s="65" t="s">
        <v>241</v>
      </c>
      <c r="AD54" s="65" t="s">
        <v>241</v>
      </c>
      <c r="AE54" s="65" t="s">
        <v>241</v>
      </c>
      <c r="AF54" s="65" t="s">
        <v>241</v>
      </c>
      <c r="AG54" s="65" t="s">
        <v>241</v>
      </c>
      <c r="AH54" s="65" t="s">
        <v>241</v>
      </c>
      <c r="AI54" s="79" t="s">
        <v>241</v>
      </c>
      <c r="AJ54" s="65" t="s">
        <v>241</v>
      </c>
      <c r="AK54" s="65" t="s">
        <v>241</v>
      </c>
      <c r="AL54" s="65" t="s">
        <v>241</v>
      </c>
      <c r="AM54" s="66">
        <f t="shared" si="0"/>
        <v>15</v>
      </c>
      <c r="AN54" s="67">
        <f t="shared" si="1"/>
        <v>0</v>
      </c>
      <c r="AO54" s="68">
        <f t="shared" si="2"/>
        <v>16</v>
      </c>
      <c r="AP54" s="69">
        <f t="shared" si="3"/>
        <v>15</v>
      </c>
      <c r="AQ54" s="54">
        <f>VLOOKUP($D54,[2]SALARY!$B$9:$E$126,1,0)</f>
        <v>5363</v>
      </c>
    </row>
    <row r="55" spans="1:43" s="70" customFormat="1" ht="41.25" customHeight="1" x14ac:dyDescent="0.3">
      <c r="A55" s="71">
        <v>42</v>
      </c>
      <c r="B55" s="60" t="s">
        <v>72</v>
      </c>
      <c r="C55" s="72" t="s">
        <v>73</v>
      </c>
      <c r="D55" s="73">
        <v>5341</v>
      </c>
      <c r="E55" s="74" t="s">
        <v>99</v>
      </c>
      <c r="F55" s="75">
        <v>44075</v>
      </c>
      <c r="G55" s="64" t="s">
        <v>10</v>
      </c>
      <c r="H55" s="65" t="s">
        <v>13</v>
      </c>
      <c r="I55" s="65" t="s">
        <v>13</v>
      </c>
      <c r="J55" s="65" t="s">
        <v>13</v>
      </c>
      <c r="K55" s="65" t="s">
        <v>241</v>
      </c>
      <c r="L55" s="65" t="s">
        <v>13</v>
      </c>
      <c r="M55" s="65" t="s">
        <v>13</v>
      </c>
      <c r="N55" s="65" t="s">
        <v>13</v>
      </c>
      <c r="O55" s="65" t="s">
        <v>13</v>
      </c>
      <c r="P55" s="65" t="s">
        <v>13</v>
      </c>
      <c r="Q55" s="65" t="s">
        <v>13</v>
      </c>
      <c r="R55" s="65" t="s">
        <v>241</v>
      </c>
      <c r="S55" s="65" t="s">
        <v>13</v>
      </c>
      <c r="T55" s="65" t="s">
        <v>13</v>
      </c>
      <c r="U55" s="65" t="s">
        <v>13</v>
      </c>
      <c r="V55" s="65" t="s">
        <v>13</v>
      </c>
      <c r="W55" s="65" t="s">
        <v>13</v>
      </c>
      <c r="X55" s="65" t="s">
        <v>13</v>
      </c>
      <c r="Y55" s="65" t="s">
        <v>241</v>
      </c>
      <c r="Z55" s="65" t="s">
        <v>13</v>
      </c>
      <c r="AA55" s="65" t="s">
        <v>13</v>
      </c>
      <c r="AB55" s="65" t="s">
        <v>241</v>
      </c>
      <c r="AC55" s="65" t="s">
        <v>13</v>
      </c>
      <c r="AD55" s="65" t="s">
        <v>13</v>
      </c>
      <c r="AE55" s="65" t="s">
        <v>241</v>
      </c>
      <c r="AF55" s="65" t="s">
        <v>13</v>
      </c>
      <c r="AG55" s="65" t="s">
        <v>13</v>
      </c>
      <c r="AH55" s="65" t="s">
        <v>13</v>
      </c>
      <c r="AI55" s="79" t="s">
        <v>13</v>
      </c>
      <c r="AJ55" s="65" t="s">
        <v>13</v>
      </c>
      <c r="AK55" s="65" t="s">
        <v>13</v>
      </c>
      <c r="AL55" s="65" t="s">
        <v>241</v>
      </c>
      <c r="AM55" s="66">
        <f t="shared" si="0"/>
        <v>25</v>
      </c>
      <c r="AN55" s="67">
        <f t="shared" si="1"/>
        <v>0</v>
      </c>
      <c r="AO55" s="68">
        <f t="shared" si="2"/>
        <v>6</v>
      </c>
      <c r="AP55" s="69">
        <f t="shared" si="3"/>
        <v>25</v>
      </c>
      <c r="AQ55" s="54">
        <f>VLOOKUP($D55,[2]SALARY!$B$9:$E$126,1,0)</f>
        <v>5341</v>
      </c>
    </row>
    <row r="56" spans="1:43" s="70" customFormat="1" ht="41.25" customHeight="1" x14ac:dyDescent="0.3">
      <c r="A56" s="59">
        <v>43</v>
      </c>
      <c r="B56" s="60" t="s">
        <v>83</v>
      </c>
      <c r="C56" s="72" t="s">
        <v>65</v>
      </c>
      <c r="D56" s="76">
        <v>5387</v>
      </c>
      <c r="E56" s="74" t="s">
        <v>99</v>
      </c>
      <c r="F56" s="75">
        <v>44075</v>
      </c>
      <c r="G56" s="64" t="s">
        <v>10</v>
      </c>
      <c r="H56" s="65" t="s">
        <v>13</v>
      </c>
      <c r="I56" s="65" t="s">
        <v>241</v>
      </c>
      <c r="J56" s="65" t="s">
        <v>13</v>
      </c>
      <c r="K56" s="65" t="s">
        <v>13</v>
      </c>
      <c r="L56" s="65" t="s">
        <v>13</v>
      </c>
      <c r="M56" s="65" t="s">
        <v>13</v>
      </c>
      <c r="N56" s="65" t="s">
        <v>13</v>
      </c>
      <c r="O56" s="65" t="s">
        <v>13</v>
      </c>
      <c r="P56" s="65" t="s">
        <v>241</v>
      </c>
      <c r="Q56" s="65" t="s">
        <v>13</v>
      </c>
      <c r="R56" s="65" t="s">
        <v>13</v>
      </c>
      <c r="S56" s="65" t="s">
        <v>13</v>
      </c>
      <c r="T56" s="65" t="s">
        <v>13</v>
      </c>
      <c r="U56" s="65" t="s">
        <v>13</v>
      </c>
      <c r="V56" s="65" t="s">
        <v>13</v>
      </c>
      <c r="W56" s="65" t="s">
        <v>241</v>
      </c>
      <c r="X56" s="65" t="s">
        <v>13</v>
      </c>
      <c r="Y56" s="65" t="s">
        <v>13</v>
      </c>
      <c r="Z56" s="65" t="s">
        <v>13</v>
      </c>
      <c r="AA56" s="65" t="s">
        <v>13</v>
      </c>
      <c r="AB56" s="65" t="s">
        <v>13</v>
      </c>
      <c r="AC56" s="65" t="s">
        <v>13</v>
      </c>
      <c r="AD56" s="65" t="s">
        <v>241</v>
      </c>
      <c r="AE56" s="65" t="s">
        <v>241</v>
      </c>
      <c r="AF56" s="65" t="s">
        <v>241</v>
      </c>
      <c r="AG56" s="65" t="s">
        <v>241</v>
      </c>
      <c r="AH56" s="65" t="s">
        <v>241</v>
      </c>
      <c r="AI56" s="79" t="s">
        <v>241</v>
      </c>
      <c r="AJ56" s="65" t="s">
        <v>241</v>
      </c>
      <c r="AK56" s="65" t="s">
        <v>241</v>
      </c>
      <c r="AL56" s="65" t="s">
        <v>13</v>
      </c>
      <c r="AM56" s="66">
        <f t="shared" si="0"/>
        <v>20</v>
      </c>
      <c r="AN56" s="67">
        <f t="shared" si="1"/>
        <v>0</v>
      </c>
      <c r="AO56" s="68">
        <f t="shared" si="2"/>
        <v>11</v>
      </c>
      <c r="AP56" s="69">
        <f t="shared" si="3"/>
        <v>20</v>
      </c>
      <c r="AQ56" s="54">
        <f>VLOOKUP($D56,[2]SALARY!$B$9:$E$126,1,0)</f>
        <v>5387</v>
      </c>
    </row>
    <row r="57" spans="1:43" s="70" customFormat="1" ht="41.25" customHeight="1" x14ac:dyDescent="0.3">
      <c r="A57" s="71">
        <v>44</v>
      </c>
      <c r="B57" s="60" t="s">
        <v>85</v>
      </c>
      <c r="C57" s="72" t="s">
        <v>86</v>
      </c>
      <c r="D57" s="73">
        <v>5397</v>
      </c>
      <c r="E57" s="74" t="s">
        <v>99</v>
      </c>
      <c r="F57" s="75">
        <v>44075</v>
      </c>
      <c r="G57" s="64" t="s">
        <v>10</v>
      </c>
      <c r="H57" s="65" t="s">
        <v>13</v>
      </c>
      <c r="I57" s="65" t="s">
        <v>13</v>
      </c>
      <c r="J57" s="65" t="s">
        <v>13</v>
      </c>
      <c r="K57" s="65" t="s">
        <v>13</v>
      </c>
      <c r="L57" s="65" t="s">
        <v>241</v>
      </c>
      <c r="M57" s="65" t="s">
        <v>13</v>
      </c>
      <c r="N57" s="65" t="s">
        <v>13</v>
      </c>
      <c r="O57" s="65" t="s">
        <v>13</v>
      </c>
      <c r="P57" s="65" t="s">
        <v>13</v>
      </c>
      <c r="Q57" s="65" t="s">
        <v>13</v>
      </c>
      <c r="R57" s="65" t="s">
        <v>13</v>
      </c>
      <c r="S57" s="65" t="s">
        <v>13</v>
      </c>
      <c r="T57" s="65" t="s">
        <v>241</v>
      </c>
      <c r="U57" s="65" t="s">
        <v>13</v>
      </c>
      <c r="V57" s="65" t="s">
        <v>13</v>
      </c>
      <c r="W57" s="65" t="s">
        <v>13</v>
      </c>
      <c r="X57" s="65" t="s">
        <v>13</v>
      </c>
      <c r="Y57" s="65" t="s">
        <v>13</v>
      </c>
      <c r="Z57" s="65" t="s">
        <v>241</v>
      </c>
      <c r="AA57" s="65" t="s">
        <v>13</v>
      </c>
      <c r="AB57" s="65" t="s">
        <v>13</v>
      </c>
      <c r="AC57" s="65" t="s">
        <v>13</v>
      </c>
      <c r="AD57" s="65" t="s">
        <v>13</v>
      </c>
      <c r="AE57" s="65" t="s">
        <v>13</v>
      </c>
      <c r="AF57" s="65" t="s">
        <v>13</v>
      </c>
      <c r="AG57" s="65" t="s">
        <v>13</v>
      </c>
      <c r="AH57" s="65" t="s">
        <v>241</v>
      </c>
      <c r="AI57" s="79" t="s">
        <v>13</v>
      </c>
      <c r="AJ57" s="65" t="s">
        <v>13</v>
      </c>
      <c r="AK57" s="65" t="s">
        <v>13</v>
      </c>
      <c r="AL57" s="65" t="s">
        <v>13</v>
      </c>
      <c r="AM57" s="66">
        <f t="shared" si="0"/>
        <v>27</v>
      </c>
      <c r="AN57" s="67">
        <f t="shared" si="1"/>
        <v>0</v>
      </c>
      <c r="AO57" s="68">
        <f t="shared" si="2"/>
        <v>4</v>
      </c>
      <c r="AP57" s="69">
        <f t="shared" si="3"/>
        <v>27</v>
      </c>
      <c r="AQ57" s="54">
        <f>VLOOKUP($D57,[2]SALARY!$B$9:$E$126,1,0)</f>
        <v>5397</v>
      </c>
    </row>
    <row r="58" spans="1:43" s="70" customFormat="1" ht="41.25" customHeight="1" x14ac:dyDescent="0.3">
      <c r="A58" s="59">
        <v>45</v>
      </c>
      <c r="B58" s="60" t="s">
        <v>108</v>
      </c>
      <c r="C58" s="72" t="s">
        <v>116</v>
      </c>
      <c r="D58" s="73">
        <v>5446</v>
      </c>
      <c r="E58" s="74" t="s">
        <v>99</v>
      </c>
      <c r="F58" s="75">
        <v>44116</v>
      </c>
      <c r="G58" s="64" t="s">
        <v>10</v>
      </c>
      <c r="H58" s="65" t="s">
        <v>13</v>
      </c>
      <c r="I58" s="65" t="s">
        <v>13</v>
      </c>
      <c r="J58" s="65" t="s">
        <v>13</v>
      </c>
      <c r="K58" s="65" t="s">
        <v>241</v>
      </c>
      <c r="L58" s="65" t="s">
        <v>241</v>
      </c>
      <c r="M58" s="65" t="s">
        <v>13</v>
      </c>
      <c r="N58" s="65" t="s">
        <v>13</v>
      </c>
      <c r="O58" s="65" t="s">
        <v>13</v>
      </c>
      <c r="P58" s="65" t="s">
        <v>13</v>
      </c>
      <c r="Q58" s="65" t="s">
        <v>13</v>
      </c>
      <c r="R58" s="65" t="s">
        <v>13</v>
      </c>
      <c r="S58" s="65" t="s">
        <v>13</v>
      </c>
      <c r="T58" s="65" t="s">
        <v>241</v>
      </c>
      <c r="U58" s="65" t="s">
        <v>13</v>
      </c>
      <c r="V58" s="65" t="s">
        <v>13</v>
      </c>
      <c r="W58" s="65" t="s">
        <v>13</v>
      </c>
      <c r="X58" s="65" t="s">
        <v>13</v>
      </c>
      <c r="Y58" s="65" t="s">
        <v>13</v>
      </c>
      <c r="Z58" s="65" t="s">
        <v>241</v>
      </c>
      <c r="AA58" s="65" t="s">
        <v>13</v>
      </c>
      <c r="AB58" s="65" t="s">
        <v>13</v>
      </c>
      <c r="AC58" s="65" t="s">
        <v>13</v>
      </c>
      <c r="AD58" s="65" t="s">
        <v>13</v>
      </c>
      <c r="AE58" s="65" t="s">
        <v>13</v>
      </c>
      <c r="AF58" s="65" t="s">
        <v>241</v>
      </c>
      <c r="AG58" s="65" t="s">
        <v>13</v>
      </c>
      <c r="AH58" s="65" t="s">
        <v>13</v>
      </c>
      <c r="AI58" s="79" t="s">
        <v>13</v>
      </c>
      <c r="AJ58" s="65" t="s">
        <v>13</v>
      </c>
      <c r="AK58" s="65" t="s">
        <v>13</v>
      </c>
      <c r="AL58" s="65" t="s">
        <v>13</v>
      </c>
      <c r="AM58" s="66">
        <f t="shared" si="0"/>
        <v>26</v>
      </c>
      <c r="AN58" s="67">
        <f t="shared" si="1"/>
        <v>0</v>
      </c>
      <c r="AO58" s="68">
        <f t="shared" si="2"/>
        <v>5</v>
      </c>
      <c r="AP58" s="69">
        <f t="shared" si="3"/>
        <v>26</v>
      </c>
      <c r="AQ58" s="54">
        <f>VLOOKUP($D58,[2]SALARY!$B$9:$E$126,1,0)</f>
        <v>5446</v>
      </c>
    </row>
    <row r="59" spans="1:43" s="70" customFormat="1" ht="41.25" customHeight="1" x14ac:dyDescent="0.3">
      <c r="A59" s="71">
        <v>46</v>
      </c>
      <c r="B59" s="60" t="s">
        <v>110</v>
      </c>
      <c r="C59" s="72" t="s">
        <v>118</v>
      </c>
      <c r="D59" s="73">
        <v>5456</v>
      </c>
      <c r="E59" s="74" t="s">
        <v>100</v>
      </c>
      <c r="F59" s="75">
        <v>44124</v>
      </c>
      <c r="G59" s="64" t="s">
        <v>101</v>
      </c>
      <c r="H59" s="65" t="s">
        <v>13</v>
      </c>
      <c r="I59" s="65" t="s">
        <v>13</v>
      </c>
      <c r="J59" s="65" t="s">
        <v>13</v>
      </c>
      <c r="K59" s="65" t="s">
        <v>13</v>
      </c>
      <c r="L59" s="65" t="s">
        <v>241</v>
      </c>
      <c r="M59" s="65" t="s">
        <v>13</v>
      </c>
      <c r="N59" s="65" t="s">
        <v>13</v>
      </c>
      <c r="O59" s="65" t="s">
        <v>13</v>
      </c>
      <c r="P59" s="65" t="s">
        <v>13</v>
      </c>
      <c r="Q59" s="65" t="s">
        <v>241</v>
      </c>
      <c r="R59" s="65" t="s">
        <v>241</v>
      </c>
      <c r="S59" s="65" t="s">
        <v>13</v>
      </c>
      <c r="T59" s="65" t="s">
        <v>13</v>
      </c>
      <c r="U59" s="65" t="s">
        <v>13</v>
      </c>
      <c r="V59" s="65" t="s">
        <v>13</v>
      </c>
      <c r="W59" s="65" t="s">
        <v>13</v>
      </c>
      <c r="X59" s="65" t="s">
        <v>13</v>
      </c>
      <c r="Y59" s="65" t="s">
        <v>13</v>
      </c>
      <c r="Z59" s="65" t="s">
        <v>241</v>
      </c>
      <c r="AA59" s="65" t="s">
        <v>13</v>
      </c>
      <c r="AB59" s="65" t="s">
        <v>13</v>
      </c>
      <c r="AC59" s="65" t="s">
        <v>13</v>
      </c>
      <c r="AD59" s="65" t="s">
        <v>13</v>
      </c>
      <c r="AE59" s="65" t="s">
        <v>13</v>
      </c>
      <c r="AF59" s="65" t="s">
        <v>13</v>
      </c>
      <c r="AG59" s="65" t="s">
        <v>241</v>
      </c>
      <c r="AH59" s="65" t="s">
        <v>13</v>
      </c>
      <c r="AI59" s="79" t="s">
        <v>13</v>
      </c>
      <c r="AJ59" s="65" t="s">
        <v>13</v>
      </c>
      <c r="AK59" s="65" t="s">
        <v>13</v>
      </c>
      <c r="AL59" s="65" t="s">
        <v>13</v>
      </c>
      <c r="AM59" s="66">
        <f t="shared" si="0"/>
        <v>26</v>
      </c>
      <c r="AN59" s="67">
        <f t="shared" si="1"/>
        <v>0</v>
      </c>
      <c r="AO59" s="68">
        <f t="shared" si="2"/>
        <v>5</v>
      </c>
      <c r="AP59" s="69">
        <f t="shared" si="3"/>
        <v>26</v>
      </c>
      <c r="AQ59" s="54">
        <f>VLOOKUP($D59,[2]SALARY!$B$9:$E$126,1,0)</f>
        <v>5456</v>
      </c>
    </row>
    <row r="60" spans="1:43" s="70" customFormat="1" ht="41.25" customHeight="1" x14ac:dyDescent="0.3">
      <c r="A60" s="59">
        <v>47</v>
      </c>
      <c r="B60" s="60" t="s">
        <v>38</v>
      </c>
      <c r="C60" s="72" t="s">
        <v>39</v>
      </c>
      <c r="D60" s="73">
        <v>5264</v>
      </c>
      <c r="E60" s="74" t="s">
        <v>100</v>
      </c>
      <c r="F60" s="75">
        <v>44075</v>
      </c>
      <c r="G60" s="64" t="s">
        <v>10</v>
      </c>
      <c r="H60" s="65" t="s">
        <v>13</v>
      </c>
      <c r="I60" s="65" t="s">
        <v>13</v>
      </c>
      <c r="J60" s="65" t="s">
        <v>241</v>
      </c>
      <c r="K60" s="65" t="s">
        <v>13</v>
      </c>
      <c r="L60" s="65" t="s">
        <v>241</v>
      </c>
      <c r="M60" s="65" t="s">
        <v>13</v>
      </c>
      <c r="N60" s="65" t="s">
        <v>13</v>
      </c>
      <c r="O60" s="65" t="s">
        <v>13</v>
      </c>
      <c r="P60" s="65" t="s">
        <v>13</v>
      </c>
      <c r="Q60" s="65" t="s">
        <v>13</v>
      </c>
      <c r="R60" s="65" t="s">
        <v>13</v>
      </c>
      <c r="S60" s="65" t="s">
        <v>13</v>
      </c>
      <c r="T60" s="65" t="s">
        <v>241</v>
      </c>
      <c r="U60" s="65" t="s">
        <v>13</v>
      </c>
      <c r="V60" s="65" t="s">
        <v>13</v>
      </c>
      <c r="W60" s="65" t="s">
        <v>13</v>
      </c>
      <c r="X60" s="65" t="s">
        <v>13</v>
      </c>
      <c r="Y60" s="65" t="s">
        <v>13</v>
      </c>
      <c r="Z60" s="65" t="s">
        <v>13</v>
      </c>
      <c r="AA60" s="65" t="s">
        <v>241</v>
      </c>
      <c r="AB60" s="65" t="s">
        <v>13</v>
      </c>
      <c r="AC60" s="65" t="s">
        <v>13</v>
      </c>
      <c r="AD60" s="65" t="s">
        <v>13</v>
      </c>
      <c r="AE60" s="65" t="s">
        <v>13</v>
      </c>
      <c r="AF60" s="65" t="s">
        <v>13</v>
      </c>
      <c r="AG60" s="65" t="s">
        <v>13</v>
      </c>
      <c r="AH60" s="65" t="s">
        <v>241</v>
      </c>
      <c r="AI60" s="79" t="s">
        <v>13</v>
      </c>
      <c r="AJ60" s="65" t="s">
        <v>13</v>
      </c>
      <c r="AK60" s="65" t="s">
        <v>13</v>
      </c>
      <c r="AL60" s="65" t="s">
        <v>13</v>
      </c>
      <c r="AM60" s="66">
        <f t="shared" si="0"/>
        <v>26</v>
      </c>
      <c r="AN60" s="67">
        <f t="shared" si="1"/>
        <v>0</v>
      </c>
      <c r="AO60" s="68">
        <f t="shared" si="2"/>
        <v>5</v>
      </c>
      <c r="AP60" s="69">
        <f t="shared" si="3"/>
        <v>26</v>
      </c>
      <c r="AQ60" s="54">
        <f>VLOOKUP($D60,[2]SALARY!$B$9:$E$126,1,0)</f>
        <v>5264</v>
      </c>
    </row>
    <row r="61" spans="1:43" s="77" customFormat="1" ht="41.25" customHeight="1" x14ac:dyDescent="0.3">
      <c r="A61" s="71">
        <v>48</v>
      </c>
      <c r="B61" s="60" t="s">
        <v>68</v>
      </c>
      <c r="C61" s="72" t="s">
        <v>69</v>
      </c>
      <c r="D61" s="73">
        <v>5345</v>
      </c>
      <c r="E61" s="74" t="s">
        <v>99</v>
      </c>
      <c r="F61" s="75">
        <v>44075</v>
      </c>
      <c r="G61" s="64" t="s">
        <v>10</v>
      </c>
      <c r="H61" s="65" t="s">
        <v>13</v>
      </c>
      <c r="I61" s="65" t="s">
        <v>13</v>
      </c>
      <c r="J61" s="65" t="s">
        <v>13</v>
      </c>
      <c r="K61" s="65" t="s">
        <v>13</v>
      </c>
      <c r="L61" s="65" t="s">
        <v>13</v>
      </c>
      <c r="M61" s="65" t="s">
        <v>13</v>
      </c>
      <c r="N61" s="65" t="s">
        <v>241</v>
      </c>
      <c r="O61" s="65" t="s">
        <v>13</v>
      </c>
      <c r="P61" s="65" t="s">
        <v>13</v>
      </c>
      <c r="Q61" s="65" t="s">
        <v>13</v>
      </c>
      <c r="R61" s="65" t="s">
        <v>13</v>
      </c>
      <c r="S61" s="65" t="s">
        <v>13</v>
      </c>
      <c r="T61" s="65" t="s">
        <v>13</v>
      </c>
      <c r="U61" s="65" t="s">
        <v>241</v>
      </c>
      <c r="V61" s="65" t="s">
        <v>13</v>
      </c>
      <c r="W61" s="65" t="s">
        <v>13</v>
      </c>
      <c r="X61" s="65" t="s">
        <v>13</v>
      </c>
      <c r="Y61" s="65" t="s">
        <v>13</v>
      </c>
      <c r="Z61" s="65" t="s">
        <v>13</v>
      </c>
      <c r="AA61" s="65" t="s">
        <v>13</v>
      </c>
      <c r="AB61" s="65" t="s">
        <v>241</v>
      </c>
      <c r="AC61" s="65" t="s">
        <v>13</v>
      </c>
      <c r="AD61" s="65" t="s">
        <v>13</v>
      </c>
      <c r="AE61" s="65" t="s">
        <v>13</v>
      </c>
      <c r="AF61" s="65" t="s">
        <v>13</v>
      </c>
      <c r="AG61" s="65" t="s">
        <v>13</v>
      </c>
      <c r="AH61" s="65" t="s">
        <v>13</v>
      </c>
      <c r="AI61" s="79" t="s">
        <v>241</v>
      </c>
      <c r="AJ61" s="65" t="s">
        <v>13</v>
      </c>
      <c r="AK61" s="65" t="s">
        <v>13</v>
      </c>
      <c r="AL61" s="65" t="s">
        <v>13</v>
      </c>
      <c r="AM61" s="66">
        <f t="shared" si="0"/>
        <v>27</v>
      </c>
      <c r="AN61" s="67">
        <f t="shared" si="1"/>
        <v>0</v>
      </c>
      <c r="AO61" s="68">
        <f t="shared" si="2"/>
        <v>4</v>
      </c>
      <c r="AP61" s="69">
        <f t="shared" si="3"/>
        <v>27</v>
      </c>
      <c r="AQ61" s="54">
        <f>VLOOKUP($D61,[2]SALARY!$B$9:$E$126,1,0)</f>
        <v>5345</v>
      </c>
    </row>
    <row r="62" spans="1:43" s="70" customFormat="1" ht="41.25" customHeight="1" x14ac:dyDescent="0.3">
      <c r="A62" s="59">
        <v>49</v>
      </c>
      <c r="B62" s="60" t="s">
        <v>78</v>
      </c>
      <c r="C62" s="72" t="s">
        <v>79</v>
      </c>
      <c r="D62" s="73">
        <v>5376</v>
      </c>
      <c r="E62" s="74" t="s">
        <v>99</v>
      </c>
      <c r="F62" s="75">
        <v>44075</v>
      </c>
      <c r="G62" s="64" t="s">
        <v>10</v>
      </c>
      <c r="H62" s="65" t="s">
        <v>241</v>
      </c>
      <c r="I62" s="65" t="s">
        <v>13</v>
      </c>
      <c r="J62" s="65" t="s">
        <v>13</v>
      </c>
      <c r="K62" s="65" t="s">
        <v>13</v>
      </c>
      <c r="L62" s="65" t="s">
        <v>13</v>
      </c>
      <c r="M62" s="65" t="s">
        <v>13</v>
      </c>
      <c r="N62" s="65" t="s">
        <v>13</v>
      </c>
      <c r="O62" s="65" t="s">
        <v>241</v>
      </c>
      <c r="P62" s="65" t="s">
        <v>241</v>
      </c>
      <c r="Q62" s="65" t="s">
        <v>13</v>
      </c>
      <c r="R62" s="65" t="s">
        <v>13</v>
      </c>
      <c r="S62" s="65" t="s">
        <v>13</v>
      </c>
      <c r="T62" s="65" t="s">
        <v>13</v>
      </c>
      <c r="U62" s="65" t="s">
        <v>241</v>
      </c>
      <c r="V62" s="65" t="s">
        <v>241</v>
      </c>
      <c r="W62" s="65" t="s">
        <v>13</v>
      </c>
      <c r="X62" s="65" t="s">
        <v>13</v>
      </c>
      <c r="Y62" s="65" t="s">
        <v>13</v>
      </c>
      <c r="Z62" s="65" t="s">
        <v>13</v>
      </c>
      <c r="AA62" s="65" t="s">
        <v>13</v>
      </c>
      <c r="AB62" s="65" t="s">
        <v>241</v>
      </c>
      <c r="AC62" s="65" t="s">
        <v>13</v>
      </c>
      <c r="AD62" s="65" t="s">
        <v>241</v>
      </c>
      <c r="AE62" s="65" t="s">
        <v>13</v>
      </c>
      <c r="AF62" s="65" t="s">
        <v>13</v>
      </c>
      <c r="AG62" s="65" t="s">
        <v>13</v>
      </c>
      <c r="AH62" s="65" t="s">
        <v>13</v>
      </c>
      <c r="AI62" s="79" t="s">
        <v>241</v>
      </c>
      <c r="AJ62" s="65" t="s">
        <v>13</v>
      </c>
      <c r="AK62" s="65" t="s">
        <v>13</v>
      </c>
      <c r="AL62" s="65" t="s">
        <v>13</v>
      </c>
      <c r="AM62" s="66">
        <f t="shared" si="0"/>
        <v>23</v>
      </c>
      <c r="AN62" s="67">
        <f t="shared" si="1"/>
        <v>0</v>
      </c>
      <c r="AO62" s="68">
        <f t="shared" si="2"/>
        <v>8</v>
      </c>
      <c r="AP62" s="69">
        <f t="shared" si="3"/>
        <v>23</v>
      </c>
      <c r="AQ62" s="54">
        <f>VLOOKUP($D62,[2]SALARY!$B$9:$E$126,1,0)</f>
        <v>5376</v>
      </c>
    </row>
    <row r="63" spans="1:43" s="70" customFormat="1" ht="41.25" customHeight="1" x14ac:dyDescent="0.3">
      <c r="A63" s="71">
        <v>50</v>
      </c>
      <c r="B63" s="60" t="s">
        <v>46</v>
      </c>
      <c r="C63" s="72" t="s">
        <v>47</v>
      </c>
      <c r="D63" s="73">
        <v>5361</v>
      </c>
      <c r="E63" s="74" t="s">
        <v>99</v>
      </c>
      <c r="F63" s="75">
        <v>44075</v>
      </c>
      <c r="G63" s="64" t="s">
        <v>10</v>
      </c>
      <c r="H63" s="65" t="s">
        <v>13</v>
      </c>
      <c r="I63" s="65" t="s">
        <v>13</v>
      </c>
      <c r="J63" s="65" t="s">
        <v>241</v>
      </c>
      <c r="K63" s="65" t="s">
        <v>13</v>
      </c>
      <c r="L63" s="65" t="s">
        <v>13</v>
      </c>
      <c r="M63" s="65" t="s">
        <v>13</v>
      </c>
      <c r="N63" s="65" t="s">
        <v>13</v>
      </c>
      <c r="O63" s="65" t="s">
        <v>13</v>
      </c>
      <c r="P63" s="65" t="s">
        <v>13</v>
      </c>
      <c r="Q63" s="65" t="s">
        <v>241</v>
      </c>
      <c r="R63" s="65" t="s">
        <v>241</v>
      </c>
      <c r="S63" s="65" t="s">
        <v>241</v>
      </c>
      <c r="T63" s="65" t="s">
        <v>241</v>
      </c>
      <c r="U63" s="65" t="s">
        <v>241</v>
      </c>
      <c r="V63" s="65" t="s">
        <v>241</v>
      </c>
      <c r="W63" s="65" t="s">
        <v>241</v>
      </c>
      <c r="X63" s="65" t="s">
        <v>241</v>
      </c>
      <c r="Y63" s="65" t="s">
        <v>13</v>
      </c>
      <c r="Z63" s="65" t="s">
        <v>13</v>
      </c>
      <c r="AA63" s="65" t="s">
        <v>13</v>
      </c>
      <c r="AB63" s="65" t="s">
        <v>13</v>
      </c>
      <c r="AC63" s="65" t="s">
        <v>13</v>
      </c>
      <c r="AD63" s="65" t="s">
        <v>13</v>
      </c>
      <c r="AE63" s="65" t="s">
        <v>241</v>
      </c>
      <c r="AF63" s="65" t="s">
        <v>13</v>
      </c>
      <c r="AG63" s="65" t="s">
        <v>13</v>
      </c>
      <c r="AH63" s="65" t="s">
        <v>13</v>
      </c>
      <c r="AI63" s="79" t="s">
        <v>13</v>
      </c>
      <c r="AJ63" s="65" t="s">
        <v>13</v>
      </c>
      <c r="AK63" s="65" t="s">
        <v>241</v>
      </c>
      <c r="AL63" s="65" t="s">
        <v>13</v>
      </c>
      <c r="AM63" s="66">
        <f t="shared" si="0"/>
        <v>20</v>
      </c>
      <c r="AN63" s="67">
        <f t="shared" si="1"/>
        <v>0</v>
      </c>
      <c r="AO63" s="68">
        <f t="shared" si="2"/>
        <v>11</v>
      </c>
      <c r="AP63" s="69">
        <f t="shared" si="3"/>
        <v>20</v>
      </c>
      <c r="AQ63" s="54">
        <f>VLOOKUP($D63,[2]SALARY!$B$9:$E$126,1,0)</f>
        <v>5361</v>
      </c>
    </row>
    <row r="64" spans="1:43" s="70" customFormat="1" ht="41.25" customHeight="1" x14ac:dyDescent="0.3">
      <c r="A64" s="59">
        <v>51</v>
      </c>
      <c r="B64" s="60" t="s">
        <v>114</v>
      </c>
      <c r="C64" s="72" t="s">
        <v>121</v>
      </c>
      <c r="D64" s="73">
        <v>5462</v>
      </c>
      <c r="E64" s="74" t="s">
        <v>99</v>
      </c>
      <c r="F64" s="75">
        <v>44124</v>
      </c>
      <c r="G64" s="64" t="s">
        <v>10</v>
      </c>
      <c r="H64" s="65" t="s">
        <v>13</v>
      </c>
      <c r="I64" s="65" t="s">
        <v>13</v>
      </c>
      <c r="J64" s="65" t="s">
        <v>13</v>
      </c>
      <c r="K64" s="65" t="s">
        <v>241</v>
      </c>
      <c r="L64" s="65" t="s">
        <v>13</v>
      </c>
      <c r="M64" s="65" t="s">
        <v>241</v>
      </c>
      <c r="N64" s="65" t="s">
        <v>13</v>
      </c>
      <c r="O64" s="65" t="s">
        <v>13</v>
      </c>
      <c r="P64" s="65" t="s">
        <v>13</v>
      </c>
      <c r="Q64" s="65" t="s">
        <v>13</v>
      </c>
      <c r="R64" s="65" t="s">
        <v>13</v>
      </c>
      <c r="S64" s="65" t="s">
        <v>13</v>
      </c>
      <c r="T64" s="65" t="s">
        <v>241</v>
      </c>
      <c r="U64" s="65" t="s">
        <v>241</v>
      </c>
      <c r="V64" s="65" t="s">
        <v>13</v>
      </c>
      <c r="W64" s="65" t="s">
        <v>13</v>
      </c>
      <c r="X64" s="65" t="s">
        <v>13</v>
      </c>
      <c r="Y64" s="65" t="s">
        <v>13</v>
      </c>
      <c r="Z64" s="65" t="s">
        <v>13</v>
      </c>
      <c r="AA64" s="65" t="s">
        <v>13</v>
      </c>
      <c r="AB64" s="65" t="s">
        <v>13</v>
      </c>
      <c r="AC64" s="65" t="s">
        <v>241</v>
      </c>
      <c r="AD64" s="65" t="s">
        <v>13</v>
      </c>
      <c r="AE64" s="65" t="s">
        <v>13</v>
      </c>
      <c r="AF64" s="65" t="s">
        <v>13</v>
      </c>
      <c r="AG64" s="65" t="s">
        <v>13</v>
      </c>
      <c r="AH64" s="65" t="s">
        <v>13</v>
      </c>
      <c r="AI64" s="79" t="s">
        <v>13</v>
      </c>
      <c r="AJ64" s="65" t="s">
        <v>241</v>
      </c>
      <c r="AK64" s="65" t="s">
        <v>13</v>
      </c>
      <c r="AL64" s="65" t="s">
        <v>13</v>
      </c>
      <c r="AM64" s="66">
        <f t="shared" si="0"/>
        <v>25</v>
      </c>
      <c r="AN64" s="67">
        <f t="shared" si="1"/>
        <v>0</v>
      </c>
      <c r="AO64" s="68">
        <f t="shared" si="2"/>
        <v>6</v>
      </c>
      <c r="AP64" s="69">
        <f t="shared" si="3"/>
        <v>25</v>
      </c>
      <c r="AQ64" s="54">
        <f>VLOOKUP($D64,[2]SALARY!$B$9:$E$126,1,0)</f>
        <v>5462</v>
      </c>
    </row>
    <row r="65" spans="1:43" s="70" customFormat="1" ht="41.25" customHeight="1" x14ac:dyDescent="0.3">
      <c r="A65" s="71">
        <v>52</v>
      </c>
      <c r="B65" s="60" t="s">
        <v>124</v>
      </c>
      <c r="C65" s="72" t="s">
        <v>125</v>
      </c>
      <c r="D65" s="73">
        <v>5470</v>
      </c>
      <c r="E65" s="74" t="s">
        <v>100</v>
      </c>
      <c r="F65" s="75">
        <v>44134</v>
      </c>
      <c r="G65" s="64" t="s">
        <v>101</v>
      </c>
      <c r="H65" s="65" t="s">
        <v>13</v>
      </c>
      <c r="I65" s="65" t="s">
        <v>13</v>
      </c>
      <c r="J65" s="65" t="s">
        <v>13</v>
      </c>
      <c r="K65" s="65" t="s">
        <v>13</v>
      </c>
      <c r="L65" s="65" t="s">
        <v>241</v>
      </c>
      <c r="M65" s="65" t="s">
        <v>13</v>
      </c>
      <c r="N65" s="65" t="s">
        <v>13</v>
      </c>
      <c r="O65" s="65" t="s">
        <v>13</v>
      </c>
      <c r="P65" s="65" t="s">
        <v>13</v>
      </c>
      <c r="Q65" s="65" t="s">
        <v>13</v>
      </c>
      <c r="R65" s="65" t="s">
        <v>241</v>
      </c>
      <c r="S65" s="65" t="s">
        <v>13</v>
      </c>
      <c r="T65" s="65" t="s">
        <v>13</v>
      </c>
      <c r="U65" s="65" t="s">
        <v>13</v>
      </c>
      <c r="V65" s="65" t="s">
        <v>13</v>
      </c>
      <c r="W65" s="65" t="s">
        <v>13</v>
      </c>
      <c r="X65" s="65" t="s">
        <v>13</v>
      </c>
      <c r="Y65" s="65" t="s">
        <v>13</v>
      </c>
      <c r="Z65" s="65" t="s">
        <v>241</v>
      </c>
      <c r="AA65" s="65" t="s">
        <v>13</v>
      </c>
      <c r="AB65" s="65" t="s">
        <v>13</v>
      </c>
      <c r="AC65" s="65" t="s">
        <v>13</v>
      </c>
      <c r="AD65" s="65" t="s">
        <v>13</v>
      </c>
      <c r="AE65" s="65" t="s">
        <v>13</v>
      </c>
      <c r="AF65" s="65" t="s">
        <v>13</v>
      </c>
      <c r="AG65" s="65" t="s">
        <v>241</v>
      </c>
      <c r="AH65" s="65" t="s">
        <v>13</v>
      </c>
      <c r="AI65" s="79" t="s">
        <v>13</v>
      </c>
      <c r="AJ65" s="65" t="s">
        <v>13</v>
      </c>
      <c r="AK65" s="65" t="s">
        <v>13</v>
      </c>
      <c r="AL65" s="65" t="s">
        <v>13</v>
      </c>
      <c r="AM65" s="66">
        <f t="shared" si="0"/>
        <v>27</v>
      </c>
      <c r="AN65" s="67">
        <f t="shared" si="1"/>
        <v>0</v>
      </c>
      <c r="AO65" s="68">
        <f t="shared" si="2"/>
        <v>4</v>
      </c>
      <c r="AP65" s="69">
        <f t="shared" si="3"/>
        <v>27</v>
      </c>
      <c r="AQ65" s="54">
        <f>VLOOKUP($D65,[2]SALARY!$B$9:$E$126,1,0)</f>
        <v>5470</v>
      </c>
    </row>
    <row r="66" spans="1:43" s="70" customFormat="1" ht="41.25" customHeight="1" x14ac:dyDescent="0.3">
      <c r="A66" s="59">
        <v>53</v>
      </c>
      <c r="B66" s="60" t="s">
        <v>123</v>
      </c>
      <c r="C66" s="72" t="s">
        <v>126</v>
      </c>
      <c r="D66" s="73">
        <v>5472</v>
      </c>
      <c r="E66" s="74" t="s">
        <v>99</v>
      </c>
      <c r="F66" s="75">
        <v>44134</v>
      </c>
      <c r="G66" s="64" t="s">
        <v>10</v>
      </c>
      <c r="H66" s="65" t="s">
        <v>13</v>
      </c>
      <c r="I66" s="65" t="s">
        <v>241</v>
      </c>
      <c r="J66" s="65" t="s">
        <v>13</v>
      </c>
      <c r="K66" s="65" t="s">
        <v>13</v>
      </c>
      <c r="L66" s="65" t="s">
        <v>13</v>
      </c>
      <c r="M66" s="65" t="s">
        <v>13</v>
      </c>
      <c r="N66" s="65" t="s">
        <v>13</v>
      </c>
      <c r="O66" s="65" t="s">
        <v>13</v>
      </c>
      <c r="P66" s="65" t="s">
        <v>241</v>
      </c>
      <c r="Q66" s="65" t="s">
        <v>13</v>
      </c>
      <c r="R66" s="65" t="s">
        <v>241</v>
      </c>
      <c r="S66" s="65" t="s">
        <v>13</v>
      </c>
      <c r="T66" s="65" t="s">
        <v>13</v>
      </c>
      <c r="U66" s="65" t="s">
        <v>13</v>
      </c>
      <c r="V66" s="65" t="s">
        <v>13</v>
      </c>
      <c r="W66" s="65" t="s">
        <v>241</v>
      </c>
      <c r="X66" s="65" t="s">
        <v>13</v>
      </c>
      <c r="Y66" s="65" t="s">
        <v>13</v>
      </c>
      <c r="Z66" s="65" t="s">
        <v>13</v>
      </c>
      <c r="AA66" s="65" t="s">
        <v>13</v>
      </c>
      <c r="AB66" s="65" t="s">
        <v>13</v>
      </c>
      <c r="AC66" s="65" t="s">
        <v>13</v>
      </c>
      <c r="AD66" s="65" t="s">
        <v>241</v>
      </c>
      <c r="AE66" s="65" t="s">
        <v>13</v>
      </c>
      <c r="AF66" s="65" t="s">
        <v>13</v>
      </c>
      <c r="AG66" s="65" t="s">
        <v>13</v>
      </c>
      <c r="AH66" s="65" t="s">
        <v>13</v>
      </c>
      <c r="AI66" s="79" t="s">
        <v>13</v>
      </c>
      <c r="AJ66" s="65" t="s">
        <v>13</v>
      </c>
      <c r="AK66" s="65" t="s">
        <v>13</v>
      </c>
      <c r="AL66" s="65" t="s">
        <v>241</v>
      </c>
      <c r="AM66" s="66">
        <f t="shared" si="0"/>
        <v>25</v>
      </c>
      <c r="AN66" s="67">
        <f t="shared" si="1"/>
        <v>0</v>
      </c>
      <c r="AO66" s="68">
        <f t="shared" si="2"/>
        <v>6</v>
      </c>
      <c r="AP66" s="69">
        <f t="shared" si="3"/>
        <v>25</v>
      </c>
      <c r="AQ66" s="54">
        <f>VLOOKUP($D66,[2]SALARY!$B$9:$E$126,1,0)</f>
        <v>5472</v>
      </c>
    </row>
    <row r="67" spans="1:43" s="70" customFormat="1" ht="41.25" customHeight="1" x14ac:dyDescent="0.3">
      <c r="A67" s="71">
        <v>54</v>
      </c>
      <c r="B67" s="60" t="s">
        <v>127</v>
      </c>
      <c r="C67" s="72" t="s">
        <v>128</v>
      </c>
      <c r="D67" s="73">
        <v>5478</v>
      </c>
      <c r="E67" s="74" t="s">
        <v>99</v>
      </c>
      <c r="F67" s="75">
        <v>44145</v>
      </c>
      <c r="G67" s="64" t="s">
        <v>10</v>
      </c>
      <c r="H67" s="65" t="s">
        <v>13</v>
      </c>
      <c r="I67" s="65" t="s">
        <v>13</v>
      </c>
      <c r="J67" s="65" t="s">
        <v>241</v>
      </c>
      <c r="K67" s="65" t="s">
        <v>13</v>
      </c>
      <c r="L67" s="65" t="s">
        <v>13</v>
      </c>
      <c r="M67" s="65" t="s">
        <v>13</v>
      </c>
      <c r="N67" s="65" t="s">
        <v>13</v>
      </c>
      <c r="O67" s="65" t="s">
        <v>13</v>
      </c>
      <c r="P67" s="65" t="s">
        <v>13</v>
      </c>
      <c r="Q67" s="65" t="s">
        <v>241</v>
      </c>
      <c r="R67" s="65" t="s">
        <v>13</v>
      </c>
      <c r="S67" s="65" t="s">
        <v>13</v>
      </c>
      <c r="T67" s="65" t="s">
        <v>13</v>
      </c>
      <c r="U67" s="65" t="s">
        <v>13</v>
      </c>
      <c r="V67" s="65" t="s">
        <v>13</v>
      </c>
      <c r="W67" s="65" t="s">
        <v>13</v>
      </c>
      <c r="X67" s="65" t="s">
        <v>241</v>
      </c>
      <c r="Y67" s="65" t="s">
        <v>13</v>
      </c>
      <c r="Z67" s="65" t="s">
        <v>13</v>
      </c>
      <c r="AA67" s="65" t="s">
        <v>13</v>
      </c>
      <c r="AB67" s="65" t="s">
        <v>13</v>
      </c>
      <c r="AC67" s="65" t="s">
        <v>13</v>
      </c>
      <c r="AD67" s="65" t="s">
        <v>13</v>
      </c>
      <c r="AE67" s="65" t="s">
        <v>241</v>
      </c>
      <c r="AF67" s="65" t="s">
        <v>13</v>
      </c>
      <c r="AG67" s="65" t="s">
        <v>13</v>
      </c>
      <c r="AH67" s="65" t="s">
        <v>13</v>
      </c>
      <c r="AI67" s="79" t="s">
        <v>13</v>
      </c>
      <c r="AJ67" s="65" t="s">
        <v>13</v>
      </c>
      <c r="AK67" s="65" t="s">
        <v>13</v>
      </c>
      <c r="AL67" s="65" t="s">
        <v>241</v>
      </c>
      <c r="AM67" s="66">
        <f t="shared" si="0"/>
        <v>26</v>
      </c>
      <c r="AN67" s="67">
        <f t="shared" si="1"/>
        <v>0</v>
      </c>
      <c r="AO67" s="68">
        <f t="shared" si="2"/>
        <v>5</v>
      </c>
      <c r="AP67" s="69">
        <f t="shared" si="3"/>
        <v>26</v>
      </c>
      <c r="AQ67" s="54">
        <f>VLOOKUP($D67,[2]SALARY!$B$9:$E$126,1,0)</f>
        <v>5478</v>
      </c>
    </row>
    <row r="68" spans="1:43" s="70" customFormat="1" ht="41.25" customHeight="1" x14ac:dyDescent="0.3">
      <c r="A68" s="59">
        <v>55</v>
      </c>
      <c r="B68" s="60" t="s">
        <v>129</v>
      </c>
      <c r="C68" s="72" t="s">
        <v>116</v>
      </c>
      <c r="D68" s="73">
        <v>5488</v>
      </c>
      <c r="E68" s="74" t="s">
        <v>99</v>
      </c>
      <c r="F68" s="75">
        <v>44153</v>
      </c>
      <c r="G68" s="64" t="s">
        <v>10</v>
      </c>
      <c r="H68" s="65" t="s">
        <v>241</v>
      </c>
      <c r="I68" s="65" t="s">
        <v>241</v>
      </c>
      <c r="J68" s="65" t="s">
        <v>13</v>
      </c>
      <c r="K68" s="65" t="s">
        <v>13</v>
      </c>
      <c r="L68" s="65" t="s">
        <v>13</v>
      </c>
      <c r="M68" s="65" t="s">
        <v>13</v>
      </c>
      <c r="N68" s="65" t="s">
        <v>13</v>
      </c>
      <c r="O68" s="65" t="s">
        <v>13</v>
      </c>
      <c r="P68" s="65" t="s">
        <v>241</v>
      </c>
      <c r="Q68" s="65" t="s">
        <v>13</v>
      </c>
      <c r="R68" s="65" t="s">
        <v>13</v>
      </c>
      <c r="S68" s="65" t="s">
        <v>13</v>
      </c>
      <c r="T68" s="65" t="s">
        <v>13</v>
      </c>
      <c r="U68" s="65" t="s">
        <v>13</v>
      </c>
      <c r="V68" s="65" t="s">
        <v>13</v>
      </c>
      <c r="W68" s="65" t="s">
        <v>241</v>
      </c>
      <c r="X68" s="65" t="s">
        <v>241</v>
      </c>
      <c r="Y68" s="65" t="s">
        <v>13</v>
      </c>
      <c r="Z68" s="65" t="s">
        <v>13</v>
      </c>
      <c r="AA68" s="65" t="s">
        <v>13</v>
      </c>
      <c r="AB68" s="65" t="s">
        <v>13</v>
      </c>
      <c r="AC68" s="65" t="s">
        <v>13</v>
      </c>
      <c r="AD68" s="65" t="s">
        <v>241</v>
      </c>
      <c r="AE68" s="65" t="s">
        <v>13</v>
      </c>
      <c r="AF68" s="65" t="s">
        <v>13</v>
      </c>
      <c r="AG68" s="65" t="s">
        <v>13</v>
      </c>
      <c r="AH68" s="65" t="s">
        <v>13</v>
      </c>
      <c r="AI68" s="79" t="s">
        <v>13</v>
      </c>
      <c r="AJ68" s="65" t="s">
        <v>13</v>
      </c>
      <c r="AK68" s="65" t="s">
        <v>241</v>
      </c>
      <c r="AL68" s="65" t="s">
        <v>13</v>
      </c>
      <c r="AM68" s="66">
        <f t="shared" si="0"/>
        <v>24</v>
      </c>
      <c r="AN68" s="67">
        <f t="shared" si="1"/>
        <v>0</v>
      </c>
      <c r="AO68" s="68">
        <f t="shared" si="2"/>
        <v>7</v>
      </c>
      <c r="AP68" s="69">
        <f t="shared" si="3"/>
        <v>24</v>
      </c>
      <c r="AQ68" s="54">
        <f>VLOOKUP($D68,[2]SALARY!$B$9:$E$126,1,0)</f>
        <v>5488</v>
      </c>
    </row>
    <row r="69" spans="1:43" s="70" customFormat="1" ht="41.25" customHeight="1" x14ac:dyDescent="0.3">
      <c r="A69" s="71">
        <v>56</v>
      </c>
      <c r="B69" s="60" t="s">
        <v>131</v>
      </c>
      <c r="C69" s="72" t="s">
        <v>132</v>
      </c>
      <c r="D69" s="73">
        <v>5340</v>
      </c>
      <c r="E69" s="74" t="s">
        <v>99</v>
      </c>
      <c r="F69" s="75">
        <v>44075</v>
      </c>
      <c r="G69" s="64" t="s">
        <v>10</v>
      </c>
      <c r="H69" s="65" t="s">
        <v>241</v>
      </c>
      <c r="I69" s="65" t="s">
        <v>13</v>
      </c>
      <c r="J69" s="65" t="s">
        <v>13</v>
      </c>
      <c r="K69" s="65" t="s">
        <v>241</v>
      </c>
      <c r="L69" s="65" t="s">
        <v>241</v>
      </c>
      <c r="M69" s="65" t="s">
        <v>241</v>
      </c>
      <c r="N69" s="65" t="s">
        <v>241</v>
      </c>
      <c r="O69" s="65" t="s">
        <v>241</v>
      </c>
      <c r="P69" s="65" t="s">
        <v>241</v>
      </c>
      <c r="Q69" s="65" t="s">
        <v>241</v>
      </c>
      <c r="R69" s="65" t="s">
        <v>241</v>
      </c>
      <c r="S69" s="65" t="s">
        <v>241</v>
      </c>
      <c r="T69" s="65" t="s">
        <v>241</v>
      </c>
      <c r="U69" s="65" t="s">
        <v>13</v>
      </c>
      <c r="V69" s="65" t="s">
        <v>13</v>
      </c>
      <c r="W69" s="65" t="s">
        <v>241</v>
      </c>
      <c r="X69" s="65" t="s">
        <v>241</v>
      </c>
      <c r="Y69" s="65" t="s">
        <v>241</v>
      </c>
      <c r="Z69" s="65" t="s">
        <v>13</v>
      </c>
      <c r="AA69" s="65" t="s">
        <v>241</v>
      </c>
      <c r="AB69" s="65" t="s">
        <v>241</v>
      </c>
      <c r="AC69" s="65" t="s">
        <v>241</v>
      </c>
      <c r="AD69" s="65" t="s">
        <v>241</v>
      </c>
      <c r="AE69" s="65" t="s">
        <v>241</v>
      </c>
      <c r="AF69" s="65" t="s">
        <v>241</v>
      </c>
      <c r="AG69" s="65" t="s">
        <v>241</v>
      </c>
      <c r="AH69" s="65" t="s">
        <v>241</v>
      </c>
      <c r="AI69" s="65" t="s">
        <v>241</v>
      </c>
      <c r="AJ69" s="65" t="s">
        <v>241</v>
      </c>
      <c r="AK69" s="65" t="s">
        <v>241</v>
      </c>
      <c r="AL69" s="65" t="s">
        <v>241</v>
      </c>
      <c r="AM69" s="66">
        <f t="shared" si="0"/>
        <v>5</v>
      </c>
      <c r="AN69" s="67">
        <f t="shared" si="1"/>
        <v>0</v>
      </c>
      <c r="AO69" s="68">
        <f t="shared" si="2"/>
        <v>26</v>
      </c>
      <c r="AP69" s="69">
        <f t="shared" si="3"/>
        <v>5</v>
      </c>
      <c r="AQ69" s="54">
        <f>VLOOKUP($D69,[2]SALARY!$B$9:$E$126,1,0)</f>
        <v>5340</v>
      </c>
    </row>
    <row r="70" spans="1:43" s="70" customFormat="1" ht="41.25" customHeight="1" x14ac:dyDescent="0.3">
      <c r="A70" s="59">
        <v>57</v>
      </c>
      <c r="B70" s="60" t="s">
        <v>133</v>
      </c>
      <c r="C70" s="72" t="s">
        <v>134</v>
      </c>
      <c r="D70" s="73">
        <v>5518</v>
      </c>
      <c r="E70" s="74" t="s">
        <v>99</v>
      </c>
      <c r="F70" s="75">
        <v>44175</v>
      </c>
      <c r="G70" s="64" t="s">
        <v>10</v>
      </c>
      <c r="H70" s="65" t="s">
        <v>13</v>
      </c>
      <c r="I70" s="65" t="s">
        <v>241</v>
      </c>
      <c r="J70" s="65" t="s">
        <v>13</v>
      </c>
      <c r="K70" s="65" t="s">
        <v>13</v>
      </c>
      <c r="L70" s="65" t="s">
        <v>241</v>
      </c>
      <c r="M70" s="65" t="s">
        <v>13</v>
      </c>
      <c r="N70" s="65" t="s">
        <v>13</v>
      </c>
      <c r="O70" s="65" t="s">
        <v>13</v>
      </c>
      <c r="P70" s="65" t="s">
        <v>13</v>
      </c>
      <c r="Q70" s="65" t="s">
        <v>241</v>
      </c>
      <c r="R70" s="65" t="s">
        <v>13</v>
      </c>
      <c r="S70" s="65" t="s">
        <v>241</v>
      </c>
      <c r="T70" s="65" t="s">
        <v>13</v>
      </c>
      <c r="U70" s="65" t="s">
        <v>13</v>
      </c>
      <c r="V70" s="65" t="s">
        <v>13</v>
      </c>
      <c r="W70" s="65" t="s">
        <v>13</v>
      </c>
      <c r="X70" s="65" t="s">
        <v>13</v>
      </c>
      <c r="Y70" s="65" t="s">
        <v>13</v>
      </c>
      <c r="Z70" s="65" t="s">
        <v>241</v>
      </c>
      <c r="AA70" s="65" t="s">
        <v>13</v>
      </c>
      <c r="AB70" s="65" t="s">
        <v>13</v>
      </c>
      <c r="AC70" s="65" t="s">
        <v>13</v>
      </c>
      <c r="AD70" s="65" t="s">
        <v>13</v>
      </c>
      <c r="AE70" s="65" t="s">
        <v>13</v>
      </c>
      <c r="AF70" s="65" t="s">
        <v>13</v>
      </c>
      <c r="AG70" s="65" t="s">
        <v>13</v>
      </c>
      <c r="AH70" s="65" t="s">
        <v>241</v>
      </c>
      <c r="AI70" s="79" t="s">
        <v>13</v>
      </c>
      <c r="AJ70" s="65" t="s">
        <v>13</v>
      </c>
      <c r="AK70" s="65" t="s">
        <v>13</v>
      </c>
      <c r="AL70" s="65" t="s">
        <v>13</v>
      </c>
      <c r="AM70" s="66">
        <f t="shared" si="0"/>
        <v>25</v>
      </c>
      <c r="AN70" s="67">
        <f t="shared" si="1"/>
        <v>0</v>
      </c>
      <c r="AO70" s="68">
        <f t="shared" si="2"/>
        <v>6</v>
      </c>
      <c r="AP70" s="69">
        <f t="shared" si="3"/>
        <v>25</v>
      </c>
      <c r="AQ70" s="54">
        <f>VLOOKUP($D70,[2]SALARY!$B$9:$E$126,1,0)</f>
        <v>5518</v>
      </c>
    </row>
    <row r="71" spans="1:43" s="70" customFormat="1" ht="41.25" customHeight="1" x14ac:dyDescent="0.3">
      <c r="A71" s="71">
        <v>58</v>
      </c>
      <c r="B71" s="60" t="s">
        <v>137</v>
      </c>
      <c r="C71" s="72" t="s">
        <v>138</v>
      </c>
      <c r="D71" s="73">
        <v>5398</v>
      </c>
      <c r="E71" s="74" t="s">
        <v>99</v>
      </c>
      <c r="F71" s="75">
        <v>44075</v>
      </c>
      <c r="G71" s="64" t="s">
        <v>10</v>
      </c>
      <c r="H71" s="65" t="s">
        <v>13</v>
      </c>
      <c r="I71" s="65" t="s">
        <v>13</v>
      </c>
      <c r="J71" s="65" t="s">
        <v>13</v>
      </c>
      <c r="K71" s="65" t="s">
        <v>241</v>
      </c>
      <c r="L71" s="65" t="s">
        <v>13</v>
      </c>
      <c r="M71" s="65" t="s">
        <v>13</v>
      </c>
      <c r="N71" s="65" t="s">
        <v>13</v>
      </c>
      <c r="O71" s="65" t="s">
        <v>13</v>
      </c>
      <c r="P71" s="65" t="s">
        <v>13</v>
      </c>
      <c r="Q71" s="65" t="s">
        <v>13</v>
      </c>
      <c r="R71" s="65" t="s">
        <v>241</v>
      </c>
      <c r="S71" s="65" t="s">
        <v>13</v>
      </c>
      <c r="T71" s="65" t="s">
        <v>13</v>
      </c>
      <c r="U71" s="65" t="s">
        <v>13</v>
      </c>
      <c r="V71" s="65" t="s">
        <v>13</v>
      </c>
      <c r="W71" s="65" t="s">
        <v>13</v>
      </c>
      <c r="X71" s="65" t="s">
        <v>13</v>
      </c>
      <c r="Y71" s="65" t="s">
        <v>241</v>
      </c>
      <c r="Z71" s="65" t="s">
        <v>241</v>
      </c>
      <c r="AA71" s="65" t="s">
        <v>13</v>
      </c>
      <c r="AB71" s="65" t="s">
        <v>13</v>
      </c>
      <c r="AC71" s="65" t="s">
        <v>241</v>
      </c>
      <c r="AD71" s="65" t="s">
        <v>13</v>
      </c>
      <c r="AE71" s="65" t="s">
        <v>13</v>
      </c>
      <c r="AF71" s="65" t="s">
        <v>13</v>
      </c>
      <c r="AG71" s="65" t="s">
        <v>241</v>
      </c>
      <c r="AH71" s="65" t="s">
        <v>13</v>
      </c>
      <c r="AI71" s="79" t="s">
        <v>13</v>
      </c>
      <c r="AJ71" s="65" t="s">
        <v>13</v>
      </c>
      <c r="AK71" s="65" t="s">
        <v>13</v>
      </c>
      <c r="AL71" s="65" t="s">
        <v>13</v>
      </c>
      <c r="AM71" s="66">
        <f t="shared" si="0"/>
        <v>25</v>
      </c>
      <c r="AN71" s="67">
        <f t="shared" si="1"/>
        <v>0</v>
      </c>
      <c r="AO71" s="68">
        <f t="shared" si="2"/>
        <v>6</v>
      </c>
      <c r="AP71" s="69">
        <f t="shared" si="3"/>
        <v>25</v>
      </c>
      <c r="AQ71" s="54">
        <f>VLOOKUP($D71,[2]SALARY!$B$9:$E$126,1,0)</f>
        <v>5398</v>
      </c>
    </row>
    <row r="72" spans="1:43" s="70" customFormat="1" ht="41.25" customHeight="1" x14ac:dyDescent="0.3">
      <c r="A72" s="59">
        <v>59</v>
      </c>
      <c r="B72" s="60" t="s">
        <v>130</v>
      </c>
      <c r="C72" s="72" t="s">
        <v>139</v>
      </c>
      <c r="D72" s="73">
        <v>5510</v>
      </c>
      <c r="E72" s="74" t="s">
        <v>99</v>
      </c>
      <c r="F72" s="75">
        <v>44171</v>
      </c>
      <c r="G72" s="64" t="s">
        <v>10</v>
      </c>
      <c r="H72" s="65" t="s">
        <v>241</v>
      </c>
      <c r="I72" s="65" t="s">
        <v>241</v>
      </c>
      <c r="J72" s="65" t="s">
        <v>241</v>
      </c>
      <c r="K72" s="65" t="s">
        <v>13</v>
      </c>
      <c r="L72" s="65" t="s">
        <v>13</v>
      </c>
      <c r="M72" s="65" t="s">
        <v>13</v>
      </c>
      <c r="N72" s="65" t="s">
        <v>13</v>
      </c>
      <c r="O72" s="65" t="s">
        <v>241</v>
      </c>
      <c r="P72" s="65" t="s">
        <v>241</v>
      </c>
      <c r="Q72" s="65" t="s">
        <v>13</v>
      </c>
      <c r="R72" s="65" t="s">
        <v>13</v>
      </c>
      <c r="S72" s="65" t="s">
        <v>13</v>
      </c>
      <c r="T72" s="65" t="s">
        <v>13</v>
      </c>
      <c r="U72" s="65" t="s">
        <v>13</v>
      </c>
      <c r="V72" s="65" t="s">
        <v>13</v>
      </c>
      <c r="W72" s="65" t="s">
        <v>241</v>
      </c>
      <c r="X72" s="65" t="s">
        <v>13</v>
      </c>
      <c r="Y72" s="65" t="s">
        <v>241</v>
      </c>
      <c r="Z72" s="65" t="s">
        <v>13</v>
      </c>
      <c r="AA72" s="65" t="s">
        <v>241</v>
      </c>
      <c r="AB72" s="65" t="s">
        <v>241</v>
      </c>
      <c r="AC72" s="65" t="s">
        <v>241</v>
      </c>
      <c r="AD72" s="65" t="s">
        <v>241</v>
      </c>
      <c r="AE72" s="65" t="s">
        <v>241</v>
      </c>
      <c r="AF72" s="65" t="s">
        <v>241</v>
      </c>
      <c r="AG72" s="65" t="s">
        <v>241</v>
      </c>
      <c r="AH72" s="65" t="s">
        <v>241</v>
      </c>
      <c r="AI72" s="79" t="s">
        <v>241</v>
      </c>
      <c r="AJ72" s="65" t="s">
        <v>241</v>
      </c>
      <c r="AK72" s="65" t="s">
        <v>241</v>
      </c>
      <c r="AL72" s="65" t="s">
        <v>241</v>
      </c>
      <c r="AM72" s="66">
        <f t="shared" si="0"/>
        <v>12</v>
      </c>
      <c r="AN72" s="67">
        <f t="shared" si="1"/>
        <v>0</v>
      </c>
      <c r="AO72" s="68">
        <f t="shared" si="2"/>
        <v>19</v>
      </c>
      <c r="AP72" s="69">
        <f t="shared" si="3"/>
        <v>12</v>
      </c>
      <c r="AQ72" s="54">
        <f>VLOOKUP($D72,[2]SALARY!$B$9:$E$126,1,0)</f>
        <v>5510</v>
      </c>
    </row>
    <row r="73" spans="1:43" s="70" customFormat="1" ht="41.25" customHeight="1" x14ac:dyDescent="0.3">
      <c r="A73" s="71">
        <v>60</v>
      </c>
      <c r="B73" s="60" t="s">
        <v>140</v>
      </c>
      <c r="C73" s="72" t="s">
        <v>141</v>
      </c>
      <c r="D73" s="73">
        <v>5523</v>
      </c>
      <c r="E73" s="74" t="s">
        <v>99</v>
      </c>
      <c r="F73" s="75">
        <v>44180</v>
      </c>
      <c r="G73" s="64" t="s">
        <v>10</v>
      </c>
      <c r="H73" s="65" t="s">
        <v>13</v>
      </c>
      <c r="I73" s="65" t="s">
        <v>13</v>
      </c>
      <c r="J73" s="65" t="s">
        <v>241</v>
      </c>
      <c r="K73" s="65" t="s">
        <v>13</v>
      </c>
      <c r="L73" s="65" t="s">
        <v>13</v>
      </c>
      <c r="M73" s="65" t="s">
        <v>13</v>
      </c>
      <c r="N73" s="65" t="s">
        <v>13</v>
      </c>
      <c r="O73" s="65" t="s">
        <v>13</v>
      </c>
      <c r="P73" s="65" t="s">
        <v>13</v>
      </c>
      <c r="Q73" s="65" t="s">
        <v>241</v>
      </c>
      <c r="R73" s="65" t="s">
        <v>13</v>
      </c>
      <c r="S73" s="65" t="s">
        <v>13</v>
      </c>
      <c r="T73" s="65" t="s">
        <v>13</v>
      </c>
      <c r="U73" s="65" t="s">
        <v>13</v>
      </c>
      <c r="V73" s="65" t="s">
        <v>13</v>
      </c>
      <c r="W73" s="65" t="s">
        <v>13</v>
      </c>
      <c r="X73" s="65" t="s">
        <v>241</v>
      </c>
      <c r="Y73" s="65" t="s">
        <v>13</v>
      </c>
      <c r="Z73" s="65" t="s">
        <v>13</v>
      </c>
      <c r="AA73" s="65" t="s">
        <v>13</v>
      </c>
      <c r="AB73" s="65" t="s">
        <v>13</v>
      </c>
      <c r="AC73" s="65" t="s">
        <v>13</v>
      </c>
      <c r="AD73" s="65" t="s">
        <v>13</v>
      </c>
      <c r="AE73" s="65" t="s">
        <v>241</v>
      </c>
      <c r="AF73" s="65" t="s">
        <v>13</v>
      </c>
      <c r="AG73" s="65" t="s">
        <v>13</v>
      </c>
      <c r="AH73" s="65" t="s">
        <v>13</v>
      </c>
      <c r="AI73" s="79" t="s">
        <v>13</v>
      </c>
      <c r="AJ73" s="65" t="s">
        <v>13</v>
      </c>
      <c r="AK73" s="65" t="s">
        <v>13</v>
      </c>
      <c r="AL73" s="65" t="s">
        <v>241</v>
      </c>
      <c r="AM73" s="66">
        <f t="shared" si="0"/>
        <v>26</v>
      </c>
      <c r="AN73" s="67">
        <f t="shared" si="1"/>
        <v>0</v>
      </c>
      <c r="AO73" s="68">
        <f t="shared" si="2"/>
        <v>5</v>
      </c>
      <c r="AP73" s="69">
        <f t="shared" si="3"/>
        <v>26</v>
      </c>
      <c r="AQ73" s="54">
        <f>VLOOKUP($D73,[2]SALARY!$B$9:$E$126,1,0)</f>
        <v>5523</v>
      </c>
    </row>
    <row r="74" spans="1:43" s="70" customFormat="1" ht="41.25" customHeight="1" x14ac:dyDescent="0.3">
      <c r="A74" s="59">
        <v>61</v>
      </c>
      <c r="B74" s="60" t="s">
        <v>114</v>
      </c>
      <c r="C74" s="72" t="s">
        <v>145</v>
      </c>
      <c r="D74" s="73">
        <v>5529</v>
      </c>
      <c r="E74" s="74" t="s">
        <v>99</v>
      </c>
      <c r="F74" s="75">
        <v>44186</v>
      </c>
      <c r="G74" s="64" t="s">
        <v>10</v>
      </c>
      <c r="H74" s="65" t="s">
        <v>241</v>
      </c>
      <c r="I74" s="65" t="s">
        <v>13</v>
      </c>
      <c r="J74" s="65" t="s">
        <v>241</v>
      </c>
      <c r="K74" s="65" t="s">
        <v>13</v>
      </c>
      <c r="L74" s="65" t="s">
        <v>13</v>
      </c>
      <c r="M74" s="65" t="s">
        <v>13</v>
      </c>
      <c r="N74" s="65" t="s">
        <v>241</v>
      </c>
      <c r="O74" s="65" t="s">
        <v>13</v>
      </c>
      <c r="P74" s="65" t="s">
        <v>13</v>
      </c>
      <c r="Q74" s="65" t="s">
        <v>13</v>
      </c>
      <c r="R74" s="65" t="s">
        <v>13</v>
      </c>
      <c r="S74" s="65" t="s">
        <v>13</v>
      </c>
      <c r="T74" s="65" t="s">
        <v>13</v>
      </c>
      <c r="U74" s="65" t="s">
        <v>241</v>
      </c>
      <c r="V74" s="65" t="s">
        <v>13</v>
      </c>
      <c r="W74" s="65" t="s">
        <v>13</v>
      </c>
      <c r="X74" s="65" t="s">
        <v>13</v>
      </c>
      <c r="Y74" s="65" t="s">
        <v>13</v>
      </c>
      <c r="Z74" s="65" t="s">
        <v>13</v>
      </c>
      <c r="AA74" s="65" t="s">
        <v>13</v>
      </c>
      <c r="AB74" s="65" t="s">
        <v>241</v>
      </c>
      <c r="AC74" s="65" t="s">
        <v>13</v>
      </c>
      <c r="AD74" s="65" t="s">
        <v>13</v>
      </c>
      <c r="AE74" s="65" t="s">
        <v>13</v>
      </c>
      <c r="AF74" s="65" t="s">
        <v>13</v>
      </c>
      <c r="AG74" s="65" t="s">
        <v>13</v>
      </c>
      <c r="AH74" s="65" t="s">
        <v>13</v>
      </c>
      <c r="AI74" s="79" t="s">
        <v>241</v>
      </c>
      <c r="AJ74" s="65" t="s">
        <v>241</v>
      </c>
      <c r="AK74" s="65" t="s">
        <v>13</v>
      </c>
      <c r="AL74" s="65" t="s">
        <v>13</v>
      </c>
      <c r="AM74" s="66">
        <f t="shared" si="0"/>
        <v>24</v>
      </c>
      <c r="AN74" s="67">
        <f t="shared" si="1"/>
        <v>0</v>
      </c>
      <c r="AO74" s="68">
        <f t="shared" si="2"/>
        <v>7</v>
      </c>
      <c r="AP74" s="69">
        <f t="shared" si="3"/>
        <v>24</v>
      </c>
      <c r="AQ74" s="54">
        <f>VLOOKUP($D74,[2]SALARY!$B$9:$E$126,1,0)</f>
        <v>5529</v>
      </c>
    </row>
    <row r="75" spans="1:43" s="70" customFormat="1" ht="41.25" customHeight="1" x14ac:dyDescent="0.3">
      <c r="A75" s="71">
        <v>62</v>
      </c>
      <c r="B75" s="60" t="s">
        <v>146</v>
      </c>
      <c r="C75" s="72" t="s">
        <v>84</v>
      </c>
      <c r="D75" s="73">
        <v>5559</v>
      </c>
      <c r="E75" s="74" t="s">
        <v>99</v>
      </c>
      <c r="F75" s="75" t="s">
        <v>181</v>
      </c>
      <c r="G75" s="64" t="s">
        <v>10</v>
      </c>
      <c r="H75" s="65" t="s">
        <v>13</v>
      </c>
      <c r="I75" s="65" t="s">
        <v>13</v>
      </c>
      <c r="J75" s="65" t="s">
        <v>13</v>
      </c>
      <c r="K75" s="65" t="s">
        <v>13</v>
      </c>
      <c r="L75" s="65" t="s">
        <v>241</v>
      </c>
      <c r="M75" s="65" t="s">
        <v>13</v>
      </c>
      <c r="N75" s="65" t="s">
        <v>13</v>
      </c>
      <c r="O75" s="65" t="s">
        <v>13</v>
      </c>
      <c r="P75" s="65" t="s">
        <v>13</v>
      </c>
      <c r="Q75" s="65" t="s">
        <v>13</v>
      </c>
      <c r="R75" s="65" t="s">
        <v>13</v>
      </c>
      <c r="S75" s="65" t="s">
        <v>241</v>
      </c>
      <c r="T75" s="65" t="s">
        <v>13</v>
      </c>
      <c r="U75" s="65" t="s">
        <v>13</v>
      </c>
      <c r="V75" s="65" t="s">
        <v>13</v>
      </c>
      <c r="W75" s="65" t="s">
        <v>13</v>
      </c>
      <c r="X75" s="65" t="s">
        <v>13</v>
      </c>
      <c r="Y75" s="65" t="s">
        <v>13</v>
      </c>
      <c r="Z75" s="65" t="s">
        <v>241</v>
      </c>
      <c r="AA75" s="65" t="s">
        <v>13</v>
      </c>
      <c r="AB75" s="65" t="s">
        <v>13</v>
      </c>
      <c r="AC75" s="65" t="s">
        <v>13</v>
      </c>
      <c r="AD75" s="65" t="s">
        <v>13</v>
      </c>
      <c r="AE75" s="65" t="s">
        <v>13</v>
      </c>
      <c r="AF75" s="65" t="s">
        <v>13</v>
      </c>
      <c r="AG75" s="65" t="s">
        <v>241</v>
      </c>
      <c r="AH75" s="65" t="s">
        <v>13</v>
      </c>
      <c r="AI75" s="79" t="s">
        <v>13</v>
      </c>
      <c r="AJ75" s="65" t="s">
        <v>13</v>
      </c>
      <c r="AK75" s="65" t="s">
        <v>13</v>
      </c>
      <c r="AL75" s="65" t="s">
        <v>13</v>
      </c>
      <c r="AM75" s="66">
        <f t="shared" si="0"/>
        <v>27</v>
      </c>
      <c r="AN75" s="67">
        <f t="shared" si="1"/>
        <v>0</v>
      </c>
      <c r="AO75" s="68">
        <f t="shared" si="2"/>
        <v>4</v>
      </c>
      <c r="AP75" s="69">
        <f t="shared" si="3"/>
        <v>27</v>
      </c>
      <c r="AQ75" s="54">
        <f>VLOOKUP($D75,[2]SALARY!$B$9:$E$126,1,0)</f>
        <v>5559</v>
      </c>
    </row>
    <row r="76" spans="1:43" s="70" customFormat="1" ht="41.25" customHeight="1" x14ac:dyDescent="0.3">
      <c r="A76" s="59">
        <v>63</v>
      </c>
      <c r="B76" s="60" t="s">
        <v>142</v>
      </c>
      <c r="C76" s="72" t="s">
        <v>147</v>
      </c>
      <c r="D76" s="73">
        <v>5560</v>
      </c>
      <c r="E76" s="74" t="s">
        <v>99</v>
      </c>
      <c r="F76" s="75" t="s">
        <v>181</v>
      </c>
      <c r="G76" s="64" t="s">
        <v>10</v>
      </c>
      <c r="H76" s="65" t="s">
        <v>13</v>
      </c>
      <c r="I76" s="65" t="s">
        <v>13</v>
      </c>
      <c r="J76" s="65" t="s">
        <v>13</v>
      </c>
      <c r="K76" s="65" t="s">
        <v>241</v>
      </c>
      <c r="L76" s="65" t="s">
        <v>13</v>
      </c>
      <c r="M76" s="65" t="s">
        <v>13</v>
      </c>
      <c r="N76" s="65" t="s">
        <v>13</v>
      </c>
      <c r="O76" s="65" t="s">
        <v>13</v>
      </c>
      <c r="P76" s="65" t="s">
        <v>13</v>
      </c>
      <c r="Q76" s="65" t="s">
        <v>13</v>
      </c>
      <c r="R76" s="65" t="s">
        <v>241</v>
      </c>
      <c r="S76" s="65" t="s">
        <v>13</v>
      </c>
      <c r="T76" s="65" t="s">
        <v>13</v>
      </c>
      <c r="U76" s="65" t="s">
        <v>13</v>
      </c>
      <c r="V76" s="65" t="s">
        <v>13</v>
      </c>
      <c r="W76" s="65" t="s">
        <v>13</v>
      </c>
      <c r="X76" s="65" t="s">
        <v>13</v>
      </c>
      <c r="Y76" s="65" t="s">
        <v>241</v>
      </c>
      <c r="Z76" s="65" t="s">
        <v>13</v>
      </c>
      <c r="AA76" s="65" t="s">
        <v>13</v>
      </c>
      <c r="AB76" s="65" t="s">
        <v>13</v>
      </c>
      <c r="AC76" s="65" t="s">
        <v>241</v>
      </c>
      <c r="AD76" s="65" t="s">
        <v>13</v>
      </c>
      <c r="AE76" s="65" t="s">
        <v>13</v>
      </c>
      <c r="AF76" s="65" t="s">
        <v>13</v>
      </c>
      <c r="AG76" s="65" t="s">
        <v>241</v>
      </c>
      <c r="AH76" s="65" t="s">
        <v>13</v>
      </c>
      <c r="AI76" s="79" t="s">
        <v>13</v>
      </c>
      <c r="AJ76" s="65" t="s">
        <v>13</v>
      </c>
      <c r="AK76" s="65" t="s">
        <v>13</v>
      </c>
      <c r="AL76" s="65" t="s">
        <v>13</v>
      </c>
      <c r="AM76" s="66">
        <f t="shared" si="0"/>
        <v>26</v>
      </c>
      <c r="AN76" s="67">
        <f t="shared" si="1"/>
        <v>0</v>
      </c>
      <c r="AO76" s="68">
        <f t="shared" si="2"/>
        <v>5</v>
      </c>
      <c r="AP76" s="69">
        <f t="shared" si="3"/>
        <v>26</v>
      </c>
      <c r="AQ76" s="54">
        <f>VLOOKUP($D76,[2]SALARY!$B$9:$E$126,1,0)</f>
        <v>5560</v>
      </c>
    </row>
    <row r="77" spans="1:43" s="70" customFormat="1" ht="41.25" customHeight="1" x14ac:dyDescent="0.3">
      <c r="A77" s="71">
        <v>64</v>
      </c>
      <c r="B77" s="60" t="s">
        <v>114</v>
      </c>
      <c r="C77" s="72" t="s">
        <v>148</v>
      </c>
      <c r="D77" s="73">
        <v>5570</v>
      </c>
      <c r="E77" s="74" t="s">
        <v>99</v>
      </c>
      <c r="F77" s="75">
        <v>44224</v>
      </c>
      <c r="G77" s="64" t="s">
        <v>10</v>
      </c>
      <c r="H77" s="65" t="s">
        <v>13</v>
      </c>
      <c r="I77" s="65" t="s">
        <v>241</v>
      </c>
      <c r="J77" s="65" t="s">
        <v>13</v>
      </c>
      <c r="K77" s="65" t="s">
        <v>241</v>
      </c>
      <c r="L77" s="65" t="s">
        <v>13</v>
      </c>
      <c r="M77" s="65" t="s">
        <v>13</v>
      </c>
      <c r="N77" s="65" t="s">
        <v>241</v>
      </c>
      <c r="O77" s="65" t="s">
        <v>241</v>
      </c>
      <c r="P77" s="65" t="s">
        <v>13</v>
      </c>
      <c r="Q77" s="65" t="s">
        <v>13</v>
      </c>
      <c r="R77" s="65" t="s">
        <v>241</v>
      </c>
      <c r="S77" s="65" t="s">
        <v>241</v>
      </c>
      <c r="T77" s="65" t="s">
        <v>13</v>
      </c>
      <c r="U77" s="65" t="s">
        <v>13</v>
      </c>
      <c r="V77" s="65" t="s">
        <v>13</v>
      </c>
      <c r="W77" s="65" t="s">
        <v>13</v>
      </c>
      <c r="X77" s="65" t="s">
        <v>241</v>
      </c>
      <c r="Y77" s="65" t="s">
        <v>241</v>
      </c>
      <c r="Z77" s="65" t="s">
        <v>13</v>
      </c>
      <c r="AA77" s="65" t="s">
        <v>241</v>
      </c>
      <c r="AB77" s="65" t="s">
        <v>13</v>
      </c>
      <c r="AC77" s="65" t="s">
        <v>241</v>
      </c>
      <c r="AD77" s="65" t="s">
        <v>241</v>
      </c>
      <c r="AE77" s="65" t="s">
        <v>13</v>
      </c>
      <c r="AF77" s="65" t="s">
        <v>13</v>
      </c>
      <c r="AG77" s="65" t="s">
        <v>13</v>
      </c>
      <c r="AH77" s="65" t="s">
        <v>241</v>
      </c>
      <c r="AI77" s="79" t="s">
        <v>13</v>
      </c>
      <c r="AJ77" s="65" t="s">
        <v>13</v>
      </c>
      <c r="AK77" s="65" t="s">
        <v>13</v>
      </c>
      <c r="AL77" s="65" t="s">
        <v>13</v>
      </c>
      <c r="AM77" s="66">
        <f t="shared" ref="AM77:AM125" si="4">COUNTIF(H77:AL77,"P")*1</f>
        <v>19</v>
      </c>
      <c r="AN77" s="67">
        <f t="shared" ref="AN77:AN125" si="5">COUNTIF(H77:AL77,"OFF")*1</f>
        <v>0</v>
      </c>
      <c r="AO77" s="68">
        <f t="shared" ref="AO77:AO125" si="6">COUNTIF(H77:AL77,"A")*1</f>
        <v>12</v>
      </c>
      <c r="AP77" s="69">
        <f t="shared" si="3"/>
        <v>19</v>
      </c>
      <c r="AQ77" s="54">
        <f>VLOOKUP($D77,[2]SALARY!$B$9:$E$126,1,0)</f>
        <v>5570</v>
      </c>
    </row>
    <row r="78" spans="1:43" s="70" customFormat="1" ht="41.25" customHeight="1" x14ac:dyDescent="0.3">
      <c r="A78" s="59">
        <v>65</v>
      </c>
      <c r="B78" s="60" t="s">
        <v>149</v>
      </c>
      <c r="C78" s="72" t="s">
        <v>150</v>
      </c>
      <c r="D78" s="73">
        <v>5574</v>
      </c>
      <c r="E78" s="74" t="s">
        <v>99</v>
      </c>
      <c r="F78" s="75">
        <v>44226</v>
      </c>
      <c r="G78" s="64" t="s">
        <v>10</v>
      </c>
      <c r="H78" s="65" t="s">
        <v>241</v>
      </c>
      <c r="I78" s="65" t="s">
        <v>13</v>
      </c>
      <c r="J78" s="65" t="s">
        <v>13</v>
      </c>
      <c r="K78" s="65" t="s">
        <v>13</v>
      </c>
      <c r="L78" s="65" t="s">
        <v>13</v>
      </c>
      <c r="M78" s="65" t="s">
        <v>13</v>
      </c>
      <c r="N78" s="65" t="s">
        <v>13</v>
      </c>
      <c r="O78" s="65" t="s">
        <v>241</v>
      </c>
      <c r="P78" s="65" t="s">
        <v>13</v>
      </c>
      <c r="Q78" s="65" t="s">
        <v>241</v>
      </c>
      <c r="R78" s="65" t="s">
        <v>13</v>
      </c>
      <c r="S78" s="65" t="s">
        <v>13</v>
      </c>
      <c r="T78" s="65" t="s">
        <v>13</v>
      </c>
      <c r="U78" s="65" t="s">
        <v>13</v>
      </c>
      <c r="V78" s="65" t="s">
        <v>241</v>
      </c>
      <c r="W78" s="65" t="s">
        <v>13</v>
      </c>
      <c r="X78" s="65" t="s">
        <v>13</v>
      </c>
      <c r="Y78" s="65" t="s">
        <v>13</v>
      </c>
      <c r="Z78" s="65" t="s">
        <v>13</v>
      </c>
      <c r="AA78" s="65" t="s">
        <v>13</v>
      </c>
      <c r="AB78" s="65" t="s">
        <v>13</v>
      </c>
      <c r="AC78" s="65" t="s">
        <v>241</v>
      </c>
      <c r="AD78" s="65" t="s">
        <v>13</v>
      </c>
      <c r="AE78" s="65" t="s">
        <v>13</v>
      </c>
      <c r="AF78" s="65" t="s">
        <v>13</v>
      </c>
      <c r="AG78" s="65" t="s">
        <v>13</v>
      </c>
      <c r="AH78" s="65" t="s">
        <v>13</v>
      </c>
      <c r="AI78" s="79" t="s">
        <v>13</v>
      </c>
      <c r="AJ78" s="65" t="s">
        <v>241</v>
      </c>
      <c r="AK78" s="65" t="s">
        <v>13</v>
      </c>
      <c r="AL78" s="65" t="s">
        <v>241</v>
      </c>
      <c r="AM78" s="66">
        <f t="shared" si="4"/>
        <v>24</v>
      </c>
      <c r="AN78" s="67">
        <f t="shared" si="5"/>
        <v>0</v>
      </c>
      <c r="AO78" s="68">
        <f t="shared" si="6"/>
        <v>7</v>
      </c>
      <c r="AP78" s="69">
        <f t="shared" ref="AP78:AP125" si="7">AM78+AN78</f>
        <v>24</v>
      </c>
      <c r="AQ78" s="54">
        <f>VLOOKUP($D78,[2]SALARY!$B$9:$E$126,1,0)</f>
        <v>5574</v>
      </c>
    </row>
    <row r="79" spans="1:43" s="70" customFormat="1" ht="41.25" customHeight="1" x14ac:dyDescent="0.3">
      <c r="A79" s="71">
        <v>66</v>
      </c>
      <c r="B79" s="60" t="s">
        <v>151</v>
      </c>
      <c r="C79" s="72" t="s">
        <v>152</v>
      </c>
      <c r="D79" s="73">
        <v>5583</v>
      </c>
      <c r="E79" s="74" t="s">
        <v>99</v>
      </c>
      <c r="F79" s="75">
        <v>44239</v>
      </c>
      <c r="G79" s="64" t="s">
        <v>10</v>
      </c>
      <c r="H79" s="65" t="s">
        <v>13</v>
      </c>
      <c r="I79" s="65" t="s">
        <v>13</v>
      </c>
      <c r="J79" s="65" t="s">
        <v>13</v>
      </c>
      <c r="K79" s="79" t="s">
        <v>241</v>
      </c>
      <c r="L79" s="79" t="s">
        <v>13</v>
      </c>
      <c r="M79" s="79" t="s">
        <v>13</v>
      </c>
      <c r="N79" s="79" t="s">
        <v>13</v>
      </c>
      <c r="O79" s="79" t="s">
        <v>13</v>
      </c>
      <c r="P79" s="79" t="s">
        <v>13</v>
      </c>
      <c r="Q79" s="79" t="s">
        <v>13</v>
      </c>
      <c r="R79" s="79" t="s">
        <v>241</v>
      </c>
      <c r="S79" s="79" t="s">
        <v>13</v>
      </c>
      <c r="T79" s="79" t="s">
        <v>13</v>
      </c>
      <c r="U79" s="79" t="s">
        <v>13</v>
      </c>
      <c r="V79" s="80" t="s">
        <v>13</v>
      </c>
      <c r="W79" s="65" t="s">
        <v>13</v>
      </c>
      <c r="X79" s="65" t="s">
        <v>13</v>
      </c>
      <c r="Y79" s="65" t="s">
        <v>241</v>
      </c>
      <c r="Z79" s="65" t="s">
        <v>13</v>
      </c>
      <c r="AA79" s="65" t="s">
        <v>13</v>
      </c>
      <c r="AB79" s="65" t="s">
        <v>13</v>
      </c>
      <c r="AC79" s="65" t="s">
        <v>13</v>
      </c>
      <c r="AD79" s="65" t="s">
        <v>13</v>
      </c>
      <c r="AE79" s="65" t="s">
        <v>13</v>
      </c>
      <c r="AF79" s="65" t="s">
        <v>241</v>
      </c>
      <c r="AG79" s="65" t="s">
        <v>13</v>
      </c>
      <c r="AH79" s="65" t="s">
        <v>13</v>
      </c>
      <c r="AI79" s="79" t="s">
        <v>13</v>
      </c>
      <c r="AJ79" s="65" t="s">
        <v>13</v>
      </c>
      <c r="AK79" s="65" t="s">
        <v>13</v>
      </c>
      <c r="AL79" s="65" t="s">
        <v>13</v>
      </c>
      <c r="AM79" s="66">
        <f t="shared" si="4"/>
        <v>27</v>
      </c>
      <c r="AN79" s="67">
        <f t="shared" si="5"/>
        <v>0</v>
      </c>
      <c r="AO79" s="68">
        <f t="shared" si="6"/>
        <v>4</v>
      </c>
      <c r="AP79" s="69">
        <f t="shared" si="7"/>
        <v>27</v>
      </c>
      <c r="AQ79" s="54">
        <f>VLOOKUP($D79,[2]SALARY!$B$9:$E$126,1,0)</f>
        <v>5583</v>
      </c>
    </row>
    <row r="80" spans="1:43" s="70" customFormat="1" ht="41.25" customHeight="1" x14ac:dyDescent="0.3">
      <c r="A80" s="59">
        <v>67</v>
      </c>
      <c r="B80" s="60" t="s">
        <v>153</v>
      </c>
      <c r="C80" s="72" t="s">
        <v>154</v>
      </c>
      <c r="D80" s="73">
        <v>5584</v>
      </c>
      <c r="E80" s="74" t="s">
        <v>99</v>
      </c>
      <c r="F80" s="75">
        <v>44239</v>
      </c>
      <c r="G80" s="64" t="s">
        <v>10</v>
      </c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79"/>
      <c r="AJ80" s="65"/>
      <c r="AK80" s="65"/>
      <c r="AL80" s="65"/>
      <c r="AM80" s="66">
        <f t="shared" si="4"/>
        <v>0</v>
      </c>
      <c r="AN80" s="67">
        <f t="shared" si="5"/>
        <v>0</v>
      </c>
      <c r="AO80" s="68">
        <f t="shared" si="6"/>
        <v>0</v>
      </c>
      <c r="AP80" s="69">
        <f t="shared" si="7"/>
        <v>0</v>
      </c>
      <c r="AQ80" s="54" t="e">
        <f>VLOOKUP($D80,[2]SALARY!$B$9:$E$126,1,0)</f>
        <v>#N/A</v>
      </c>
    </row>
    <row r="81" spans="1:43" s="70" customFormat="1" ht="41.25" customHeight="1" x14ac:dyDescent="0.3">
      <c r="A81" s="71">
        <v>68</v>
      </c>
      <c r="B81" s="60" t="s">
        <v>155</v>
      </c>
      <c r="C81" s="72" t="s">
        <v>156</v>
      </c>
      <c r="D81" s="73">
        <v>5588</v>
      </c>
      <c r="E81" s="74" t="s">
        <v>99</v>
      </c>
      <c r="F81" s="75">
        <v>44250</v>
      </c>
      <c r="G81" s="64" t="s">
        <v>10</v>
      </c>
      <c r="H81" s="65" t="s">
        <v>241</v>
      </c>
      <c r="I81" s="65" t="s">
        <v>241</v>
      </c>
      <c r="J81" s="65" t="s">
        <v>13</v>
      </c>
      <c r="K81" s="65" t="s">
        <v>241</v>
      </c>
      <c r="L81" s="65" t="s">
        <v>13</v>
      </c>
      <c r="M81" s="65" t="s">
        <v>13</v>
      </c>
      <c r="N81" s="65" t="s">
        <v>13</v>
      </c>
      <c r="O81" s="65" t="s">
        <v>241</v>
      </c>
      <c r="P81" s="65" t="s">
        <v>241</v>
      </c>
      <c r="Q81" s="65" t="s">
        <v>13</v>
      </c>
      <c r="R81" s="65" t="s">
        <v>13</v>
      </c>
      <c r="S81" s="65" t="s">
        <v>13</v>
      </c>
      <c r="T81" s="65" t="s">
        <v>13</v>
      </c>
      <c r="U81" s="65" t="s">
        <v>241</v>
      </c>
      <c r="V81" s="65" t="s">
        <v>241</v>
      </c>
      <c r="W81" s="65" t="s">
        <v>13</v>
      </c>
      <c r="X81" s="65" t="s">
        <v>13</v>
      </c>
      <c r="Y81" s="65" t="s">
        <v>241</v>
      </c>
      <c r="Z81" s="65" t="s">
        <v>13</v>
      </c>
      <c r="AA81" s="65" t="s">
        <v>13</v>
      </c>
      <c r="AB81" s="65" t="s">
        <v>241</v>
      </c>
      <c r="AC81" s="65" t="s">
        <v>13</v>
      </c>
      <c r="AD81" s="65" t="s">
        <v>13</v>
      </c>
      <c r="AE81" s="65" t="s">
        <v>13</v>
      </c>
      <c r="AF81" s="65" t="s">
        <v>13</v>
      </c>
      <c r="AG81" s="65" t="s">
        <v>13</v>
      </c>
      <c r="AH81" s="65" t="s">
        <v>13</v>
      </c>
      <c r="AI81" s="79" t="s">
        <v>241</v>
      </c>
      <c r="AJ81" s="65" t="s">
        <v>13</v>
      </c>
      <c r="AK81" s="65" t="s">
        <v>13</v>
      </c>
      <c r="AL81" s="65" t="s">
        <v>13</v>
      </c>
      <c r="AM81" s="66">
        <f t="shared" si="4"/>
        <v>21</v>
      </c>
      <c r="AN81" s="67">
        <f t="shared" si="5"/>
        <v>0</v>
      </c>
      <c r="AO81" s="68">
        <f t="shared" si="6"/>
        <v>10</v>
      </c>
      <c r="AP81" s="69">
        <f t="shared" si="7"/>
        <v>21</v>
      </c>
      <c r="AQ81" s="54">
        <f>VLOOKUP($D81,[2]SALARY!$B$9:$E$126,1,0)</f>
        <v>5588</v>
      </c>
    </row>
    <row r="82" spans="1:43" s="70" customFormat="1" ht="41.25" customHeight="1" x14ac:dyDescent="0.3">
      <c r="A82" s="59">
        <v>69</v>
      </c>
      <c r="B82" s="60" t="s">
        <v>157</v>
      </c>
      <c r="C82" s="72" t="s">
        <v>158</v>
      </c>
      <c r="D82" s="73">
        <v>5714</v>
      </c>
      <c r="E82" s="74" t="s">
        <v>99</v>
      </c>
      <c r="F82" s="75">
        <v>44317</v>
      </c>
      <c r="G82" s="64" t="s">
        <v>10</v>
      </c>
      <c r="H82" s="65" t="s">
        <v>241</v>
      </c>
      <c r="I82" s="65" t="s">
        <v>13</v>
      </c>
      <c r="J82" s="65" t="s">
        <v>13</v>
      </c>
      <c r="K82" s="65" t="s">
        <v>13</v>
      </c>
      <c r="L82" s="65" t="s">
        <v>13</v>
      </c>
      <c r="M82" s="65" t="s">
        <v>13</v>
      </c>
      <c r="N82" s="65" t="s">
        <v>13</v>
      </c>
      <c r="O82" s="65" t="s">
        <v>241</v>
      </c>
      <c r="P82" s="65" t="s">
        <v>13</v>
      </c>
      <c r="Q82" s="65" t="s">
        <v>13</v>
      </c>
      <c r="R82" s="65" t="s">
        <v>13</v>
      </c>
      <c r="S82" s="65" t="s">
        <v>241</v>
      </c>
      <c r="T82" s="65" t="s">
        <v>13</v>
      </c>
      <c r="U82" s="65" t="s">
        <v>13</v>
      </c>
      <c r="V82" s="65" t="s">
        <v>241</v>
      </c>
      <c r="W82" s="65" t="s">
        <v>241</v>
      </c>
      <c r="X82" s="65" t="s">
        <v>13</v>
      </c>
      <c r="Y82" s="65" t="s">
        <v>241</v>
      </c>
      <c r="Z82" s="65" t="s">
        <v>13</v>
      </c>
      <c r="AA82" s="65" t="s">
        <v>13</v>
      </c>
      <c r="AB82" s="65" t="s">
        <v>13</v>
      </c>
      <c r="AC82" s="65" t="s">
        <v>241</v>
      </c>
      <c r="AD82" s="65" t="s">
        <v>13</v>
      </c>
      <c r="AE82" s="65" t="s">
        <v>13</v>
      </c>
      <c r="AF82" s="65" t="s">
        <v>13</v>
      </c>
      <c r="AG82" s="65" t="s">
        <v>13</v>
      </c>
      <c r="AH82" s="65" t="s">
        <v>13</v>
      </c>
      <c r="AI82" s="79" t="s">
        <v>13</v>
      </c>
      <c r="AJ82" s="65" t="s">
        <v>241</v>
      </c>
      <c r="AK82" s="65" t="s">
        <v>13</v>
      </c>
      <c r="AL82" s="65" t="s">
        <v>13</v>
      </c>
      <c r="AM82" s="66">
        <f t="shared" si="4"/>
        <v>23</v>
      </c>
      <c r="AN82" s="67">
        <f t="shared" si="5"/>
        <v>0</v>
      </c>
      <c r="AO82" s="68">
        <f t="shared" si="6"/>
        <v>8</v>
      </c>
      <c r="AP82" s="69">
        <f t="shared" si="7"/>
        <v>23</v>
      </c>
      <c r="AQ82" s="54">
        <f>VLOOKUP($D82,[2]SALARY!$B$9:$E$126,1,0)</f>
        <v>5714</v>
      </c>
    </row>
    <row r="83" spans="1:43" s="70" customFormat="1" ht="41.25" customHeight="1" x14ac:dyDescent="0.3">
      <c r="A83" s="59">
        <v>70</v>
      </c>
      <c r="B83" s="60" t="s">
        <v>238</v>
      </c>
      <c r="C83" s="72"/>
      <c r="D83" s="73">
        <v>5572</v>
      </c>
      <c r="E83" s="74" t="s">
        <v>99</v>
      </c>
      <c r="F83" s="75"/>
      <c r="G83" s="64" t="s">
        <v>10</v>
      </c>
      <c r="H83" s="65" t="s">
        <v>13</v>
      </c>
      <c r="I83" s="65" t="s">
        <v>13</v>
      </c>
      <c r="J83" s="65" t="s">
        <v>241</v>
      </c>
      <c r="K83" s="65" t="s">
        <v>13</v>
      </c>
      <c r="L83" s="65" t="s">
        <v>241</v>
      </c>
      <c r="M83" s="65" t="s">
        <v>241</v>
      </c>
      <c r="N83" s="65" t="s">
        <v>241</v>
      </c>
      <c r="O83" s="65" t="s">
        <v>13</v>
      </c>
      <c r="P83" s="65" t="s">
        <v>13</v>
      </c>
      <c r="Q83" s="65" t="s">
        <v>241</v>
      </c>
      <c r="R83" s="65" t="s">
        <v>241</v>
      </c>
      <c r="S83" s="65" t="s">
        <v>13</v>
      </c>
      <c r="T83" s="65" t="s">
        <v>13</v>
      </c>
      <c r="U83" s="65" t="s">
        <v>13</v>
      </c>
      <c r="V83" s="65" t="s">
        <v>241</v>
      </c>
      <c r="W83" s="65" t="s">
        <v>13</v>
      </c>
      <c r="X83" s="65" t="s">
        <v>241</v>
      </c>
      <c r="Y83" s="65" t="s">
        <v>13</v>
      </c>
      <c r="Z83" s="65" t="s">
        <v>241</v>
      </c>
      <c r="AA83" s="65" t="s">
        <v>241</v>
      </c>
      <c r="AB83" s="65" t="s">
        <v>13</v>
      </c>
      <c r="AC83" s="65" t="s">
        <v>13</v>
      </c>
      <c r="AD83" s="65" t="s">
        <v>13</v>
      </c>
      <c r="AE83" s="65" t="s">
        <v>13</v>
      </c>
      <c r="AF83" s="65" t="s">
        <v>13</v>
      </c>
      <c r="AG83" s="65" t="s">
        <v>13</v>
      </c>
      <c r="AH83" s="65" t="s">
        <v>241</v>
      </c>
      <c r="AI83" s="79" t="s">
        <v>13</v>
      </c>
      <c r="AJ83" s="65" t="s">
        <v>13</v>
      </c>
      <c r="AK83" s="65" t="s">
        <v>241</v>
      </c>
      <c r="AL83" s="65" t="s">
        <v>241</v>
      </c>
      <c r="AM83" s="66">
        <f t="shared" ref="AM83" si="8">COUNTIF(H83:AL83,"P")*1</f>
        <v>18</v>
      </c>
      <c r="AN83" s="67">
        <f t="shared" ref="AN83" si="9">COUNTIF(H83:AL83,"OFF")*1</f>
        <v>0</v>
      </c>
      <c r="AO83" s="68">
        <f t="shared" ref="AO83" si="10">COUNTIF(H83:AL83,"A")*1</f>
        <v>13</v>
      </c>
      <c r="AP83" s="69">
        <f t="shared" ref="AP83" si="11">AM83+AN83</f>
        <v>18</v>
      </c>
      <c r="AQ83" s="54">
        <f>VLOOKUP($D83,[2]SALARY!$B$9:$E$126,1,0)</f>
        <v>5572</v>
      </c>
    </row>
    <row r="84" spans="1:43" s="70" customFormat="1" ht="41.25" customHeight="1" x14ac:dyDescent="0.3">
      <c r="A84" s="71">
        <v>71</v>
      </c>
      <c r="B84" s="60" t="s">
        <v>159</v>
      </c>
      <c r="C84" s="72" t="s">
        <v>112</v>
      </c>
      <c r="D84" s="73">
        <v>5753</v>
      </c>
      <c r="E84" s="74" t="s">
        <v>99</v>
      </c>
      <c r="F84" s="75">
        <v>44327</v>
      </c>
      <c r="G84" s="64" t="s">
        <v>10</v>
      </c>
      <c r="H84" s="65" t="s">
        <v>13</v>
      </c>
      <c r="I84" s="65" t="s">
        <v>13</v>
      </c>
      <c r="J84" s="65" t="s">
        <v>13</v>
      </c>
      <c r="K84" s="65" t="s">
        <v>241</v>
      </c>
      <c r="L84" s="65" t="s">
        <v>13</v>
      </c>
      <c r="M84" s="65" t="s">
        <v>13</v>
      </c>
      <c r="N84" s="65" t="s">
        <v>13</v>
      </c>
      <c r="O84" s="65" t="s">
        <v>13</v>
      </c>
      <c r="P84" s="65" t="s">
        <v>13</v>
      </c>
      <c r="Q84" s="65" t="s">
        <v>13</v>
      </c>
      <c r="R84" s="65" t="s">
        <v>241</v>
      </c>
      <c r="S84" s="65" t="s">
        <v>13</v>
      </c>
      <c r="T84" s="65" t="s">
        <v>241</v>
      </c>
      <c r="U84" s="65" t="s">
        <v>13</v>
      </c>
      <c r="V84" s="65" t="s">
        <v>13</v>
      </c>
      <c r="W84" s="65" t="s">
        <v>13</v>
      </c>
      <c r="X84" s="65" t="s">
        <v>13</v>
      </c>
      <c r="Y84" s="65" t="s">
        <v>241</v>
      </c>
      <c r="Z84" s="65" t="s">
        <v>13</v>
      </c>
      <c r="AA84" s="65" t="s">
        <v>13</v>
      </c>
      <c r="AB84" s="65" t="s">
        <v>13</v>
      </c>
      <c r="AC84" s="65" t="s">
        <v>13</v>
      </c>
      <c r="AD84" s="65" t="s">
        <v>13</v>
      </c>
      <c r="AE84" s="65" t="s">
        <v>13</v>
      </c>
      <c r="AF84" s="65" t="s">
        <v>241</v>
      </c>
      <c r="AG84" s="65" t="s">
        <v>13</v>
      </c>
      <c r="AH84" s="65" t="s">
        <v>13</v>
      </c>
      <c r="AI84" s="79" t="s">
        <v>13</v>
      </c>
      <c r="AJ84" s="65" t="s">
        <v>13</v>
      </c>
      <c r="AK84" s="65" t="s">
        <v>13</v>
      </c>
      <c r="AL84" s="65" t="s">
        <v>13</v>
      </c>
      <c r="AM84" s="66">
        <f t="shared" si="4"/>
        <v>26</v>
      </c>
      <c r="AN84" s="67">
        <f t="shared" si="5"/>
        <v>0</v>
      </c>
      <c r="AO84" s="68">
        <f t="shared" si="6"/>
        <v>5</v>
      </c>
      <c r="AP84" s="69">
        <f t="shared" si="7"/>
        <v>26</v>
      </c>
      <c r="AQ84" s="54">
        <f>VLOOKUP($D84,[2]SALARY!$B$9:$E$126,1,0)</f>
        <v>5753</v>
      </c>
    </row>
    <row r="85" spans="1:43" s="70" customFormat="1" ht="41.25" customHeight="1" x14ac:dyDescent="0.3">
      <c r="A85" s="59">
        <v>72</v>
      </c>
      <c r="B85" s="60" t="s">
        <v>160</v>
      </c>
      <c r="C85" s="72" t="s">
        <v>161</v>
      </c>
      <c r="D85" s="73">
        <v>5759</v>
      </c>
      <c r="E85" s="74" t="s">
        <v>99</v>
      </c>
      <c r="F85" s="75">
        <v>44328</v>
      </c>
      <c r="G85" s="64" t="s">
        <v>10</v>
      </c>
      <c r="H85" s="65" t="s">
        <v>13</v>
      </c>
      <c r="I85" s="65" t="s">
        <v>241</v>
      </c>
      <c r="J85" s="65" t="s">
        <v>241</v>
      </c>
      <c r="K85" s="65" t="s">
        <v>241</v>
      </c>
      <c r="L85" s="65" t="s">
        <v>241</v>
      </c>
      <c r="M85" s="65" t="s">
        <v>13</v>
      </c>
      <c r="N85" s="65" t="s">
        <v>13</v>
      </c>
      <c r="O85" s="65" t="s">
        <v>13</v>
      </c>
      <c r="P85" s="65" t="s">
        <v>13</v>
      </c>
      <c r="Q85" s="65" t="s">
        <v>241</v>
      </c>
      <c r="R85" s="65" t="s">
        <v>13</v>
      </c>
      <c r="S85" s="65" t="s">
        <v>13</v>
      </c>
      <c r="T85" s="65" t="s">
        <v>241</v>
      </c>
      <c r="U85" s="65" t="s">
        <v>13</v>
      </c>
      <c r="V85" s="65" t="s">
        <v>241</v>
      </c>
      <c r="W85" s="65" t="s">
        <v>13</v>
      </c>
      <c r="X85" s="65" t="s">
        <v>241</v>
      </c>
      <c r="Y85" s="65" t="s">
        <v>13</v>
      </c>
      <c r="Z85" s="65" t="s">
        <v>13</v>
      </c>
      <c r="AA85" s="65" t="s">
        <v>13</v>
      </c>
      <c r="AB85" s="65" t="s">
        <v>241</v>
      </c>
      <c r="AC85" s="65" t="s">
        <v>13</v>
      </c>
      <c r="AD85" s="65" t="s">
        <v>13</v>
      </c>
      <c r="AE85" s="65" t="s">
        <v>241</v>
      </c>
      <c r="AF85" s="65" t="s">
        <v>13</v>
      </c>
      <c r="AG85" s="65" t="s">
        <v>13</v>
      </c>
      <c r="AH85" s="65" t="s">
        <v>13</v>
      </c>
      <c r="AI85" s="79" t="s">
        <v>13</v>
      </c>
      <c r="AJ85" s="65" t="s">
        <v>241</v>
      </c>
      <c r="AK85" s="65" t="s">
        <v>13</v>
      </c>
      <c r="AL85" s="65" t="s">
        <v>241</v>
      </c>
      <c r="AM85" s="66">
        <f t="shared" si="4"/>
        <v>19</v>
      </c>
      <c r="AN85" s="67">
        <f t="shared" si="5"/>
        <v>0</v>
      </c>
      <c r="AO85" s="68">
        <f t="shared" si="6"/>
        <v>12</v>
      </c>
      <c r="AP85" s="69">
        <f t="shared" si="7"/>
        <v>19</v>
      </c>
      <c r="AQ85" s="54">
        <f>VLOOKUP($D85,[2]SALARY!$B$9:$E$126,1,0)</f>
        <v>5759</v>
      </c>
    </row>
    <row r="86" spans="1:43" s="70" customFormat="1" ht="41.25" customHeight="1" x14ac:dyDescent="0.3">
      <c r="A86" s="71">
        <v>73</v>
      </c>
      <c r="B86" s="60" t="s">
        <v>162</v>
      </c>
      <c r="C86" s="72" t="s">
        <v>163</v>
      </c>
      <c r="D86" s="73">
        <v>5447</v>
      </c>
      <c r="E86" s="74" t="s">
        <v>99</v>
      </c>
      <c r="F86" s="75">
        <v>44116</v>
      </c>
      <c r="G86" s="64" t="s">
        <v>10</v>
      </c>
      <c r="H86" s="65" t="s">
        <v>13</v>
      </c>
      <c r="I86" s="65" t="s">
        <v>13</v>
      </c>
      <c r="J86" s="65" t="s">
        <v>13</v>
      </c>
      <c r="K86" s="65" t="s">
        <v>13</v>
      </c>
      <c r="L86" s="65" t="s">
        <v>13</v>
      </c>
      <c r="M86" s="65" t="s">
        <v>241</v>
      </c>
      <c r="N86" s="65" t="s">
        <v>13</v>
      </c>
      <c r="O86" s="65" t="s">
        <v>13</v>
      </c>
      <c r="P86" s="65" t="s">
        <v>13</v>
      </c>
      <c r="Q86" s="65" t="s">
        <v>13</v>
      </c>
      <c r="R86" s="65" t="s">
        <v>13</v>
      </c>
      <c r="S86" s="65" t="s">
        <v>13</v>
      </c>
      <c r="T86" s="65" t="s">
        <v>241</v>
      </c>
      <c r="U86" s="65" t="s">
        <v>13</v>
      </c>
      <c r="V86" s="65" t="s">
        <v>13</v>
      </c>
      <c r="W86" s="65" t="s">
        <v>13</v>
      </c>
      <c r="X86" s="65" t="s">
        <v>13</v>
      </c>
      <c r="Y86" s="65" t="s">
        <v>13</v>
      </c>
      <c r="Z86" s="65" t="s">
        <v>13</v>
      </c>
      <c r="AA86" s="65" t="s">
        <v>241</v>
      </c>
      <c r="AB86" s="65" t="s">
        <v>13</v>
      </c>
      <c r="AC86" s="65" t="s">
        <v>13</v>
      </c>
      <c r="AD86" s="65" t="s">
        <v>13</v>
      </c>
      <c r="AE86" s="65" t="s">
        <v>13</v>
      </c>
      <c r="AF86" s="65" t="s">
        <v>13</v>
      </c>
      <c r="AG86" s="65" t="s">
        <v>13</v>
      </c>
      <c r="AH86" s="65" t="s">
        <v>241</v>
      </c>
      <c r="AI86" s="79" t="s">
        <v>13</v>
      </c>
      <c r="AJ86" s="65" t="s">
        <v>13</v>
      </c>
      <c r="AK86" s="65" t="s">
        <v>13</v>
      </c>
      <c r="AL86" s="65" t="s">
        <v>13</v>
      </c>
      <c r="AM86" s="66">
        <f t="shared" si="4"/>
        <v>27</v>
      </c>
      <c r="AN86" s="67">
        <f t="shared" si="5"/>
        <v>0</v>
      </c>
      <c r="AO86" s="68">
        <f t="shared" si="6"/>
        <v>4</v>
      </c>
      <c r="AP86" s="69">
        <f t="shared" si="7"/>
        <v>27</v>
      </c>
      <c r="AQ86" s="54">
        <f>VLOOKUP($D86,[2]SALARY!$B$9:$E$126,1,0)</f>
        <v>5447</v>
      </c>
    </row>
    <row r="87" spans="1:43" s="70" customFormat="1" ht="41.25" customHeight="1" x14ac:dyDescent="0.3">
      <c r="A87" s="59">
        <v>74</v>
      </c>
      <c r="B87" s="60" t="s">
        <v>164</v>
      </c>
      <c r="C87" s="72" t="s">
        <v>165</v>
      </c>
      <c r="D87" s="73">
        <v>5836</v>
      </c>
      <c r="E87" s="74" t="s">
        <v>99</v>
      </c>
      <c r="F87" s="75">
        <v>44358</v>
      </c>
      <c r="G87" s="64" t="s">
        <v>10</v>
      </c>
      <c r="H87" s="65" t="s">
        <v>241</v>
      </c>
      <c r="I87" s="65" t="s">
        <v>241</v>
      </c>
      <c r="J87" s="65" t="s">
        <v>241</v>
      </c>
      <c r="K87" s="65" t="s">
        <v>241</v>
      </c>
      <c r="L87" s="65" t="s">
        <v>241</v>
      </c>
      <c r="M87" s="65" t="s">
        <v>241</v>
      </c>
      <c r="N87" s="65" t="s">
        <v>241</v>
      </c>
      <c r="O87" s="65" t="s">
        <v>241</v>
      </c>
      <c r="P87" s="65" t="s">
        <v>241</v>
      </c>
      <c r="Q87" s="65" t="s">
        <v>241</v>
      </c>
      <c r="R87" s="65" t="s">
        <v>241</v>
      </c>
      <c r="S87" s="65" t="s">
        <v>241</v>
      </c>
      <c r="T87" s="65" t="s">
        <v>241</v>
      </c>
      <c r="U87" s="65" t="s">
        <v>241</v>
      </c>
      <c r="V87" s="65" t="s">
        <v>241</v>
      </c>
      <c r="W87" s="65" t="s">
        <v>241</v>
      </c>
      <c r="X87" s="65" t="s">
        <v>241</v>
      </c>
      <c r="Y87" s="65" t="s">
        <v>241</v>
      </c>
      <c r="Z87" s="65" t="s">
        <v>241</v>
      </c>
      <c r="AA87" s="65" t="s">
        <v>241</v>
      </c>
      <c r="AB87" s="65" t="s">
        <v>241</v>
      </c>
      <c r="AC87" s="65" t="s">
        <v>13</v>
      </c>
      <c r="AD87" s="65" t="s">
        <v>241</v>
      </c>
      <c r="AE87" s="65" t="s">
        <v>241</v>
      </c>
      <c r="AF87" s="65" t="s">
        <v>241</v>
      </c>
      <c r="AG87" s="65" t="s">
        <v>241</v>
      </c>
      <c r="AH87" s="65" t="s">
        <v>241</v>
      </c>
      <c r="AI87" s="65" t="s">
        <v>241</v>
      </c>
      <c r="AJ87" s="65" t="s">
        <v>241</v>
      </c>
      <c r="AK87" s="65" t="s">
        <v>241</v>
      </c>
      <c r="AL87" s="65" t="s">
        <v>241</v>
      </c>
      <c r="AM87" s="66">
        <f t="shared" si="4"/>
        <v>1</v>
      </c>
      <c r="AN87" s="67">
        <f t="shared" si="5"/>
        <v>0</v>
      </c>
      <c r="AO87" s="68">
        <f t="shared" si="6"/>
        <v>30</v>
      </c>
      <c r="AP87" s="69">
        <f t="shared" si="7"/>
        <v>1</v>
      </c>
      <c r="AQ87" s="54">
        <f>VLOOKUP($D87,[2]SALARY!$B$9:$E$126,1,0)</f>
        <v>5836</v>
      </c>
    </row>
    <row r="88" spans="1:43" s="70" customFormat="1" ht="41.25" customHeight="1" x14ac:dyDescent="0.3">
      <c r="A88" s="71">
        <v>75</v>
      </c>
      <c r="B88" s="60" t="s">
        <v>166</v>
      </c>
      <c r="C88" s="72" t="s">
        <v>167</v>
      </c>
      <c r="D88" s="73">
        <v>5819</v>
      </c>
      <c r="E88" s="74" t="s">
        <v>99</v>
      </c>
      <c r="F88" s="75">
        <v>44358</v>
      </c>
      <c r="G88" s="64" t="s">
        <v>10</v>
      </c>
      <c r="H88" s="65" t="s">
        <v>13</v>
      </c>
      <c r="I88" s="65" t="s">
        <v>241</v>
      </c>
      <c r="J88" s="65" t="s">
        <v>13</v>
      </c>
      <c r="K88" s="65" t="s">
        <v>13</v>
      </c>
      <c r="L88" s="65" t="s">
        <v>13</v>
      </c>
      <c r="M88" s="65" t="s">
        <v>13</v>
      </c>
      <c r="N88" s="65" t="s">
        <v>13</v>
      </c>
      <c r="O88" s="65" t="s">
        <v>13</v>
      </c>
      <c r="P88" s="65" t="s">
        <v>241</v>
      </c>
      <c r="Q88" s="65" t="s">
        <v>13</v>
      </c>
      <c r="R88" s="65" t="s">
        <v>241</v>
      </c>
      <c r="S88" s="65" t="s">
        <v>13</v>
      </c>
      <c r="T88" s="65" t="s">
        <v>13</v>
      </c>
      <c r="U88" s="65" t="s">
        <v>13</v>
      </c>
      <c r="V88" s="65" t="s">
        <v>13</v>
      </c>
      <c r="W88" s="65" t="s">
        <v>241</v>
      </c>
      <c r="X88" s="65" t="s">
        <v>13</v>
      </c>
      <c r="Y88" s="65" t="s">
        <v>13</v>
      </c>
      <c r="Z88" s="65" t="s">
        <v>13</v>
      </c>
      <c r="AA88" s="65" t="s">
        <v>13</v>
      </c>
      <c r="AB88" s="65" t="s">
        <v>13</v>
      </c>
      <c r="AC88" s="65" t="s">
        <v>13</v>
      </c>
      <c r="AD88" s="65" t="s">
        <v>241</v>
      </c>
      <c r="AE88" s="65" t="s">
        <v>13</v>
      </c>
      <c r="AF88" s="65" t="s">
        <v>13</v>
      </c>
      <c r="AG88" s="65" t="s">
        <v>13</v>
      </c>
      <c r="AH88" s="65" t="s">
        <v>13</v>
      </c>
      <c r="AI88" s="79" t="s">
        <v>241</v>
      </c>
      <c r="AJ88" s="65" t="s">
        <v>241</v>
      </c>
      <c r="AK88" s="65" t="s">
        <v>241</v>
      </c>
      <c r="AL88" s="65" t="s">
        <v>13</v>
      </c>
      <c r="AM88" s="66">
        <f t="shared" si="4"/>
        <v>23</v>
      </c>
      <c r="AN88" s="67">
        <f t="shared" si="5"/>
        <v>0</v>
      </c>
      <c r="AO88" s="68">
        <f t="shared" si="6"/>
        <v>8</v>
      </c>
      <c r="AP88" s="69">
        <f t="shared" si="7"/>
        <v>23</v>
      </c>
      <c r="AQ88" s="54">
        <f>VLOOKUP($D88,[2]SALARY!$B$9:$E$126,1,0)</f>
        <v>5819</v>
      </c>
    </row>
    <row r="89" spans="1:43" s="70" customFormat="1" ht="41.25" customHeight="1" x14ac:dyDescent="0.3">
      <c r="A89" s="59">
        <v>76</v>
      </c>
      <c r="B89" s="60" t="s">
        <v>168</v>
      </c>
      <c r="C89" s="72" t="s">
        <v>169</v>
      </c>
      <c r="D89" s="73">
        <v>5756</v>
      </c>
      <c r="E89" s="74" t="s">
        <v>99</v>
      </c>
      <c r="F89" s="75">
        <v>44362</v>
      </c>
      <c r="G89" s="64" t="s">
        <v>10</v>
      </c>
      <c r="H89" s="65" t="s">
        <v>13</v>
      </c>
      <c r="I89" s="65" t="s">
        <v>13</v>
      </c>
      <c r="J89" s="65" t="s">
        <v>13</v>
      </c>
      <c r="K89" s="65" t="s">
        <v>13</v>
      </c>
      <c r="L89" s="65" t="s">
        <v>13</v>
      </c>
      <c r="M89" s="65" t="s">
        <v>13</v>
      </c>
      <c r="N89" s="65" t="s">
        <v>241</v>
      </c>
      <c r="O89" s="65" t="s">
        <v>241</v>
      </c>
      <c r="P89" s="65" t="s">
        <v>241</v>
      </c>
      <c r="Q89" s="65" t="s">
        <v>241</v>
      </c>
      <c r="R89" s="65" t="s">
        <v>13</v>
      </c>
      <c r="S89" s="65" t="s">
        <v>13</v>
      </c>
      <c r="T89" s="65" t="s">
        <v>13</v>
      </c>
      <c r="U89" s="65" t="s">
        <v>13</v>
      </c>
      <c r="V89" s="65" t="s">
        <v>241</v>
      </c>
      <c r="W89" s="65" t="s">
        <v>13</v>
      </c>
      <c r="X89" s="65" t="s">
        <v>13</v>
      </c>
      <c r="Y89" s="65" t="s">
        <v>13</v>
      </c>
      <c r="Z89" s="65" t="s">
        <v>13</v>
      </c>
      <c r="AA89" s="65" t="s">
        <v>13</v>
      </c>
      <c r="AB89" s="65" t="s">
        <v>13</v>
      </c>
      <c r="AC89" s="65" t="s">
        <v>241</v>
      </c>
      <c r="AD89" s="65" t="s">
        <v>13</v>
      </c>
      <c r="AE89" s="65" t="s">
        <v>13</v>
      </c>
      <c r="AF89" s="65" t="s">
        <v>13</v>
      </c>
      <c r="AG89" s="65" t="s">
        <v>13</v>
      </c>
      <c r="AH89" s="65" t="s">
        <v>13</v>
      </c>
      <c r="AI89" s="79" t="s">
        <v>13</v>
      </c>
      <c r="AJ89" s="65" t="s">
        <v>241</v>
      </c>
      <c r="AK89" s="65" t="s">
        <v>13</v>
      </c>
      <c r="AL89" s="65" t="s">
        <v>13</v>
      </c>
      <c r="AM89" s="66">
        <f t="shared" si="4"/>
        <v>24</v>
      </c>
      <c r="AN89" s="67">
        <f t="shared" si="5"/>
        <v>0</v>
      </c>
      <c r="AO89" s="68">
        <f t="shared" si="6"/>
        <v>7</v>
      </c>
      <c r="AP89" s="69">
        <f t="shared" si="7"/>
        <v>24</v>
      </c>
      <c r="AQ89" s="54">
        <f>VLOOKUP($D89,[2]SALARY!$B$9:$E$126,1,0)</f>
        <v>5756</v>
      </c>
    </row>
    <row r="90" spans="1:43" s="70" customFormat="1" ht="41.25" customHeight="1" x14ac:dyDescent="0.3">
      <c r="A90" s="71">
        <v>77</v>
      </c>
      <c r="B90" s="60" t="s">
        <v>170</v>
      </c>
      <c r="C90" s="72" t="s">
        <v>171</v>
      </c>
      <c r="D90" s="73">
        <v>5833</v>
      </c>
      <c r="E90" s="74" t="s">
        <v>99</v>
      </c>
      <c r="F90" s="75">
        <v>44362</v>
      </c>
      <c r="G90" s="64" t="s">
        <v>10</v>
      </c>
      <c r="H90" s="65" t="s">
        <v>13</v>
      </c>
      <c r="I90" s="65" t="s">
        <v>13</v>
      </c>
      <c r="J90" s="65" t="s">
        <v>13</v>
      </c>
      <c r="K90" s="65" t="s">
        <v>13</v>
      </c>
      <c r="L90" s="65" t="s">
        <v>241</v>
      </c>
      <c r="M90" s="65" t="s">
        <v>241</v>
      </c>
      <c r="N90" s="65" t="s">
        <v>13</v>
      </c>
      <c r="O90" s="65" t="s">
        <v>13</v>
      </c>
      <c r="P90" s="65" t="s">
        <v>13</v>
      </c>
      <c r="Q90" s="65" t="s">
        <v>13</v>
      </c>
      <c r="R90" s="65" t="s">
        <v>13</v>
      </c>
      <c r="S90" s="65" t="s">
        <v>13</v>
      </c>
      <c r="T90" s="65" t="s">
        <v>241</v>
      </c>
      <c r="U90" s="65" t="s">
        <v>13</v>
      </c>
      <c r="V90" s="65" t="s">
        <v>13</v>
      </c>
      <c r="W90" s="65" t="s">
        <v>13</v>
      </c>
      <c r="X90" s="65" t="s">
        <v>13</v>
      </c>
      <c r="Y90" s="65" t="s">
        <v>13</v>
      </c>
      <c r="Z90" s="65" t="s">
        <v>13</v>
      </c>
      <c r="AA90" s="65" t="s">
        <v>241</v>
      </c>
      <c r="AB90" s="65" t="s">
        <v>241</v>
      </c>
      <c r="AC90" s="65" t="s">
        <v>13</v>
      </c>
      <c r="AD90" s="65" t="s">
        <v>13</v>
      </c>
      <c r="AE90" s="65" t="s">
        <v>13</v>
      </c>
      <c r="AF90" s="65" t="s">
        <v>241</v>
      </c>
      <c r="AG90" s="65" t="s">
        <v>13</v>
      </c>
      <c r="AH90" s="65" t="s">
        <v>13</v>
      </c>
      <c r="AI90" s="79" t="s">
        <v>241</v>
      </c>
      <c r="AJ90" s="65" t="s">
        <v>13</v>
      </c>
      <c r="AK90" s="65" t="s">
        <v>13</v>
      </c>
      <c r="AL90" s="65" t="s">
        <v>13</v>
      </c>
      <c r="AM90" s="66">
        <f t="shared" si="4"/>
        <v>24</v>
      </c>
      <c r="AN90" s="67">
        <f t="shared" si="5"/>
        <v>0</v>
      </c>
      <c r="AO90" s="68">
        <f t="shared" si="6"/>
        <v>7</v>
      </c>
      <c r="AP90" s="69">
        <f t="shared" si="7"/>
        <v>24</v>
      </c>
      <c r="AQ90" s="54">
        <f>VLOOKUP($D90,[2]SALARY!$B$9:$E$126,1,0)</f>
        <v>5833</v>
      </c>
    </row>
    <row r="91" spans="1:43" s="70" customFormat="1" ht="41.25" customHeight="1" x14ac:dyDescent="0.3">
      <c r="A91" s="59">
        <v>78</v>
      </c>
      <c r="B91" s="60" t="s">
        <v>175</v>
      </c>
      <c r="C91" s="72" t="s">
        <v>176</v>
      </c>
      <c r="D91" s="73">
        <v>5420</v>
      </c>
      <c r="E91" s="74" t="s">
        <v>100</v>
      </c>
      <c r="F91" s="75">
        <v>44095</v>
      </c>
      <c r="G91" s="64" t="s">
        <v>101</v>
      </c>
      <c r="H91" s="65" t="s">
        <v>13</v>
      </c>
      <c r="I91" s="65" t="s">
        <v>241</v>
      </c>
      <c r="J91" s="65" t="s">
        <v>241</v>
      </c>
      <c r="K91" s="65" t="s">
        <v>13</v>
      </c>
      <c r="L91" s="65" t="s">
        <v>241</v>
      </c>
      <c r="M91" s="65" t="s">
        <v>13</v>
      </c>
      <c r="N91" s="65" t="s">
        <v>241</v>
      </c>
      <c r="O91" s="65" t="s">
        <v>13</v>
      </c>
      <c r="P91" s="65" t="s">
        <v>13</v>
      </c>
      <c r="Q91" s="65" t="s">
        <v>13</v>
      </c>
      <c r="R91" s="65" t="s">
        <v>13</v>
      </c>
      <c r="S91" s="65" t="s">
        <v>241</v>
      </c>
      <c r="T91" s="65" t="s">
        <v>13</v>
      </c>
      <c r="U91" s="65" t="s">
        <v>13</v>
      </c>
      <c r="V91" s="65" t="s">
        <v>13</v>
      </c>
      <c r="W91" s="65" t="s">
        <v>13</v>
      </c>
      <c r="X91" s="65" t="s">
        <v>13</v>
      </c>
      <c r="Y91" s="65" t="s">
        <v>13</v>
      </c>
      <c r="Z91" s="65" t="s">
        <v>241</v>
      </c>
      <c r="AA91" s="65" t="s">
        <v>241</v>
      </c>
      <c r="AB91" s="65" t="s">
        <v>241</v>
      </c>
      <c r="AC91" s="65" t="s">
        <v>13</v>
      </c>
      <c r="AD91" s="65" t="s">
        <v>13</v>
      </c>
      <c r="AE91" s="65" t="s">
        <v>13</v>
      </c>
      <c r="AF91" s="65" t="s">
        <v>13</v>
      </c>
      <c r="AG91" s="65" t="s">
        <v>13</v>
      </c>
      <c r="AH91" s="65" t="s">
        <v>13</v>
      </c>
      <c r="AI91" s="79" t="s">
        <v>13</v>
      </c>
      <c r="AJ91" s="65" t="s">
        <v>13</v>
      </c>
      <c r="AK91" s="65" t="s">
        <v>241</v>
      </c>
      <c r="AL91" s="65" t="s">
        <v>13</v>
      </c>
      <c r="AM91" s="66">
        <f t="shared" si="4"/>
        <v>22</v>
      </c>
      <c r="AN91" s="67">
        <f t="shared" si="5"/>
        <v>0</v>
      </c>
      <c r="AO91" s="68">
        <f t="shared" si="6"/>
        <v>9</v>
      </c>
      <c r="AP91" s="69">
        <f t="shared" si="7"/>
        <v>22</v>
      </c>
      <c r="AQ91" s="54">
        <f>VLOOKUP($D91,[2]SALARY!$B$9:$E$126,1,0)</f>
        <v>5420</v>
      </c>
    </row>
    <row r="92" spans="1:43" s="70" customFormat="1" ht="41.25" customHeight="1" x14ac:dyDescent="0.3">
      <c r="A92" s="71">
        <v>79</v>
      </c>
      <c r="B92" s="60" t="s">
        <v>177</v>
      </c>
      <c r="C92" s="72" t="s">
        <v>178</v>
      </c>
      <c r="D92" s="73">
        <v>5896</v>
      </c>
      <c r="E92" s="74" t="s">
        <v>99</v>
      </c>
      <c r="F92" s="75">
        <v>44400</v>
      </c>
      <c r="G92" s="64" t="s">
        <v>10</v>
      </c>
      <c r="H92" s="65" t="s">
        <v>13</v>
      </c>
      <c r="I92" s="65" t="s">
        <v>13</v>
      </c>
      <c r="J92" s="65" t="s">
        <v>241</v>
      </c>
      <c r="K92" s="65" t="s">
        <v>241</v>
      </c>
      <c r="L92" s="65" t="s">
        <v>13</v>
      </c>
      <c r="M92" s="65" t="s">
        <v>13</v>
      </c>
      <c r="N92" s="65" t="s">
        <v>13</v>
      </c>
      <c r="O92" s="65" t="s">
        <v>13</v>
      </c>
      <c r="P92" s="65" t="s">
        <v>13</v>
      </c>
      <c r="Q92" s="65" t="s">
        <v>241</v>
      </c>
      <c r="R92" s="65" t="s">
        <v>241</v>
      </c>
      <c r="S92" s="65" t="s">
        <v>13</v>
      </c>
      <c r="T92" s="65" t="s">
        <v>13</v>
      </c>
      <c r="U92" s="65" t="s">
        <v>13</v>
      </c>
      <c r="V92" s="65" t="s">
        <v>13</v>
      </c>
      <c r="W92" s="65" t="s">
        <v>241</v>
      </c>
      <c r="X92" s="65" t="s">
        <v>241</v>
      </c>
      <c r="Y92" s="65" t="s">
        <v>241</v>
      </c>
      <c r="Z92" s="65" t="s">
        <v>13</v>
      </c>
      <c r="AA92" s="65" t="s">
        <v>13</v>
      </c>
      <c r="AB92" s="65" t="s">
        <v>13</v>
      </c>
      <c r="AC92" s="65" t="s">
        <v>13</v>
      </c>
      <c r="AD92" s="65" t="s">
        <v>13</v>
      </c>
      <c r="AE92" s="65" t="s">
        <v>241</v>
      </c>
      <c r="AF92" s="65" t="s">
        <v>13</v>
      </c>
      <c r="AG92" s="65" t="s">
        <v>241</v>
      </c>
      <c r="AH92" s="65" t="s">
        <v>13</v>
      </c>
      <c r="AI92" s="79" t="s">
        <v>13</v>
      </c>
      <c r="AJ92" s="65" t="s">
        <v>13</v>
      </c>
      <c r="AK92" s="65" t="s">
        <v>241</v>
      </c>
      <c r="AL92" s="65" t="s">
        <v>13</v>
      </c>
      <c r="AM92" s="66">
        <f t="shared" si="4"/>
        <v>21</v>
      </c>
      <c r="AN92" s="67">
        <f t="shared" si="5"/>
        <v>0</v>
      </c>
      <c r="AO92" s="68">
        <f t="shared" si="6"/>
        <v>10</v>
      </c>
      <c r="AP92" s="69">
        <f t="shared" si="7"/>
        <v>21</v>
      </c>
      <c r="AQ92" s="54">
        <f>VLOOKUP($D92,[2]SALARY!$B$9:$E$126,1,0)</f>
        <v>5896</v>
      </c>
    </row>
    <row r="93" spans="1:43" s="70" customFormat="1" ht="41.25" customHeight="1" x14ac:dyDescent="0.3">
      <c r="A93" s="59">
        <v>80</v>
      </c>
      <c r="B93" s="60" t="s">
        <v>179</v>
      </c>
      <c r="C93" s="72" t="s">
        <v>180</v>
      </c>
      <c r="D93" s="73">
        <v>5907</v>
      </c>
      <c r="E93" s="74" t="s">
        <v>100</v>
      </c>
      <c r="F93" s="75">
        <v>44404</v>
      </c>
      <c r="G93" s="64" t="s">
        <v>101</v>
      </c>
      <c r="H93" s="65" t="s">
        <v>13</v>
      </c>
      <c r="I93" s="65" t="s">
        <v>13</v>
      </c>
      <c r="J93" s="65" t="s">
        <v>13</v>
      </c>
      <c r="K93" s="65" t="s">
        <v>13</v>
      </c>
      <c r="L93" s="65" t="s">
        <v>13</v>
      </c>
      <c r="M93" s="65" t="s">
        <v>241</v>
      </c>
      <c r="N93" s="65" t="s">
        <v>13</v>
      </c>
      <c r="O93" s="65" t="s">
        <v>13</v>
      </c>
      <c r="P93" s="65" t="s">
        <v>13</v>
      </c>
      <c r="Q93" s="65" t="s">
        <v>13</v>
      </c>
      <c r="R93" s="65" t="s">
        <v>13</v>
      </c>
      <c r="S93" s="65" t="s">
        <v>13</v>
      </c>
      <c r="T93" s="65" t="s">
        <v>13</v>
      </c>
      <c r="U93" s="65" t="s">
        <v>241</v>
      </c>
      <c r="V93" s="65" t="s">
        <v>13</v>
      </c>
      <c r="W93" s="65" t="s">
        <v>13</v>
      </c>
      <c r="X93" s="65" t="s">
        <v>13</v>
      </c>
      <c r="Y93" s="65" t="s">
        <v>13</v>
      </c>
      <c r="Z93" s="65" t="s">
        <v>13</v>
      </c>
      <c r="AA93" s="65" t="s">
        <v>13</v>
      </c>
      <c r="AB93" s="65" t="s">
        <v>13</v>
      </c>
      <c r="AC93" s="65" t="s">
        <v>13</v>
      </c>
      <c r="AD93" s="65" t="s">
        <v>241</v>
      </c>
      <c r="AE93" s="65" t="s">
        <v>13</v>
      </c>
      <c r="AF93" s="65" t="s">
        <v>13</v>
      </c>
      <c r="AG93" s="65" t="s">
        <v>13</v>
      </c>
      <c r="AH93" s="65" t="s">
        <v>13</v>
      </c>
      <c r="AI93" s="79" t="s">
        <v>13</v>
      </c>
      <c r="AJ93" s="65" t="s">
        <v>13</v>
      </c>
      <c r="AK93" s="65" t="s">
        <v>13</v>
      </c>
      <c r="AL93" s="65" t="s">
        <v>241</v>
      </c>
      <c r="AM93" s="66">
        <f t="shared" si="4"/>
        <v>27</v>
      </c>
      <c r="AN93" s="67">
        <f t="shared" si="5"/>
        <v>0</v>
      </c>
      <c r="AO93" s="68">
        <f t="shared" si="6"/>
        <v>4</v>
      </c>
      <c r="AP93" s="69">
        <f t="shared" si="7"/>
        <v>27</v>
      </c>
      <c r="AQ93" s="54">
        <f>VLOOKUP($D93,[2]SALARY!$B$9:$E$126,1,0)</f>
        <v>5907</v>
      </c>
    </row>
    <row r="94" spans="1:43" s="70" customFormat="1" ht="41.25" customHeight="1" x14ac:dyDescent="0.3">
      <c r="A94" s="71">
        <v>81</v>
      </c>
      <c r="B94" s="60" t="s">
        <v>182</v>
      </c>
      <c r="C94" s="72" t="s">
        <v>183</v>
      </c>
      <c r="D94" s="73">
        <v>5913</v>
      </c>
      <c r="E94" s="74" t="s">
        <v>99</v>
      </c>
      <c r="F94" s="75">
        <v>44407</v>
      </c>
      <c r="G94" s="64" t="s">
        <v>10</v>
      </c>
      <c r="H94" s="65" t="s">
        <v>241</v>
      </c>
      <c r="I94" s="65" t="s">
        <v>13</v>
      </c>
      <c r="J94" s="65" t="s">
        <v>13</v>
      </c>
      <c r="K94" s="65" t="s">
        <v>13</v>
      </c>
      <c r="L94" s="65" t="s">
        <v>13</v>
      </c>
      <c r="M94" s="65" t="s">
        <v>13</v>
      </c>
      <c r="N94" s="65" t="s">
        <v>13</v>
      </c>
      <c r="O94" s="65" t="s">
        <v>241</v>
      </c>
      <c r="P94" s="65" t="s">
        <v>13</v>
      </c>
      <c r="Q94" s="65" t="s">
        <v>13</v>
      </c>
      <c r="R94" s="65" t="s">
        <v>13</v>
      </c>
      <c r="S94" s="65" t="s">
        <v>13</v>
      </c>
      <c r="T94" s="65" t="s">
        <v>13</v>
      </c>
      <c r="U94" s="65" t="s">
        <v>13</v>
      </c>
      <c r="V94" s="65" t="s">
        <v>241</v>
      </c>
      <c r="W94" s="65" t="s">
        <v>13</v>
      </c>
      <c r="X94" s="65" t="s">
        <v>13</v>
      </c>
      <c r="Y94" s="65" t="s">
        <v>13</v>
      </c>
      <c r="Z94" s="65" t="s">
        <v>13</v>
      </c>
      <c r="AA94" s="65" t="s">
        <v>13</v>
      </c>
      <c r="AB94" s="65" t="s">
        <v>13</v>
      </c>
      <c r="AC94" s="65" t="s">
        <v>13</v>
      </c>
      <c r="AD94" s="65" t="s">
        <v>13</v>
      </c>
      <c r="AE94" s="65" t="s">
        <v>241</v>
      </c>
      <c r="AF94" s="65" t="s">
        <v>13</v>
      </c>
      <c r="AG94" s="65" t="s">
        <v>13</v>
      </c>
      <c r="AH94" s="65" t="s">
        <v>13</v>
      </c>
      <c r="AI94" s="79" t="s">
        <v>13</v>
      </c>
      <c r="AJ94" s="65" t="s">
        <v>13</v>
      </c>
      <c r="AK94" s="65" t="s">
        <v>13</v>
      </c>
      <c r="AL94" s="65" t="s">
        <v>13</v>
      </c>
      <c r="AM94" s="66">
        <f t="shared" si="4"/>
        <v>27</v>
      </c>
      <c r="AN94" s="67">
        <f t="shared" si="5"/>
        <v>0</v>
      </c>
      <c r="AO94" s="68">
        <f t="shared" si="6"/>
        <v>4</v>
      </c>
      <c r="AP94" s="69">
        <f t="shared" si="7"/>
        <v>27</v>
      </c>
      <c r="AQ94" s="54">
        <f>VLOOKUP($D94,[2]SALARY!$B$9:$E$126,1,0)</f>
        <v>5913</v>
      </c>
    </row>
    <row r="95" spans="1:43" s="70" customFormat="1" ht="41.25" customHeight="1" x14ac:dyDescent="0.3">
      <c r="A95" s="59">
        <v>82</v>
      </c>
      <c r="B95" s="60" t="s">
        <v>184</v>
      </c>
      <c r="C95" s="72" t="s">
        <v>185</v>
      </c>
      <c r="D95" s="73">
        <v>5910</v>
      </c>
      <c r="E95" s="74" t="s">
        <v>99</v>
      </c>
      <c r="F95" s="75">
        <v>44407</v>
      </c>
      <c r="G95" s="64" t="s">
        <v>10</v>
      </c>
      <c r="H95" s="65" t="s">
        <v>13</v>
      </c>
      <c r="I95" s="65" t="s">
        <v>13</v>
      </c>
      <c r="J95" s="65" t="s">
        <v>13</v>
      </c>
      <c r="K95" s="65" t="s">
        <v>241</v>
      </c>
      <c r="L95" s="65" t="s">
        <v>13</v>
      </c>
      <c r="M95" s="65" t="s">
        <v>13</v>
      </c>
      <c r="N95" s="65" t="s">
        <v>13</v>
      </c>
      <c r="O95" s="65" t="s">
        <v>13</v>
      </c>
      <c r="P95" s="65" t="s">
        <v>13</v>
      </c>
      <c r="Q95" s="65" t="s">
        <v>13</v>
      </c>
      <c r="R95" s="65" t="s">
        <v>241</v>
      </c>
      <c r="S95" s="65" t="s">
        <v>13</v>
      </c>
      <c r="T95" s="65" t="s">
        <v>13</v>
      </c>
      <c r="U95" s="65" t="s">
        <v>13</v>
      </c>
      <c r="V95" s="65" t="s">
        <v>13</v>
      </c>
      <c r="W95" s="65" t="s">
        <v>13</v>
      </c>
      <c r="X95" s="65" t="s">
        <v>13</v>
      </c>
      <c r="Y95" s="65" t="s">
        <v>241</v>
      </c>
      <c r="Z95" s="65" t="s">
        <v>13</v>
      </c>
      <c r="AA95" s="65" t="s">
        <v>13</v>
      </c>
      <c r="AB95" s="65" t="s">
        <v>13</v>
      </c>
      <c r="AC95" s="65" t="s">
        <v>13</v>
      </c>
      <c r="AD95" s="65" t="s">
        <v>13</v>
      </c>
      <c r="AE95" s="65" t="s">
        <v>13</v>
      </c>
      <c r="AF95" s="65" t="s">
        <v>241</v>
      </c>
      <c r="AG95" s="65" t="s">
        <v>13</v>
      </c>
      <c r="AH95" s="65" t="s">
        <v>13</v>
      </c>
      <c r="AI95" s="79" t="s">
        <v>13</v>
      </c>
      <c r="AJ95" s="65" t="s">
        <v>13</v>
      </c>
      <c r="AK95" s="65" t="s">
        <v>13</v>
      </c>
      <c r="AL95" s="65" t="s">
        <v>13</v>
      </c>
      <c r="AM95" s="66">
        <f t="shared" si="4"/>
        <v>27</v>
      </c>
      <c r="AN95" s="67">
        <f t="shared" si="5"/>
        <v>0</v>
      </c>
      <c r="AO95" s="68">
        <f t="shared" si="6"/>
        <v>4</v>
      </c>
      <c r="AP95" s="69">
        <f t="shared" si="7"/>
        <v>27</v>
      </c>
      <c r="AQ95" s="54">
        <f>VLOOKUP($D95,[2]SALARY!$B$9:$E$126,1,0)</f>
        <v>5910</v>
      </c>
    </row>
    <row r="96" spans="1:43" s="70" customFormat="1" ht="41.25" customHeight="1" x14ac:dyDescent="0.3">
      <c r="A96" s="71">
        <v>83</v>
      </c>
      <c r="B96" s="60" t="s">
        <v>186</v>
      </c>
      <c r="C96" s="72" t="s">
        <v>187</v>
      </c>
      <c r="D96" s="73">
        <v>5287</v>
      </c>
      <c r="E96" s="74" t="s">
        <v>99</v>
      </c>
      <c r="F96" s="75">
        <v>44075</v>
      </c>
      <c r="G96" s="64" t="s">
        <v>10</v>
      </c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79"/>
      <c r="AJ96" s="65"/>
      <c r="AK96" s="65"/>
      <c r="AL96" s="65"/>
      <c r="AM96" s="66">
        <f t="shared" si="4"/>
        <v>0</v>
      </c>
      <c r="AN96" s="67">
        <f t="shared" si="5"/>
        <v>0</v>
      </c>
      <c r="AO96" s="68">
        <f t="shared" si="6"/>
        <v>0</v>
      </c>
      <c r="AP96" s="69">
        <f t="shared" si="7"/>
        <v>0</v>
      </c>
      <c r="AQ96" s="54" t="e">
        <f>VLOOKUP($D96,[2]SALARY!$B$9:$E$126,1,0)</f>
        <v>#N/A</v>
      </c>
    </row>
    <row r="97" spans="1:43" s="70" customFormat="1" ht="41.25" customHeight="1" x14ac:dyDescent="0.3">
      <c r="A97" s="59">
        <v>84</v>
      </c>
      <c r="B97" s="60" t="s">
        <v>188</v>
      </c>
      <c r="C97" s="72" t="s">
        <v>189</v>
      </c>
      <c r="D97" s="73">
        <v>5926</v>
      </c>
      <c r="E97" s="74" t="s">
        <v>99</v>
      </c>
      <c r="F97" s="75">
        <v>44417</v>
      </c>
      <c r="G97" s="64" t="s">
        <v>10</v>
      </c>
      <c r="H97" s="65" t="s">
        <v>241</v>
      </c>
      <c r="I97" s="65" t="s">
        <v>13</v>
      </c>
      <c r="J97" s="65" t="s">
        <v>241</v>
      </c>
      <c r="K97" s="65" t="s">
        <v>241</v>
      </c>
      <c r="L97" s="65" t="s">
        <v>13</v>
      </c>
      <c r="M97" s="65" t="s">
        <v>13</v>
      </c>
      <c r="N97" s="65" t="s">
        <v>241</v>
      </c>
      <c r="O97" s="65" t="s">
        <v>13</v>
      </c>
      <c r="P97" s="65" t="s">
        <v>241</v>
      </c>
      <c r="Q97" s="65" t="s">
        <v>13</v>
      </c>
      <c r="R97" s="65" t="s">
        <v>241</v>
      </c>
      <c r="S97" s="65" t="s">
        <v>13</v>
      </c>
      <c r="T97" s="65" t="s">
        <v>13</v>
      </c>
      <c r="U97" s="65" t="s">
        <v>13</v>
      </c>
      <c r="V97" s="65" t="s">
        <v>13</v>
      </c>
      <c r="W97" s="65" t="s">
        <v>13</v>
      </c>
      <c r="X97" s="65" t="s">
        <v>13</v>
      </c>
      <c r="Y97" s="65" t="s">
        <v>241</v>
      </c>
      <c r="Z97" s="65" t="s">
        <v>13</v>
      </c>
      <c r="AA97" s="65" t="s">
        <v>13</v>
      </c>
      <c r="AB97" s="65" t="s">
        <v>13</v>
      </c>
      <c r="AC97" s="65" t="s">
        <v>13</v>
      </c>
      <c r="AD97" s="65" t="s">
        <v>13</v>
      </c>
      <c r="AE97" s="65" t="s">
        <v>13</v>
      </c>
      <c r="AF97" s="65" t="s">
        <v>241</v>
      </c>
      <c r="AG97" s="65" t="s">
        <v>13</v>
      </c>
      <c r="AH97" s="65" t="s">
        <v>13</v>
      </c>
      <c r="AI97" s="79" t="s">
        <v>13</v>
      </c>
      <c r="AJ97" s="65" t="s">
        <v>13</v>
      </c>
      <c r="AK97" s="65" t="s">
        <v>13</v>
      </c>
      <c r="AL97" s="65" t="s">
        <v>13</v>
      </c>
      <c r="AM97" s="66">
        <f t="shared" si="4"/>
        <v>23</v>
      </c>
      <c r="AN97" s="67">
        <f t="shared" si="5"/>
        <v>0</v>
      </c>
      <c r="AO97" s="68">
        <f t="shared" si="6"/>
        <v>8</v>
      </c>
      <c r="AP97" s="69">
        <f t="shared" si="7"/>
        <v>23</v>
      </c>
      <c r="AQ97" s="54">
        <f>VLOOKUP($D97,[2]SALARY!$B$9:$E$126,1,0)</f>
        <v>5926</v>
      </c>
    </row>
    <row r="98" spans="1:43" s="70" customFormat="1" ht="41.25" customHeight="1" x14ac:dyDescent="0.3">
      <c r="A98" s="71">
        <v>85</v>
      </c>
      <c r="B98" s="60" t="s">
        <v>192</v>
      </c>
      <c r="C98" s="72" t="s">
        <v>193</v>
      </c>
      <c r="D98" s="73">
        <v>5339</v>
      </c>
      <c r="E98" s="74" t="s">
        <v>99</v>
      </c>
      <c r="F98" s="75">
        <v>44075</v>
      </c>
      <c r="G98" s="64" t="s">
        <v>10</v>
      </c>
      <c r="H98" s="65" t="s">
        <v>13</v>
      </c>
      <c r="I98" s="65" t="s">
        <v>13</v>
      </c>
      <c r="J98" s="65" t="s">
        <v>13</v>
      </c>
      <c r="K98" s="65" t="s">
        <v>13</v>
      </c>
      <c r="L98" s="65" t="s">
        <v>241</v>
      </c>
      <c r="M98" s="65" t="s">
        <v>241</v>
      </c>
      <c r="N98" s="65" t="s">
        <v>13</v>
      </c>
      <c r="O98" s="65" t="s">
        <v>13</v>
      </c>
      <c r="P98" s="65" t="s">
        <v>13</v>
      </c>
      <c r="Q98" s="65" t="s">
        <v>13</v>
      </c>
      <c r="R98" s="65" t="s">
        <v>13</v>
      </c>
      <c r="S98" s="65" t="s">
        <v>241</v>
      </c>
      <c r="T98" s="65" t="s">
        <v>241</v>
      </c>
      <c r="U98" s="65" t="s">
        <v>13</v>
      </c>
      <c r="V98" s="65" t="s">
        <v>13</v>
      </c>
      <c r="W98" s="65" t="s">
        <v>13</v>
      </c>
      <c r="X98" s="65" t="s">
        <v>13</v>
      </c>
      <c r="Y98" s="65" t="s">
        <v>13</v>
      </c>
      <c r="Z98" s="65" t="s">
        <v>241</v>
      </c>
      <c r="AA98" s="65" t="s">
        <v>241</v>
      </c>
      <c r="AB98" s="65" t="s">
        <v>241</v>
      </c>
      <c r="AC98" s="65" t="s">
        <v>241</v>
      </c>
      <c r="AD98" s="65" t="s">
        <v>241</v>
      </c>
      <c r="AE98" s="65" t="s">
        <v>241</v>
      </c>
      <c r="AF98" s="65" t="s">
        <v>241</v>
      </c>
      <c r="AG98" s="65" t="s">
        <v>241</v>
      </c>
      <c r="AH98" s="65" t="s">
        <v>241</v>
      </c>
      <c r="AI98" s="65" t="s">
        <v>241</v>
      </c>
      <c r="AJ98" s="65" t="s">
        <v>241</v>
      </c>
      <c r="AK98" s="65" t="s">
        <v>241</v>
      </c>
      <c r="AL98" s="65" t="s">
        <v>241</v>
      </c>
      <c r="AM98" s="66">
        <f t="shared" si="4"/>
        <v>14</v>
      </c>
      <c r="AN98" s="67">
        <f t="shared" si="5"/>
        <v>0</v>
      </c>
      <c r="AO98" s="68">
        <f t="shared" si="6"/>
        <v>17</v>
      </c>
      <c r="AP98" s="69">
        <f t="shared" si="7"/>
        <v>14</v>
      </c>
      <c r="AQ98" s="54">
        <f>VLOOKUP($D98,[2]SALARY!$B$9:$E$126,1,0)</f>
        <v>5339</v>
      </c>
    </row>
    <row r="99" spans="1:43" s="70" customFormat="1" ht="41.25" customHeight="1" x14ac:dyDescent="0.3">
      <c r="A99" s="59">
        <v>86</v>
      </c>
      <c r="B99" s="60" t="s">
        <v>194</v>
      </c>
      <c r="C99" s="72" t="s">
        <v>195</v>
      </c>
      <c r="D99" s="73">
        <v>5380</v>
      </c>
      <c r="E99" s="74" t="s">
        <v>99</v>
      </c>
      <c r="F99" s="75">
        <v>44075</v>
      </c>
      <c r="G99" s="64" t="s">
        <v>10</v>
      </c>
      <c r="H99" s="65" t="s">
        <v>13</v>
      </c>
      <c r="I99" s="65" t="s">
        <v>13</v>
      </c>
      <c r="J99" s="65" t="s">
        <v>13</v>
      </c>
      <c r="K99" s="65" t="s">
        <v>13</v>
      </c>
      <c r="L99" s="65" t="s">
        <v>13</v>
      </c>
      <c r="M99" s="65" t="s">
        <v>241</v>
      </c>
      <c r="N99" s="65" t="s">
        <v>13</v>
      </c>
      <c r="O99" s="65" t="s">
        <v>13</v>
      </c>
      <c r="P99" s="65" t="s">
        <v>13</v>
      </c>
      <c r="Q99" s="65" t="s">
        <v>13</v>
      </c>
      <c r="R99" s="65" t="s">
        <v>13</v>
      </c>
      <c r="S99" s="65" t="s">
        <v>13</v>
      </c>
      <c r="T99" s="65" t="s">
        <v>241</v>
      </c>
      <c r="U99" s="65" t="s">
        <v>13</v>
      </c>
      <c r="V99" s="65" t="s">
        <v>13</v>
      </c>
      <c r="W99" s="65" t="s">
        <v>13</v>
      </c>
      <c r="X99" s="65" t="s">
        <v>13</v>
      </c>
      <c r="Y99" s="65" t="s">
        <v>13</v>
      </c>
      <c r="Z99" s="65" t="s">
        <v>13</v>
      </c>
      <c r="AA99" s="65" t="s">
        <v>241</v>
      </c>
      <c r="AB99" s="65" t="s">
        <v>13</v>
      </c>
      <c r="AC99" s="65" t="s">
        <v>13</v>
      </c>
      <c r="AD99" s="65" t="s">
        <v>13</v>
      </c>
      <c r="AE99" s="65" t="s">
        <v>13</v>
      </c>
      <c r="AF99" s="65" t="s">
        <v>13</v>
      </c>
      <c r="AG99" s="65" t="s">
        <v>13</v>
      </c>
      <c r="AH99" s="65" t="s">
        <v>241</v>
      </c>
      <c r="AI99" s="79" t="s">
        <v>13</v>
      </c>
      <c r="AJ99" s="65" t="s">
        <v>13</v>
      </c>
      <c r="AK99" s="65" t="s">
        <v>13</v>
      </c>
      <c r="AL99" s="65" t="s">
        <v>13</v>
      </c>
      <c r="AM99" s="66">
        <f t="shared" si="4"/>
        <v>27</v>
      </c>
      <c r="AN99" s="67">
        <f t="shared" si="5"/>
        <v>0</v>
      </c>
      <c r="AO99" s="68">
        <f t="shared" si="6"/>
        <v>4</v>
      </c>
      <c r="AP99" s="69">
        <f t="shared" si="7"/>
        <v>27</v>
      </c>
      <c r="AQ99" s="54">
        <f>VLOOKUP($D99,[2]SALARY!$B$9:$E$126,1,0)</f>
        <v>5380</v>
      </c>
    </row>
    <row r="100" spans="1:43" s="70" customFormat="1" ht="41.25" customHeight="1" x14ac:dyDescent="0.3">
      <c r="A100" s="71">
        <v>87</v>
      </c>
      <c r="B100" s="60" t="s">
        <v>190</v>
      </c>
      <c r="C100" s="72" t="s">
        <v>191</v>
      </c>
      <c r="D100" s="72">
        <v>5512</v>
      </c>
      <c r="E100" s="72" t="s">
        <v>99</v>
      </c>
      <c r="F100" s="75">
        <v>44171</v>
      </c>
      <c r="G100" s="64" t="s">
        <v>10</v>
      </c>
      <c r="H100" s="65" t="s">
        <v>13</v>
      </c>
      <c r="I100" s="65" t="s">
        <v>13</v>
      </c>
      <c r="J100" s="65" t="s">
        <v>13</v>
      </c>
      <c r="K100" s="65" t="s">
        <v>13</v>
      </c>
      <c r="L100" s="65" t="s">
        <v>241</v>
      </c>
      <c r="M100" s="65" t="s">
        <v>13</v>
      </c>
      <c r="N100" s="65" t="s">
        <v>13</v>
      </c>
      <c r="O100" s="65" t="s">
        <v>13</v>
      </c>
      <c r="P100" s="65" t="s">
        <v>13</v>
      </c>
      <c r="Q100" s="65" t="s">
        <v>13</v>
      </c>
      <c r="R100" s="65" t="s">
        <v>13</v>
      </c>
      <c r="S100" s="65" t="s">
        <v>241</v>
      </c>
      <c r="T100" s="65" t="s">
        <v>241</v>
      </c>
      <c r="U100" s="65" t="s">
        <v>241</v>
      </c>
      <c r="V100" s="65" t="s">
        <v>13</v>
      </c>
      <c r="W100" s="65" t="s">
        <v>13</v>
      </c>
      <c r="X100" s="65" t="s">
        <v>13</v>
      </c>
      <c r="Y100" s="65" t="s">
        <v>13</v>
      </c>
      <c r="Z100" s="65" t="s">
        <v>13</v>
      </c>
      <c r="AA100" s="65" t="s">
        <v>241</v>
      </c>
      <c r="AB100" s="65" t="s">
        <v>13</v>
      </c>
      <c r="AC100" s="65" t="s">
        <v>13</v>
      </c>
      <c r="AD100" s="65" t="s">
        <v>13</v>
      </c>
      <c r="AE100" s="65" t="s">
        <v>13</v>
      </c>
      <c r="AF100" s="65" t="s">
        <v>13</v>
      </c>
      <c r="AG100" s="65" t="s">
        <v>241</v>
      </c>
      <c r="AH100" s="65" t="s">
        <v>13</v>
      </c>
      <c r="AI100" s="79" t="s">
        <v>13</v>
      </c>
      <c r="AJ100" s="65" t="s">
        <v>13</v>
      </c>
      <c r="AK100" s="65" t="s">
        <v>13</v>
      </c>
      <c r="AL100" s="65" t="s">
        <v>13</v>
      </c>
      <c r="AM100" s="66">
        <f t="shared" si="4"/>
        <v>25</v>
      </c>
      <c r="AN100" s="67">
        <f t="shared" si="5"/>
        <v>0</v>
      </c>
      <c r="AO100" s="68">
        <f t="shared" si="6"/>
        <v>6</v>
      </c>
      <c r="AP100" s="69">
        <f t="shared" si="7"/>
        <v>25</v>
      </c>
      <c r="AQ100" s="54">
        <f>VLOOKUP($D100,[2]SALARY!$B$9:$E$126,1,0)</f>
        <v>5512</v>
      </c>
    </row>
    <row r="101" spans="1:43" s="70" customFormat="1" ht="41.25" customHeight="1" x14ac:dyDescent="0.3">
      <c r="A101" s="59">
        <v>88</v>
      </c>
      <c r="B101" s="60" t="s">
        <v>197</v>
      </c>
      <c r="C101" s="72" t="s">
        <v>84</v>
      </c>
      <c r="D101" s="73">
        <v>5312</v>
      </c>
      <c r="E101" s="72" t="s">
        <v>99</v>
      </c>
      <c r="F101" s="75">
        <v>44440</v>
      </c>
      <c r="G101" s="64" t="s">
        <v>10</v>
      </c>
      <c r="H101" s="65" t="s">
        <v>241</v>
      </c>
      <c r="I101" s="65" t="s">
        <v>241</v>
      </c>
      <c r="J101" s="65" t="s">
        <v>241</v>
      </c>
      <c r="K101" s="65" t="s">
        <v>13</v>
      </c>
      <c r="L101" s="65" t="s">
        <v>241</v>
      </c>
      <c r="M101" s="65" t="s">
        <v>241</v>
      </c>
      <c r="N101" s="65" t="s">
        <v>13</v>
      </c>
      <c r="O101" s="65" t="s">
        <v>241</v>
      </c>
      <c r="P101" s="65" t="s">
        <v>241</v>
      </c>
      <c r="Q101" s="65" t="s">
        <v>241</v>
      </c>
      <c r="R101" s="65" t="s">
        <v>13</v>
      </c>
      <c r="S101" s="65" t="s">
        <v>241</v>
      </c>
      <c r="T101" s="65" t="s">
        <v>13</v>
      </c>
      <c r="U101" s="65" t="s">
        <v>241</v>
      </c>
      <c r="V101" s="65" t="s">
        <v>13</v>
      </c>
      <c r="W101" s="65" t="s">
        <v>241</v>
      </c>
      <c r="X101" s="65" t="s">
        <v>13</v>
      </c>
      <c r="Y101" s="65" t="s">
        <v>13</v>
      </c>
      <c r="Z101" s="65" t="s">
        <v>13</v>
      </c>
      <c r="AA101" s="65" t="s">
        <v>241</v>
      </c>
      <c r="AB101" s="65" t="s">
        <v>13</v>
      </c>
      <c r="AC101" s="65" t="s">
        <v>13</v>
      </c>
      <c r="AD101" s="65" t="s">
        <v>241</v>
      </c>
      <c r="AE101" s="65" t="s">
        <v>13</v>
      </c>
      <c r="AF101" s="65" t="s">
        <v>13</v>
      </c>
      <c r="AG101" s="65" t="s">
        <v>13</v>
      </c>
      <c r="AH101" s="65" t="s">
        <v>13</v>
      </c>
      <c r="AI101" s="79" t="s">
        <v>241</v>
      </c>
      <c r="AJ101" s="65" t="s">
        <v>241</v>
      </c>
      <c r="AK101" s="65" t="s">
        <v>241</v>
      </c>
      <c r="AL101" s="65" t="s">
        <v>13</v>
      </c>
      <c r="AM101" s="66">
        <f t="shared" si="4"/>
        <v>15</v>
      </c>
      <c r="AN101" s="67">
        <f t="shared" si="5"/>
        <v>0</v>
      </c>
      <c r="AO101" s="68">
        <f t="shared" si="6"/>
        <v>16</v>
      </c>
      <c r="AP101" s="69">
        <f t="shared" si="7"/>
        <v>15</v>
      </c>
      <c r="AQ101" s="54">
        <f>VLOOKUP($D101,[2]SALARY!$B$9:$E$126,1,0)</f>
        <v>5312</v>
      </c>
    </row>
    <row r="102" spans="1:43" s="70" customFormat="1" ht="41.25" customHeight="1" x14ac:dyDescent="0.3">
      <c r="A102" s="71">
        <v>89</v>
      </c>
      <c r="B102" s="60" t="s">
        <v>196</v>
      </c>
      <c r="C102" s="72" t="s">
        <v>198</v>
      </c>
      <c r="D102" s="72">
        <v>6083</v>
      </c>
      <c r="E102" s="72" t="s">
        <v>99</v>
      </c>
      <c r="F102" s="75">
        <v>44516</v>
      </c>
      <c r="G102" s="64" t="s">
        <v>10</v>
      </c>
      <c r="H102" s="65" t="s">
        <v>241</v>
      </c>
      <c r="I102" s="65" t="s">
        <v>241</v>
      </c>
      <c r="J102" s="65" t="s">
        <v>241</v>
      </c>
      <c r="K102" s="65" t="s">
        <v>13</v>
      </c>
      <c r="L102" s="65" t="s">
        <v>13</v>
      </c>
      <c r="M102" s="65" t="s">
        <v>13</v>
      </c>
      <c r="N102" s="65" t="s">
        <v>13</v>
      </c>
      <c r="O102" s="65" t="s">
        <v>241</v>
      </c>
      <c r="P102" s="65" t="s">
        <v>13</v>
      </c>
      <c r="Q102" s="65" t="s">
        <v>241</v>
      </c>
      <c r="R102" s="65" t="s">
        <v>13</v>
      </c>
      <c r="S102" s="65" t="s">
        <v>13</v>
      </c>
      <c r="T102" s="65" t="s">
        <v>13</v>
      </c>
      <c r="U102" s="65" t="s">
        <v>241</v>
      </c>
      <c r="V102" s="65" t="s">
        <v>241</v>
      </c>
      <c r="W102" s="65" t="s">
        <v>13</v>
      </c>
      <c r="X102" s="65" t="s">
        <v>241</v>
      </c>
      <c r="Y102" s="65" t="s">
        <v>13</v>
      </c>
      <c r="Z102" s="65" t="s">
        <v>13</v>
      </c>
      <c r="AA102" s="65" t="s">
        <v>13</v>
      </c>
      <c r="AB102" s="65" t="s">
        <v>241</v>
      </c>
      <c r="AC102" s="65" t="s">
        <v>13</v>
      </c>
      <c r="AD102" s="65" t="s">
        <v>13</v>
      </c>
      <c r="AE102" s="65" t="s">
        <v>241</v>
      </c>
      <c r="AF102" s="65" t="s">
        <v>13</v>
      </c>
      <c r="AG102" s="65" t="s">
        <v>13</v>
      </c>
      <c r="AH102" s="65" t="s">
        <v>13</v>
      </c>
      <c r="AI102" s="79" t="s">
        <v>13</v>
      </c>
      <c r="AJ102" s="65" t="s">
        <v>13</v>
      </c>
      <c r="AK102" s="65" t="s">
        <v>13</v>
      </c>
      <c r="AL102" s="65" t="s">
        <v>241</v>
      </c>
      <c r="AM102" s="66">
        <f t="shared" si="4"/>
        <v>20</v>
      </c>
      <c r="AN102" s="67">
        <f t="shared" si="5"/>
        <v>0</v>
      </c>
      <c r="AO102" s="68">
        <f t="shared" si="6"/>
        <v>11</v>
      </c>
      <c r="AP102" s="69">
        <f t="shared" si="7"/>
        <v>20</v>
      </c>
      <c r="AQ102" s="54">
        <f>VLOOKUP($D102,[2]SALARY!$B$9:$E$126,1,0)</f>
        <v>6083</v>
      </c>
    </row>
    <row r="103" spans="1:43" s="70" customFormat="1" ht="41.25" customHeight="1" x14ac:dyDescent="0.3">
      <c r="A103" s="59">
        <v>90</v>
      </c>
      <c r="B103" s="60" t="s">
        <v>199</v>
      </c>
      <c r="C103" s="72" t="s">
        <v>200</v>
      </c>
      <c r="D103" s="72">
        <v>6229</v>
      </c>
      <c r="E103" s="72" t="s">
        <v>100</v>
      </c>
      <c r="F103" s="75">
        <v>44555</v>
      </c>
      <c r="G103" s="64" t="s">
        <v>101</v>
      </c>
      <c r="H103" s="65" t="s">
        <v>13</v>
      </c>
      <c r="I103" s="65" t="s">
        <v>13</v>
      </c>
      <c r="J103" s="65" t="s">
        <v>13</v>
      </c>
      <c r="K103" s="65" t="s">
        <v>13</v>
      </c>
      <c r="L103" s="65" t="s">
        <v>13</v>
      </c>
      <c r="M103" s="65" t="s">
        <v>13</v>
      </c>
      <c r="N103" s="65" t="s">
        <v>241</v>
      </c>
      <c r="O103" s="65" t="s">
        <v>13</v>
      </c>
      <c r="P103" s="65" t="s">
        <v>13</v>
      </c>
      <c r="Q103" s="65" t="s">
        <v>13</v>
      </c>
      <c r="R103" s="65" t="s">
        <v>13</v>
      </c>
      <c r="S103" s="65" t="s">
        <v>13</v>
      </c>
      <c r="T103" s="65" t="s">
        <v>13</v>
      </c>
      <c r="U103" s="65" t="s">
        <v>241</v>
      </c>
      <c r="V103" s="65" t="s">
        <v>13</v>
      </c>
      <c r="W103" s="65" t="s">
        <v>13</v>
      </c>
      <c r="X103" s="65" t="s">
        <v>13</v>
      </c>
      <c r="Y103" s="65" t="s">
        <v>13</v>
      </c>
      <c r="Z103" s="65" t="s">
        <v>13</v>
      </c>
      <c r="AA103" s="65" t="s">
        <v>13</v>
      </c>
      <c r="AB103" s="65" t="s">
        <v>241</v>
      </c>
      <c r="AC103" s="65" t="s">
        <v>13</v>
      </c>
      <c r="AD103" s="65" t="s">
        <v>13</v>
      </c>
      <c r="AE103" s="65" t="s">
        <v>13</v>
      </c>
      <c r="AF103" s="65" t="s">
        <v>13</v>
      </c>
      <c r="AG103" s="65" t="s">
        <v>13</v>
      </c>
      <c r="AH103" s="65" t="s">
        <v>13</v>
      </c>
      <c r="AI103" s="79" t="s">
        <v>241</v>
      </c>
      <c r="AJ103" s="65" t="s">
        <v>13</v>
      </c>
      <c r="AK103" s="65" t="s">
        <v>13</v>
      </c>
      <c r="AL103" s="65" t="s">
        <v>13</v>
      </c>
      <c r="AM103" s="66">
        <f t="shared" si="4"/>
        <v>27</v>
      </c>
      <c r="AN103" s="67">
        <f t="shared" si="5"/>
        <v>0</v>
      </c>
      <c r="AO103" s="68">
        <f t="shared" si="6"/>
        <v>4</v>
      </c>
      <c r="AP103" s="69">
        <f t="shared" si="7"/>
        <v>27</v>
      </c>
      <c r="AQ103" s="54">
        <f>VLOOKUP($D103,[2]SALARY!$B$9:$E$126,1,0)</f>
        <v>6229</v>
      </c>
    </row>
    <row r="104" spans="1:43" s="70" customFormat="1" ht="41.25" customHeight="1" x14ac:dyDescent="0.3">
      <c r="A104" s="71">
        <v>91</v>
      </c>
      <c r="B104" s="60" t="s">
        <v>201</v>
      </c>
      <c r="C104" s="72" t="s">
        <v>203</v>
      </c>
      <c r="D104" s="73">
        <v>6268</v>
      </c>
      <c r="E104" s="72" t="s">
        <v>100</v>
      </c>
      <c r="F104" s="75">
        <v>44581</v>
      </c>
      <c r="G104" s="64" t="s">
        <v>101</v>
      </c>
      <c r="H104" s="65" t="s">
        <v>13</v>
      </c>
      <c r="I104" s="65" t="s">
        <v>241</v>
      </c>
      <c r="J104" s="65" t="s">
        <v>13</v>
      </c>
      <c r="K104" s="65" t="s">
        <v>13</v>
      </c>
      <c r="L104" s="65" t="s">
        <v>13</v>
      </c>
      <c r="M104" s="65" t="s">
        <v>13</v>
      </c>
      <c r="N104" s="65" t="s">
        <v>13</v>
      </c>
      <c r="O104" s="65" t="s">
        <v>13</v>
      </c>
      <c r="P104" s="65" t="s">
        <v>241</v>
      </c>
      <c r="Q104" s="65" t="s">
        <v>241</v>
      </c>
      <c r="R104" s="65" t="s">
        <v>241</v>
      </c>
      <c r="S104" s="65" t="s">
        <v>13</v>
      </c>
      <c r="T104" s="65" t="s">
        <v>13</v>
      </c>
      <c r="U104" s="65" t="s">
        <v>13</v>
      </c>
      <c r="V104" s="65" t="s">
        <v>13</v>
      </c>
      <c r="W104" s="65" t="s">
        <v>241</v>
      </c>
      <c r="X104" s="65" t="s">
        <v>241</v>
      </c>
      <c r="Y104" s="65" t="s">
        <v>241</v>
      </c>
      <c r="Z104" s="65" t="s">
        <v>241</v>
      </c>
      <c r="AA104" s="65" t="s">
        <v>241</v>
      </c>
      <c r="AB104" s="65" t="s">
        <v>241</v>
      </c>
      <c r="AC104" s="65" t="s">
        <v>241</v>
      </c>
      <c r="AD104" s="65" t="s">
        <v>241</v>
      </c>
      <c r="AE104" s="65" t="s">
        <v>241</v>
      </c>
      <c r="AF104" s="65" t="s">
        <v>241</v>
      </c>
      <c r="AG104" s="65" t="s">
        <v>241</v>
      </c>
      <c r="AH104" s="65" t="s">
        <v>241</v>
      </c>
      <c r="AI104" s="79" t="s">
        <v>241</v>
      </c>
      <c r="AJ104" s="65" t="s">
        <v>241</v>
      </c>
      <c r="AK104" s="65" t="s">
        <v>241</v>
      </c>
      <c r="AL104" s="65" t="s">
        <v>241</v>
      </c>
      <c r="AM104" s="66">
        <f t="shared" si="4"/>
        <v>11</v>
      </c>
      <c r="AN104" s="67">
        <f t="shared" si="5"/>
        <v>0</v>
      </c>
      <c r="AO104" s="68">
        <f t="shared" si="6"/>
        <v>20</v>
      </c>
      <c r="AP104" s="69">
        <f t="shared" si="7"/>
        <v>11</v>
      </c>
      <c r="AQ104" s="54">
        <f>VLOOKUP($D104,[2]SALARY!$B$9:$E$126,1,0)</f>
        <v>6268</v>
      </c>
    </row>
    <row r="105" spans="1:43" s="70" customFormat="1" ht="41.25" customHeight="1" x14ac:dyDescent="0.3">
      <c r="A105" s="59">
        <v>92</v>
      </c>
      <c r="B105" s="60" t="s">
        <v>202</v>
      </c>
      <c r="C105" s="72" t="s">
        <v>204</v>
      </c>
      <c r="D105" s="72">
        <v>5307</v>
      </c>
      <c r="E105" s="72" t="s">
        <v>99</v>
      </c>
      <c r="F105" s="75">
        <v>44075</v>
      </c>
      <c r="G105" s="64" t="s">
        <v>10</v>
      </c>
      <c r="H105" s="65" t="s">
        <v>13</v>
      </c>
      <c r="I105" s="65" t="s">
        <v>241</v>
      </c>
      <c r="J105" s="65" t="s">
        <v>13</v>
      </c>
      <c r="K105" s="65" t="s">
        <v>241</v>
      </c>
      <c r="L105" s="65" t="s">
        <v>13</v>
      </c>
      <c r="M105" s="65" t="s">
        <v>241</v>
      </c>
      <c r="N105" s="65" t="s">
        <v>13</v>
      </c>
      <c r="O105" s="65" t="s">
        <v>13</v>
      </c>
      <c r="P105" s="65" t="s">
        <v>241</v>
      </c>
      <c r="Q105" s="65" t="s">
        <v>241</v>
      </c>
      <c r="R105" s="65" t="s">
        <v>13</v>
      </c>
      <c r="S105" s="65" t="s">
        <v>13</v>
      </c>
      <c r="T105" s="65" t="s">
        <v>13</v>
      </c>
      <c r="U105" s="65" t="s">
        <v>241</v>
      </c>
      <c r="V105" s="65" t="s">
        <v>241</v>
      </c>
      <c r="W105" s="65" t="s">
        <v>13</v>
      </c>
      <c r="X105" s="65" t="s">
        <v>13</v>
      </c>
      <c r="Y105" s="65" t="s">
        <v>13</v>
      </c>
      <c r="Z105" s="65" t="s">
        <v>13</v>
      </c>
      <c r="AA105" s="65" t="s">
        <v>13</v>
      </c>
      <c r="AB105" s="65" t="s">
        <v>241</v>
      </c>
      <c r="AC105" s="65" t="s">
        <v>13</v>
      </c>
      <c r="AD105" s="65" t="s">
        <v>241</v>
      </c>
      <c r="AE105" s="65" t="s">
        <v>13</v>
      </c>
      <c r="AF105" s="65" t="s">
        <v>13</v>
      </c>
      <c r="AG105" s="65" t="s">
        <v>13</v>
      </c>
      <c r="AH105" s="65" t="s">
        <v>13</v>
      </c>
      <c r="AI105" s="79" t="s">
        <v>241</v>
      </c>
      <c r="AJ105" s="65" t="s">
        <v>241</v>
      </c>
      <c r="AK105" s="65" t="s">
        <v>241</v>
      </c>
      <c r="AL105" s="65" t="s">
        <v>13</v>
      </c>
      <c r="AM105" s="66">
        <f t="shared" si="4"/>
        <v>19</v>
      </c>
      <c r="AN105" s="67">
        <f t="shared" si="5"/>
        <v>0</v>
      </c>
      <c r="AO105" s="68">
        <f t="shared" si="6"/>
        <v>12</v>
      </c>
      <c r="AP105" s="69">
        <f t="shared" si="7"/>
        <v>19</v>
      </c>
      <c r="AQ105" s="54">
        <f>VLOOKUP($D105,[2]SALARY!$B$9:$E$126,1,0)</f>
        <v>5307</v>
      </c>
    </row>
    <row r="106" spans="1:43" s="70" customFormat="1" ht="41.25" customHeight="1" x14ac:dyDescent="0.3">
      <c r="A106" s="71">
        <v>93</v>
      </c>
      <c r="B106" s="60" t="s">
        <v>112</v>
      </c>
      <c r="C106" s="72" t="s">
        <v>205</v>
      </c>
      <c r="D106" s="72">
        <v>5461</v>
      </c>
      <c r="E106" s="72" t="s">
        <v>99</v>
      </c>
      <c r="F106" s="75">
        <v>44124</v>
      </c>
      <c r="G106" s="64" t="s">
        <v>10</v>
      </c>
      <c r="H106" s="65" t="s">
        <v>13</v>
      </c>
      <c r="I106" s="65" t="s">
        <v>241</v>
      </c>
      <c r="J106" s="65" t="s">
        <v>241</v>
      </c>
      <c r="K106" s="65" t="s">
        <v>13</v>
      </c>
      <c r="L106" s="65" t="s">
        <v>13</v>
      </c>
      <c r="M106" s="65" t="s">
        <v>13</v>
      </c>
      <c r="N106" s="65" t="s">
        <v>241</v>
      </c>
      <c r="O106" s="65" t="s">
        <v>13</v>
      </c>
      <c r="P106" s="65" t="s">
        <v>241</v>
      </c>
      <c r="Q106" s="65" t="s">
        <v>13</v>
      </c>
      <c r="R106" s="65" t="s">
        <v>13</v>
      </c>
      <c r="S106" s="65" t="s">
        <v>13</v>
      </c>
      <c r="T106" s="65" t="s">
        <v>13</v>
      </c>
      <c r="U106" s="65" t="s">
        <v>13</v>
      </c>
      <c r="V106" s="65" t="s">
        <v>13</v>
      </c>
      <c r="W106" s="65" t="s">
        <v>241</v>
      </c>
      <c r="X106" s="65" t="s">
        <v>241</v>
      </c>
      <c r="Y106" s="65" t="s">
        <v>13</v>
      </c>
      <c r="Z106" s="65" t="s">
        <v>13</v>
      </c>
      <c r="AA106" s="65" t="s">
        <v>13</v>
      </c>
      <c r="AB106" s="65" t="s">
        <v>13</v>
      </c>
      <c r="AC106" s="65" t="s">
        <v>241</v>
      </c>
      <c r="AD106" s="65" t="s">
        <v>13</v>
      </c>
      <c r="AE106" s="65" t="s">
        <v>13</v>
      </c>
      <c r="AF106" s="65" t="s">
        <v>13</v>
      </c>
      <c r="AG106" s="65" t="s">
        <v>13</v>
      </c>
      <c r="AH106" s="65" t="s">
        <v>13</v>
      </c>
      <c r="AI106" s="79" t="s">
        <v>13</v>
      </c>
      <c r="AJ106" s="65" t="s">
        <v>241</v>
      </c>
      <c r="AK106" s="65" t="s">
        <v>13</v>
      </c>
      <c r="AL106" s="65" t="s">
        <v>13</v>
      </c>
      <c r="AM106" s="66">
        <f t="shared" si="4"/>
        <v>23</v>
      </c>
      <c r="AN106" s="67">
        <f t="shared" si="5"/>
        <v>0</v>
      </c>
      <c r="AO106" s="68">
        <f t="shared" si="6"/>
        <v>8</v>
      </c>
      <c r="AP106" s="69">
        <f t="shared" si="7"/>
        <v>23</v>
      </c>
      <c r="AQ106" s="54">
        <f>VLOOKUP($D106,[2]SALARY!$B$9:$E$126,1,0)</f>
        <v>5461</v>
      </c>
    </row>
    <row r="107" spans="1:43" s="70" customFormat="1" ht="41.25" customHeight="1" x14ac:dyDescent="0.3">
      <c r="A107" s="59">
        <v>94</v>
      </c>
      <c r="B107" s="60" t="s">
        <v>207</v>
      </c>
      <c r="C107" s="72" t="s">
        <v>208</v>
      </c>
      <c r="D107" s="72">
        <v>6353</v>
      </c>
      <c r="E107" s="72" t="s">
        <v>99</v>
      </c>
      <c r="F107" s="75">
        <v>44634</v>
      </c>
      <c r="G107" s="64" t="s">
        <v>10</v>
      </c>
      <c r="H107" s="65" t="s">
        <v>13</v>
      </c>
      <c r="I107" s="65" t="s">
        <v>13</v>
      </c>
      <c r="J107" s="65" t="s">
        <v>13</v>
      </c>
      <c r="K107" s="65" t="s">
        <v>13</v>
      </c>
      <c r="L107" s="65" t="s">
        <v>13</v>
      </c>
      <c r="M107" s="65" t="s">
        <v>241</v>
      </c>
      <c r="N107" s="65" t="s">
        <v>241</v>
      </c>
      <c r="O107" s="65" t="s">
        <v>13</v>
      </c>
      <c r="P107" s="65" t="s">
        <v>13</v>
      </c>
      <c r="Q107" s="65" t="s">
        <v>13</v>
      </c>
      <c r="R107" s="65" t="s">
        <v>13</v>
      </c>
      <c r="S107" s="65" t="s">
        <v>13</v>
      </c>
      <c r="T107" s="65" t="s">
        <v>241</v>
      </c>
      <c r="U107" s="65" t="s">
        <v>13</v>
      </c>
      <c r="V107" s="65" t="s">
        <v>13</v>
      </c>
      <c r="W107" s="65" t="s">
        <v>13</v>
      </c>
      <c r="X107" s="65" t="s">
        <v>13</v>
      </c>
      <c r="Y107" s="65" t="s">
        <v>13</v>
      </c>
      <c r="Z107" s="65" t="s">
        <v>13</v>
      </c>
      <c r="AA107" s="65" t="s">
        <v>13</v>
      </c>
      <c r="AB107" s="65" t="s">
        <v>241</v>
      </c>
      <c r="AC107" s="65" t="s">
        <v>13</v>
      </c>
      <c r="AD107" s="65" t="s">
        <v>13</v>
      </c>
      <c r="AE107" s="65" t="s">
        <v>13</v>
      </c>
      <c r="AF107" s="65" t="s">
        <v>13</v>
      </c>
      <c r="AG107" s="65" t="s">
        <v>13</v>
      </c>
      <c r="AH107" s="65" t="s">
        <v>241</v>
      </c>
      <c r="AI107" s="79" t="s">
        <v>13</v>
      </c>
      <c r="AJ107" s="65" t="s">
        <v>241</v>
      </c>
      <c r="AK107" s="65" t="s">
        <v>13</v>
      </c>
      <c r="AL107" s="65" t="s">
        <v>13</v>
      </c>
      <c r="AM107" s="66">
        <f t="shared" si="4"/>
        <v>25</v>
      </c>
      <c r="AN107" s="67">
        <f t="shared" si="5"/>
        <v>0</v>
      </c>
      <c r="AO107" s="68">
        <f t="shared" si="6"/>
        <v>6</v>
      </c>
      <c r="AP107" s="69">
        <f t="shared" si="7"/>
        <v>25</v>
      </c>
      <c r="AQ107" s="54">
        <f>VLOOKUP($D107,[2]SALARY!$B$9:$E$126,1,0)</f>
        <v>6353</v>
      </c>
    </row>
    <row r="108" spans="1:43" s="70" customFormat="1" ht="41.25" customHeight="1" x14ac:dyDescent="0.3">
      <c r="A108" s="71">
        <v>95</v>
      </c>
      <c r="B108" s="60" t="s">
        <v>211</v>
      </c>
      <c r="C108" s="72" t="s">
        <v>212</v>
      </c>
      <c r="D108" s="72">
        <v>6380</v>
      </c>
      <c r="E108" s="72" t="s">
        <v>99</v>
      </c>
      <c r="F108" s="75">
        <v>44659</v>
      </c>
      <c r="G108" s="64" t="s">
        <v>10</v>
      </c>
      <c r="H108" s="65" t="s">
        <v>241</v>
      </c>
      <c r="I108" s="65" t="s">
        <v>13</v>
      </c>
      <c r="J108" s="65" t="s">
        <v>241</v>
      </c>
      <c r="K108" s="65" t="s">
        <v>13</v>
      </c>
      <c r="L108" s="65" t="s">
        <v>13</v>
      </c>
      <c r="M108" s="65" t="s">
        <v>13</v>
      </c>
      <c r="N108" s="65" t="s">
        <v>13</v>
      </c>
      <c r="O108" s="65" t="s">
        <v>241</v>
      </c>
      <c r="P108" s="65" t="s">
        <v>13</v>
      </c>
      <c r="Q108" s="65" t="s">
        <v>13</v>
      </c>
      <c r="R108" s="65" t="s">
        <v>13</v>
      </c>
      <c r="S108" s="65" t="s">
        <v>13</v>
      </c>
      <c r="T108" s="65" t="s">
        <v>13</v>
      </c>
      <c r="U108" s="65" t="s">
        <v>13</v>
      </c>
      <c r="V108" s="65" t="s">
        <v>241</v>
      </c>
      <c r="W108" s="65" t="s">
        <v>13</v>
      </c>
      <c r="X108" s="65" t="s">
        <v>13</v>
      </c>
      <c r="Y108" s="65" t="s">
        <v>241</v>
      </c>
      <c r="Z108" s="65" t="s">
        <v>13</v>
      </c>
      <c r="AA108" s="65" t="s">
        <v>13</v>
      </c>
      <c r="AB108" s="65" t="s">
        <v>241</v>
      </c>
      <c r="AC108" s="65" t="s">
        <v>13</v>
      </c>
      <c r="AD108" s="65" t="s">
        <v>13</v>
      </c>
      <c r="AE108" s="65" t="s">
        <v>13</v>
      </c>
      <c r="AF108" s="65" t="s">
        <v>13</v>
      </c>
      <c r="AG108" s="65" t="s">
        <v>241</v>
      </c>
      <c r="AH108" s="65" t="s">
        <v>13</v>
      </c>
      <c r="AI108" s="79" t="s">
        <v>241</v>
      </c>
      <c r="AJ108" s="65" t="s">
        <v>13</v>
      </c>
      <c r="AK108" s="65" t="s">
        <v>13</v>
      </c>
      <c r="AL108" s="65" t="s">
        <v>241</v>
      </c>
      <c r="AM108" s="66">
        <f t="shared" si="4"/>
        <v>22</v>
      </c>
      <c r="AN108" s="67">
        <f t="shared" si="5"/>
        <v>0</v>
      </c>
      <c r="AO108" s="68">
        <f t="shared" si="6"/>
        <v>9</v>
      </c>
      <c r="AP108" s="69">
        <f t="shared" si="7"/>
        <v>22</v>
      </c>
      <c r="AQ108" s="54">
        <f>VLOOKUP($D108,[2]SALARY!$B$9:$E$126,1,0)</f>
        <v>6380</v>
      </c>
    </row>
    <row r="109" spans="1:43" s="70" customFormat="1" ht="41.25" customHeight="1" x14ac:dyDescent="0.3">
      <c r="A109" s="59">
        <v>96</v>
      </c>
      <c r="B109" s="60" t="s">
        <v>213</v>
      </c>
      <c r="C109" s="72" t="s">
        <v>214</v>
      </c>
      <c r="D109" s="72">
        <v>6400</v>
      </c>
      <c r="E109" s="72" t="s">
        <v>99</v>
      </c>
      <c r="F109" s="75">
        <v>44662</v>
      </c>
      <c r="G109" s="64" t="s">
        <v>10</v>
      </c>
      <c r="H109" s="65" t="s">
        <v>241</v>
      </c>
      <c r="I109" s="65" t="s">
        <v>241</v>
      </c>
      <c r="J109" s="65" t="s">
        <v>13</v>
      </c>
      <c r="K109" s="65" t="s">
        <v>13</v>
      </c>
      <c r="L109" s="65" t="s">
        <v>13</v>
      </c>
      <c r="M109" s="65" t="s">
        <v>13</v>
      </c>
      <c r="N109" s="65" t="s">
        <v>241</v>
      </c>
      <c r="O109" s="65" t="s">
        <v>13</v>
      </c>
      <c r="P109" s="65" t="s">
        <v>241</v>
      </c>
      <c r="Q109" s="65" t="s">
        <v>13</v>
      </c>
      <c r="R109" s="65" t="s">
        <v>13</v>
      </c>
      <c r="S109" s="65" t="s">
        <v>13</v>
      </c>
      <c r="T109" s="65" t="s">
        <v>13</v>
      </c>
      <c r="U109" s="65" t="s">
        <v>13</v>
      </c>
      <c r="V109" s="65" t="s">
        <v>13</v>
      </c>
      <c r="W109" s="65" t="s">
        <v>13</v>
      </c>
      <c r="X109" s="65" t="s">
        <v>241</v>
      </c>
      <c r="Y109" s="65" t="s">
        <v>13</v>
      </c>
      <c r="Z109" s="65" t="s">
        <v>13</v>
      </c>
      <c r="AA109" s="65" t="s">
        <v>13</v>
      </c>
      <c r="AB109" s="65" t="s">
        <v>13</v>
      </c>
      <c r="AC109" s="65" t="s">
        <v>13</v>
      </c>
      <c r="AD109" s="65" t="s">
        <v>241</v>
      </c>
      <c r="AE109" s="65" t="s">
        <v>13</v>
      </c>
      <c r="AF109" s="65" t="s">
        <v>241</v>
      </c>
      <c r="AG109" s="65" t="s">
        <v>13</v>
      </c>
      <c r="AH109" s="65" t="s">
        <v>13</v>
      </c>
      <c r="AI109" s="79" t="s">
        <v>13</v>
      </c>
      <c r="AJ109" s="65" t="s">
        <v>13</v>
      </c>
      <c r="AK109" s="65" t="s">
        <v>241</v>
      </c>
      <c r="AL109" s="65" t="s">
        <v>13</v>
      </c>
      <c r="AM109" s="66">
        <f t="shared" si="4"/>
        <v>23</v>
      </c>
      <c r="AN109" s="67">
        <f t="shared" si="5"/>
        <v>0</v>
      </c>
      <c r="AO109" s="68">
        <f t="shared" si="6"/>
        <v>8</v>
      </c>
      <c r="AP109" s="69">
        <f t="shared" si="7"/>
        <v>23</v>
      </c>
      <c r="AQ109" s="54">
        <f>VLOOKUP($D109,[2]SALARY!$B$9:$E$126,1,0)</f>
        <v>6400</v>
      </c>
    </row>
    <row r="110" spans="1:43" s="70" customFormat="1" ht="41.25" customHeight="1" x14ac:dyDescent="0.3">
      <c r="A110" s="71">
        <v>97</v>
      </c>
      <c r="B110" s="60" t="s">
        <v>215</v>
      </c>
      <c r="C110" s="72" t="s">
        <v>210</v>
      </c>
      <c r="D110" s="72">
        <v>6381</v>
      </c>
      <c r="E110" s="72" t="s">
        <v>99</v>
      </c>
      <c r="F110" s="75">
        <v>44659</v>
      </c>
      <c r="G110" s="64" t="s">
        <v>10</v>
      </c>
      <c r="H110" s="65" t="s">
        <v>241</v>
      </c>
      <c r="I110" s="65" t="s">
        <v>241</v>
      </c>
      <c r="J110" s="65" t="s">
        <v>241</v>
      </c>
      <c r="K110" s="65" t="s">
        <v>13</v>
      </c>
      <c r="L110" s="65" t="s">
        <v>13</v>
      </c>
      <c r="M110" s="65" t="s">
        <v>13</v>
      </c>
      <c r="N110" s="65" t="s">
        <v>241</v>
      </c>
      <c r="O110" s="65" t="s">
        <v>13</v>
      </c>
      <c r="P110" s="65" t="s">
        <v>241</v>
      </c>
      <c r="Q110" s="65" t="s">
        <v>241</v>
      </c>
      <c r="R110" s="65" t="s">
        <v>241</v>
      </c>
      <c r="S110" s="65" t="s">
        <v>241</v>
      </c>
      <c r="T110" s="65" t="s">
        <v>13</v>
      </c>
      <c r="U110" s="65" t="s">
        <v>241</v>
      </c>
      <c r="V110" s="65" t="s">
        <v>241</v>
      </c>
      <c r="W110" s="65" t="s">
        <v>241</v>
      </c>
      <c r="X110" s="65" t="s">
        <v>241</v>
      </c>
      <c r="Y110" s="65" t="s">
        <v>13</v>
      </c>
      <c r="Z110" s="65" t="s">
        <v>13</v>
      </c>
      <c r="AA110" s="65" t="s">
        <v>13</v>
      </c>
      <c r="AB110" s="65" t="s">
        <v>241</v>
      </c>
      <c r="AC110" s="65" t="s">
        <v>13</v>
      </c>
      <c r="AD110" s="65" t="s">
        <v>13</v>
      </c>
      <c r="AE110" s="65" t="s">
        <v>241</v>
      </c>
      <c r="AF110" s="65" t="s">
        <v>13</v>
      </c>
      <c r="AG110" s="65" t="s">
        <v>13</v>
      </c>
      <c r="AH110" s="65" t="s">
        <v>241</v>
      </c>
      <c r="AI110" s="79" t="s">
        <v>13</v>
      </c>
      <c r="AJ110" s="65" t="s">
        <v>13</v>
      </c>
      <c r="AK110" s="65" t="s">
        <v>13</v>
      </c>
      <c r="AL110" s="65" t="s">
        <v>241</v>
      </c>
      <c r="AM110" s="66">
        <f t="shared" si="4"/>
        <v>15</v>
      </c>
      <c r="AN110" s="67">
        <f t="shared" si="5"/>
        <v>0</v>
      </c>
      <c r="AO110" s="68">
        <f t="shared" si="6"/>
        <v>16</v>
      </c>
      <c r="AP110" s="69">
        <f t="shared" si="7"/>
        <v>15</v>
      </c>
      <c r="AQ110" s="54">
        <f>VLOOKUP($D110,[2]SALARY!$B$9:$E$126,1,0)</f>
        <v>6381</v>
      </c>
    </row>
    <row r="111" spans="1:43" s="70" customFormat="1" ht="41.25" customHeight="1" x14ac:dyDescent="0.3">
      <c r="A111" s="59">
        <v>98</v>
      </c>
      <c r="B111" s="60" t="s">
        <v>239</v>
      </c>
      <c r="C111" s="72"/>
      <c r="D111" s="72">
        <v>6224</v>
      </c>
      <c r="E111" s="72" t="s">
        <v>99</v>
      </c>
      <c r="F111" s="75"/>
      <c r="G111" s="64" t="s">
        <v>10</v>
      </c>
      <c r="H111" s="65" t="s">
        <v>13</v>
      </c>
      <c r="I111" s="65" t="s">
        <v>241</v>
      </c>
      <c r="J111" s="65" t="s">
        <v>13</v>
      </c>
      <c r="K111" s="65" t="s">
        <v>241</v>
      </c>
      <c r="L111" s="65" t="s">
        <v>13</v>
      </c>
      <c r="M111" s="65" t="s">
        <v>13</v>
      </c>
      <c r="N111" s="65" t="s">
        <v>13</v>
      </c>
      <c r="O111" s="65" t="s">
        <v>13</v>
      </c>
      <c r="P111" s="65" t="s">
        <v>241</v>
      </c>
      <c r="Q111" s="65" t="s">
        <v>13</v>
      </c>
      <c r="R111" s="65" t="s">
        <v>13</v>
      </c>
      <c r="S111" s="65" t="s">
        <v>241</v>
      </c>
      <c r="T111" s="65" t="s">
        <v>13</v>
      </c>
      <c r="U111" s="65" t="s">
        <v>13</v>
      </c>
      <c r="V111" s="65" t="s">
        <v>13</v>
      </c>
      <c r="W111" s="65" t="s">
        <v>241</v>
      </c>
      <c r="X111" s="65" t="s">
        <v>13</v>
      </c>
      <c r="Y111" s="65" t="s">
        <v>13</v>
      </c>
      <c r="Z111" s="65" t="s">
        <v>241</v>
      </c>
      <c r="AA111" s="65" t="s">
        <v>13</v>
      </c>
      <c r="AB111" s="65" t="s">
        <v>241</v>
      </c>
      <c r="AC111" s="65" t="s">
        <v>241</v>
      </c>
      <c r="AD111" s="65" t="s">
        <v>13</v>
      </c>
      <c r="AE111" s="65" t="s">
        <v>241</v>
      </c>
      <c r="AF111" s="65" t="s">
        <v>241</v>
      </c>
      <c r="AG111" s="65" t="s">
        <v>241</v>
      </c>
      <c r="AH111" s="65" t="s">
        <v>13</v>
      </c>
      <c r="AI111" s="79" t="s">
        <v>241</v>
      </c>
      <c r="AJ111" s="65" t="s">
        <v>241</v>
      </c>
      <c r="AK111" s="65" t="s">
        <v>241</v>
      </c>
      <c r="AL111" s="65" t="s">
        <v>241</v>
      </c>
      <c r="AM111" s="66">
        <f t="shared" ref="AM111" si="12">COUNTIF(H111:AL111,"P")*1</f>
        <v>16</v>
      </c>
      <c r="AN111" s="67">
        <f t="shared" ref="AN111" si="13">COUNTIF(H111:AL111,"OFF")*1</f>
        <v>0</v>
      </c>
      <c r="AO111" s="68">
        <f t="shared" ref="AO111" si="14">COUNTIF(H111:AL111,"A")*1</f>
        <v>15</v>
      </c>
      <c r="AP111" s="69">
        <f t="shared" ref="AP111" si="15">AM111+AN111</f>
        <v>16</v>
      </c>
      <c r="AQ111" s="54">
        <f>VLOOKUP($D111,[2]SALARY!$B$9:$E$126,1,0)</f>
        <v>6224</v>
      </c>
    </row>
    <row r="112" spans="1:43" s="70" customFormat="1" ht="41.25" customHeight="1" x14ac:dyDescent="0.3">
      <c r="A112" s="71">
        <v>99</v>
      </c>
      <c r="B112" s="60" t="s">
        <v>240</v>
      </c>
      <c r="C112" s="72"/>
      <c r="D112" s="72">
        <v>6345</v>
      </c>
      <c r="E112" s="72" t="s">
        <v>99</v>
      </c>
      <c r="F112" s="75"/>
      <c r="G112" s="64" t="s">
        <v>10</v>
      </c>
      <c r="H112" s="65" t="s">
        <v>13</v>
      </c>
      <c r="I112" s="65" t="s">
        <v>13</v>
      </c>
      <c r="J112" s="65" t="s">
        <v>241</v>
      </c>
      <c r="K112" s="65" t="s">
        <v>13</v>
      </c>
      <c r="L112" s="65" t="s">
        <v>13</v>
      </c>
      <c r="M112" s="65" t="s">
        <v>13</v>
      </c>
      <c r="N112" s="65" t="s">
        <v>13</v>
      </c>
      <c r="O112" s="65" t="s">
        <v>13</v>
      </c>
      <c r="P112" s="65" t="s">
        <v>13</v>
      </c>
      <c r="Q112" s="65" t="s">
        <v>241</v>
      </c>
      <c r="R112" s="65" t="s">
        <v>241</v>
      </c>
      <c r="S112" s="65" t="s">
        <v>241</v>
      </c>
      <c r="T112" s="65" t="s">
        <v>13</v>
      </c>
      <c r="U112" s="65" t="s">
        <v>13</v>
      </c>
      <c r="V112" s="65" t="s">
        <v>13</v>
      </c>
      <c r="W112" s="65" t="s">
        <v>13</v>
      </c>
      <c r="X112" s="65" t="s">
        <v>241</v>
      </c>
      <c r="Y112" s="65" t="s">
        <v>13</v>
      </c>
      <c r="Z112" s="65" t="s">
        <v>13</v>
      </c>
      <c r="AA112" s="65" t="s">
        <v>13</v>
      </c>
      <c r="AB112" s="65" t="s">
        <v>13</v>
      </c>
      <c r="AC112" s="65" t="s">
        <v>13</v>
      </c>
      <c r="AD112" s="65" t="s">
        <v>13</v>
      </c>
      <c r="AE112" s="65" t="s">
        <v>241</v>
      </c>
      <c r="AF112" s="65" t="s">
        <v>13</v>
      </c>
      <c r="AG112" s="65" t="s">
        <v>13</v>
      </c>
      <c r="AH112" s="65" t="s">
        <v>13</v>
      </c>
      <c r="AI112" s="79" t="s">
        <v>13</v>
      </c>
      <c r="AJ112" s="65" t="s">
        <v>13</v>
      </c>
      <c r="AK112" s="65" t="s">
        <v>13</v>
      </c>
      <c r="AL112" s="65" t="s">
        <v>13</v>
      </c>
      <c r="AM112" s="66">
        <f t="shared" ref="AM112" si="16">COUNTIF(H112:AL112,"P")*1</f>
        <v>25</v>
      </c>
      <c r="AN112" s="67">
        <f t="shared" ref="AN112" si="17">COUNTIF(H112:AL112,"OFF")*1</f>
        <v>0</v>
      </c>
      <c r="AO112" s="68">
        <f t="shared" ref="AO112" si="18">COUNTIF(H112:AL112,"A")*1</f>
        <v>6</v>
      </c>
      <c r="AP112" s="69">
        <f t="shared" ref="AP112" si="19">AM112+AN112</f>
        <v>25</v>
      </c>
      <c r="AQ112" s="54">
        <f>VLOOKUP($D112,[2]SALARY!$B$9:$E$126,1,0)</f>
        <v>6345</v>
      </c>
    </row>
    <row r="113" spans="1:43" s="70" customFormat="1" ht="41.25" customHeight="1" x14ac:dyDescent="0.3">
      <c r="A113" s="59">
        <v>100</v>
      </c>
      <c r="B113" s="60" t="s">
        <v>216</v>
      </c>
      <c r="C113" s="72" t="s">
        <v>217</v>
      </c>
      <c r="D113" s="72">
        <v>6410</v>
      </c>
      <c r="E113" s="72" t="s">
        <v>100</v>
      </c>
      <c r="F113" s="75">
        <v>44666</v>
      </c>
      <c r="G113" s="64" t="s">
        <v>101</v>
      </c>
      <c r="H113" s="65" t="s">
        <v>13</v>
      </c>
      <c r="I113" s="65" t="s">
        <v>13</v>
      </c>
      <c r="J113" s="65" t="s">
        <v>13</v>
      </c>
      <c r="K113" s="65" t="s">
        <v>13</v>
      </c>
      <c r="L113" s="65" t="s">
        <v>13</v>
      </c>
      <c r="M113" s="65" t="s">
        <v>241</v>
      </c>
      <c r="N113" s="65" t="s">
        <v>13</v>
      </c>
      <c r="O113" s="65" t="s">
        <v>13</v>
      </c>
      <c r="P113" s="65" t="s">
        <v>13</v>
      </c>
      <c r="Q113" s="65" t="s">
        <v>13</v>
      </c>
      <c r="R113" s="65" t="s">
        <v>241</v>
      </c>
      <c r="S113" s="65" t="s">
        <v>13</v>
      </c>
      <c r="T113" s="65" t="s">
        <v>13</v>
      </c>
      <c r="U113" s="65" t="s">
        <v>13</v>
      </c>
      <c r="V113" s="65" t="s">
        <v>241</v>
      </c>
      <c r="W113" s="65" t="s">
        <v>13</v>
      </c>
      <c r="X113" s="65" t="s">
        <v>13</v>
      </c>
      <c r="Y113" s="65" t="s">
        <v>13</v>
      </c>
      <c r="Z113" s="65" t="s">
        <v>13</v>
      </c>
      <c r="AA113" s="65" t="s">
        <v>241</v>
      </c>
      <c r="AB113" s="65" t="s">
        <v>13</v>
      </c>
      <c r="AC113" s="65" t="s">
        <v>13</v>
      </c>
      <c r="AD113" s="65" t="s">
        <v>13</v>
      </c>
      <c r="AE113" s="65" t="s">
        <v>13</v>
      </c>
      <c r="AF113" s="65" t="s">
        <v>13</v>
      </c>
      <c r="AG113" s="65" t="s">
        <v>13</v>
      </c>
      <c r="AH113" s="65" t="s">
        <v>241</v>
      </c>
      <c r="AI113" s="79" t="s">
        <v>13</v>
      </c>
      <c r="AJ113" s="65" t="s">
        <v>241</v>
      </c>
      <c r="AK113" s="65" t="s">
        <v>13</v>
      </c>
      <c r="AL113" s="65" t="s">
        <v>13</v>
      </c>
      <c r="AM113" s="66">
        <f t="shared" si="4"/>
        <v>25</v>
      </c>
      <c r="AN113" s="67">
        <f t="shared" si="5"/>
        <v>0</v>
      </c>
      <c r="AO113" s="68">
        <f t="shared" si="6"/>
        <v>6</v>
      </c>
      <c r="AP113" s="69">
        <f t="shared" si="7"/>
        <v>25</v>
      </c>
      <c r="AQ113" s="54">
        <f>VLOOKUP($D113,[2]SALARY!$B$9:$E$126,1,0)</f>
        <v>6410</v>
      </c>
    </row>
    <row r="114" spans="1:43" s="70" customFormat="1" ht="41.25" customHeight="1" x14ac:dyDescent="0.3">
      <c r="A114" s="71">
        <v>101</v>
      </c>
      <c r="B114" s="60" t="s">
        <v>218</v>
      </c>
      <c r="C114" s="72" t="s">
        <v>219</v>
      </c>
      <c r="D114" s="72">
        <v>6414</v>
      </c>
      <c r="E114" s="72" t="s">
        <v>99</v>
      </c>
      <c r="F114" s="75">
        <v>44670</v>
      </c>
      <c r="G114" s="64" t="s">
        <v>10</v>
      </c>
      <c r="H114" s="65" t="s">
        <v>241</v>
      </c>
      <c r="I114" s="65" t="s">
        <v>13</v>
      </c>
      <c r="J114" s="65" t="s">
        <v>13</v>
      </c>
      <c r="K114" s="65" t="s">
        <v>241</v>
      </c>
      <c r="L114" s="65" t="s">
        <v>13</v>
      </c>
      <c r="M114" s="65" t="s">
        <v>241</v>
      </c>
      <c r="N114" s="65" t="s">
        <v>13</v>
      </c>
      <c r="O114" s="65" t="s">
        <v>13</v>
      </c>
      <c r="P114" s="65" t="s">
        <v>241</v>
      </c>
      <c r="Q114" s="65" t="s">
        <v>13</v>
      </c>
      <c r="R114" s="65" t="s">
        <v>13</v>
      </c>
      <c r="S114" s="65" t="s">
        <v>13</v>
      </c>
      <c r="T114" s="65" t="s">
        <v>13</v>
      </c>
      <c r="U114" s="65" t="s">
        <v>241</v>
      </c>
      <c r="V114" s="65" t="s">
        <v>13</v>
      </c>
      <c r="W114" s="65" t="s">
        <v>13</v>
      </c>
      <c r="X114" s="65" t="s">
        <v>13</v>
      </c>
      <c r="Y114" s="65" t="s">
        <v>13</v>
      </c>
      <c r="Z114" s="65" t="s">
        <v>13</v>
      </c>
      <c r="AA114" s="65" t="s">
        <v>13</v>
      </c>
      <c r="AB114" s="65" t="s">
        <v>13</v>
      </c>
      <c r="AC114" s="65" t="s">
        <v>13</v>
      </c>
      <c r="AD114" s="65" t="s">
        <v>241</v>
      </c>
      <c r="AE114" s="65" t="s">
        <v>13</v>
      </c>
      <c r="AF114" s="65" t="s">
        <v>13</v>
      </c>
      <c r="AG114" s="65" t="s">
        <v>241</v>
      </c>
      <c r="AH114" s="65" t="s">
        <v>13</v>
      </c>
      <c r="AI114" s="79" t="s">
        <v>13</v>
      </c>
      <c r="AJ114" s="65" t="s">
        <v>13</v>
      </c>
      <c r="AK114" s="65" t="s">
        <v>13</v>
      </c>
      <c r="AL114" s="65" t="s">
        <v>13</v>
      </c>
      <c r="AM114" s="66">
        <f t="shared" si="4"/>
        <v>24</v>
      </c>
      <c r="AN114" s="67">
        <f t="shared" si="5"/>
        <v>0</v>
      </c>
      <c r="AO114" s="68">
        <f t="shared" si="6"/>
        <v>7</v>
      </c>
      <c r="AP114" s="69">
        <f t="shared" si="7"/>
        <v>24</v>
      </c>
      <c r="AQ114" s="54">
        <f>VLOOKUP($D114,[2]SALARY!$B$9:$E$126,1,0)</f>
        <v>6414</v>
      </c>
    </row>
    <row r="115" spans="1:43" s="70" customFormat="1" ht="41.25" customHeight="1" x14ac:dyDescent="0.3">
      <c r="A115" s="59">
        <v>102</v>
      </c>
      <c r="B115" s="60" t="s">
        <v>220</v>
      </c>
      <c r="C115" s="72" t="s">
        <v>221</v>
      </c>
      <c r="D115" s="72">
        <v>6415</v>
      </c>
      <c r="E115" s="72" t="s">
        <v>99</v>
      </c>
      <c r="F115" s="75">
        <v>44670</v>
      </c>
      <c r="G115" s="64" t="s">
        <v>10</v>
      </c>
      <c r="H115" s="65" t="s">
        <v>13</v>
      </c>
      <c r="I115" s="65" t="s">
        <v>241</v>
      </c>
      <c r="J115" s="65" t="s">
        <v>13</v>
      </c>
      <c r="K115" s="65" t="s">
        <v>13</v>
      </c>
      <c r="L115" s="65" t="s">
        <v>241</v>
      </c>
      <c r="M115" s="65" t="s">
        <v>241</v>
      </c>
      <c r="N115" s="65" t="s">
        <v>241</v>
      </c>
      <c r="O115" s="65" t="s">
        <v>241</v>
      </c>
      <c r="P115" s="65" t="s">
        <v>241</v>
      </c>
      <c r="Q115" s="65" t="s">
        <v>13</v>
      </c>
      <c r="R115" s="65" t="s">
        <v>241</v>
      </c>
      <c r="S115" s="65" t="s">
        <v>241</v>
      </c>
      <c r="T115" s="65" t="s">
        <v>13</v>
      </c>
      <c r="U115" s="65" t="s">
        <v>241</v>
      </c>
      <c r="V115" s="65" t="s">
        <v>241</v>
      </c>
      <c r="W115" s="65" t="s">
        <v>13</v>
      </c>
      <c r="X115" s="65" t="s">
        <v>13</v>
      </c>
      <c r="Y115" s="65" t="s">
        <v>13</v>
      </c>
      <c r="Z115" s="65" t="s">
        <v>13</v>
      </c>
      <c r="AA115" s="65" t="s">
        <v>241</v>
      </c>
      <c r="AB115" s="65" t="s">
        <v>241</v>
      </c>
      <c r="AC115" s="65" t="s">
        <v>241</v>
      </c>
      <c r="AD115" s="65" t="s">
        <v>241</v>
      </c>
      <c r="AE115" s="65" t="s">
        <v>13</v>
      </c>
      <c r="AF115" s="65" t="s">
        <v>241</v>
      </c>
      <c r="AG115" s="65" t="s">
        <v>241</v>
      </c>
      <c r="AH115" s="65" t="s">
        <v>241</v>
      </c>
      <c r="AI115" s="79" t="s">
        <v>241</v>
      </c>
      <c r="AJ115" s="65" t="s">
        <v>241</v>
      </c>
      <c r="AK115" s="65" t="s">
        <v>241</v>
      </c>
      <c r="AL115" s="65" t="s">
        <v>241</v>
      </c>
      <c r="AM115" s="66">
        <f t="shared" si="4"/>
        <v>10</v>
      </c>
      <c r="AN115" s="67">
        <f t="shared" si="5"/>
        <v>0</v>
      </c>
      <c r="AO115" s="68">
        <f t="shared" si="6"/>
        <v>21</v>
      </c>
      <c r="AP115" s="69">
        <f t="shared" si="7"/>
        <v>10</v>
      </c>
      <c r="AQ115" s="54">
        <f>VLOOKUP($D115,[2]SALARY!$B$9:$E$126,1,0)</f>
        <v>6415</v>
      </c>
    </row>
    <row r="116" spans="1:43" s="70" customFormat="1" ht="41.25" customHeight="1" x14ac:dyDescent="0.3">
      <c r="A116" s="71">
        <v>103</v>
      </c>
      <c r="B116" s="60" t="s">
        <v>245</v>
      </c>
      <c r="C116" s="72"/>
      <c r="D116" s="72">
        <v>5286</v>
      </c>
      <c r="E116" s="72" t="s">
        <v>99</v>
      </c>
      <c r="F116" s="75"/>
      <c r="G116" s="64" t="s">
        <v>10</v>
      </c>
      <c r="H116" s="65" t="s">
        <v>241</v>
      </c>
      <c r="I116" s="65" t="s">
        <v>241</v>
      </c>
      <c r="J116" s="65" t="s">
        <v>241</v>
      </c>
      <c r="K116" s="65" t="s">
        <v>241</v>
      </c>
      <c r="L116" s="65" t="s">
        <v>241</v>
      </c>
      <c r="M116" s="65" t="s">
        <v>241</v>
      </c>
      <c r="N116" s="65" t="s">
        <v>241</v>
      </c>
      <c r="O116" s="65" t="s">
        <v>241</v>
      </c>
      <c r="P116" s="65" t="s">
        <v>241</v>
      </c>
      <c r="Q116" s="65" t="s">
        <v>241</v>
      </c>
      <c r="R116" s="65" t="s">
        <v>241</v>
      </c>
      <c r="S116" s="65" t="s">
        <v>241</v>
      </c>
      <c r="T116" s="65" t="s">
        <v>241</v>
      </c>
      <c r="U116" s="65" t="s">
        <v>241</v>
      </c>
      <c r="V116" s="65" t="s">
        <v>241</v>
      </c>
      <c r="W116" s="65" t="s">
        <v>241</v>
      </c>
      <c r="X116" s="65" t="s">
        <v>241</v>
      </c>
      <c r="Y116" s="65" t="s">
        <v>241</v>
      </c>
      <c r="Z116" s="65" t="s">
        <v>241</v>
      </c>
      <c r="AA116" s="65" t="s">
        <v>13</v>
      </c>
      <c r="AB116" s="65" t="s">
        <v>13</v>
      </c>
      <c r="AC116" s="65" t="s">
        <v>13</v>
      </c>
      <c r="AD116" s="65" t="s">
        <v>13</v>
      </c>
      <c r="AE116" s="65" t="s">
        <v>13</v>
      </c>
      <c r="AF116" s="65" t="s">
        <v>241</v>
      </c>
      <c r="AG116" s="65" t="s">
        <v>13</v>
      </c>
      <c r="AH116" s="65" t="s">
        <v>13</v>
      </c>
      <c r="AI116" s="79" t="s">
        <v>13</v>
      </c>
      <c r="AJ116" s="65" t="s">
        <v>13</v>
      </c>
      <c r="AK116" s="65" t="s">
        <v>13</v>
      </c>
      <c r="AL116" s="65" t="s">
        <v>241</v>
      </c>
      <c r="AM116" s="66">
        <f t="shared" si="4"/>
        <v>10</v>
      </c>
      <c r="AN116" s="67">
        <f t="shared" si="5"/>
        <v>0</v>
      </c>
      <c r="AO116" s="68">
        <f t="shared" si="6"/>
        <v>21</v>
      </c>
      <c r="AP116" s="69">
        <f t="shared" si="7"/>
        <v>10</v>
      </c>
      <c r="AQ116" s="54">
        <f>VLOOKUP($D116,[2]SALARY!$B$9:$E$126,1,0)</f>
        <v>5286</v>
      </c>
    </row>
    <row r="117" spans="1:43" s="70" customFormat="1" ht="41.25" customHeight="1" x14ac:dyDescent="0.3">
      <c r="A117" s="59">
        <v>104</v>
      </c>
      <c r="B117" s="60" t="s">
        <v>223</v>
      </c>
      <c r="C117" s="72" t="s">
        <v>224</v>
      </c>
      <c r="D117" s="72">
        <v>6431</v>
      </c>
      <c r="E117" s="72" t="s">
        <v>99</v>
      </c>
      <c r="F117" s="75">
        <v>44683</v>
      </c>
      <c r="G117" s="64" t="s">
        <v>10</v>
      </c>
      <c r="H117" s="65" t="s">
        <v>241</v>
      </c>
      <c r="I117" s="65" t="s">
        <v>241</v>
      </c>
      <c r="J117" s="65" t="s">
        <v>241</v>
      </c>
      <c r="K117" s="65" t="s">
        <v>241</v>
      </c>
      <c r="L117" s="65" t="s">
        <v>241</v>
      </c>
      <c r="M117" s="65" t="s">
        <v>241</v>
      </c>
      <c r="N117" s="65" t="s">
        <v>241</v>
      </c>
      <c r="O117" s="65" t="s">
        <v>241</v>
      </c>
      <c r="P117" s="65" t="s">
        <v>241</v>
      </c>
      <c r="Q117" s="65" t="s">
        <v>241</v>
      </c>
      <c r="R117" s="65" t="s">
        <v>13</v>
      </c>
      <c r="S117" s="65" t="s">
        <v>13</v>
      </c>
      <c r="T117" s="65" t="s">
        <v>13</v>
      </c>
      <c r="U117" s="65" t="s">
        <v>241</v>
      </c>
      <c r="V117" s="65" t="s">
        <v>13</v>
      </c>
      <c r="W117" s="65" t="s">
        <v>241</v>
      </c>
      <c r="X117" s="65" t="s">
        <v>13</v>
      </c>
      <c r="Y117" s="65" t="s">
        <v>13</v>
      </c>
      <c r="Z117" s="65" t="s">
        <v>13</v>
      </c>
      <c r="AA117" s="65" t="s">
        <v>13</v>
      </c>
      <c r="AB117" s="65" t="s">
        <v>241</v>
      </c>
      <c r="AC117" s="65" t="s">
        <v>241</v>
      </c>
      <c r="AD117" s="65" t="s">
        <v>241</v>
      </c>
      <c r="AE117" s="65" t="s">
        <v>241</v>
      </c>
      <c r="AF117" s="65" t="s">
        <v>241</v>
      </c>
      <c r="AG117" s="65" t="s">
        <v>241</v>
      </c>
      <c r="AH117" s="65" t="s">
        <v>241</v>
      </c>
      <c r="AI117" s="79" t="s">
        <v>241</v>
      </c>
      <c r="AJ117" s="65" t="s">
        <v>241</v>
      </c>
      <c r="AK117" s="65" t="s">
        <v>241</v>
      </c>
      <c r="AL117" s="65" t="s">
        <v>241</v>
      </c>
      <c r="AM117" s="66">
        <f t="shared" si="4"/>
        <v>8</v>
      </c>
      <c r="AN117" s="67">
        <f t="shared" si="5"/>
        <v>0</v>
      </c>
      <c r="AO117" s="68">
        <f t="shared" si="6"/>
        <v>23</v>
      </c>
      <c r="AP117" s="69">
        <f t="shared" si="7"/>
        <v>8</v>
      </c>
      <c r="AQ117" s="54">
        <f>VLOOKUP($D117,[2]SALARY!$B$9:$E$126,1,0)</f>
        <v>6431</v>
      </c>
    </row>
    <row r="118" spans="1:43" s="70" customFormat="1" ht="41.25" customHeight="1" x14ac:dyDescent="0.3">
      <c r="A118" s="71">
        <v>105</v>
      </c>
      <c r="B118" s="60" t="s">
        <v>225</v>
      </c>
      <c r="C118" s="72" t="s">
        <v>226</v>
      </c>
      <c r="D118" s="72">
        <v>6015</v>
      </c>
      <c r="E118" s="72" t="s">
        <v>99</v>
      </c>
      <c r="F118" s="75">
        <v>44683</v>
      </c>
      <c r="G118" s="64" t="s">
        <v>10</v>
      </c>
      <c r="H118" s="65" t="s">
        <v>241</v>
      </c>
      <c r="I118" s="65" t="s">
        <v>13</v>
      </c>
      <c r="J118" s="65" t="s">
        <v>241</v>
      </c>
      <c r="K118" s="65" t="s">
        <v>13</v>
      </c>
      <c r="L118" s="65" t="s">
        <v>13</v>
      </c>
      <c r="M118" s="65" t="s">
        <v>13</v>
      </c>
      <c r="N118" s="65" t="s">
        <v>241</v>
      </c>
      <c r="O118" s="65" t="s">
        <v>13</v>
      </c>
      <c r="P118" s="65" t="s">
        <v>13</v>
      </c>
      <c r="Q118" s="65" t="s">
        <v>241</v>
      </c>
      <c r="R118" s="65" t="s">
        <v>13</v>
      </c>
      <c r="S118" s="65" t="s">
        <v>241</v>
      </c>
      <c r="T118" s="65" t="s">
        <v>13</v>
      </c>
      <c r="U118" s="65" t="s">
        <v>241</v>
      </c>
      <c r="V118" s="65" t="s">
        <v>241</v>
      </c>
      <c r="W118" s="65" t="s">
        <v>241</v>
      </c>
      <c r="X118" s="65" t="s">
        <v>241</v>
      </c>
      <c r="Y118" s="65" t="s">
        <v>241</v>
      </c>
      <c r="Z118" s="65" t="s">
        <v>241</v>
      </c>
      <c r="AA118" s="65" t="s">
        <v>241</v>
      </c>
      <c r="AB118" s="65" t="s">
        <v>241</v>
      </c>
      <c r="AC118" s="65" t="s">
        <v>241</v>
      </c>
      <c r="AD118" s="65" t="s">
        <v>13</v>
      </c>
      <c r="AE118" s="65" t="s">
        <v>13</v>
      </c>
      <c r="AF118" s="65" t="s">
        <v>241</v>
      </c>
      <c r="AG118" s="65" t="s">
        <v>13</v>
      </c>
      <c r="AH118" s="65" t="s">
        <v>13</v>
      </c>
      <c r="AI118" s="79" t="s">
        <v>241</v>
      </c>
      <c r="AJ118" s="65" t="s">
        <v>13</v>
      </c>
      <c r="AK118" s="65" t="s">
        <v>13</v>
      </c>
      <c r="AL118" s="65" t="s">
        <v>13</v>
      </c>
      <c r="AM118" s="66">
        <f t="shared" si="4"/>
        <v>15</v>
      </c>
      <c r="AN118" s="67">
        <f t="shared" si="5"/>
        <v>0</v>
      </c>
      <c r="AO118" s="68">
        <f t="shared" si="6"/>
        <v>16</v>
      </c>
      <c r="AP118" s="69">
        <f t="shared" si="7"/>
        <v>15</v>
      </c>
      <c r="AQ118" s="54">
        <f>VLOOKUP($D118,[2]SALARY!$B$9:$E$126,1,0)</f>
        <v>6015</v>
      </c>
    </row>
    <row r="119" spans="1:43" s="70" customFormat="1" ht="41.25" customHeight="1" x14ac:dyDescent="0.3">
      <c r="A119" s="59">
        <v>106</v>
      </c>
      <c r="B119" s="60" t="s">
        <v>227</v>
      </c>
      <c r="C119" s="72" t="s">
        <v>228</v>
      </c>
      <c r="D119" s="72">
        <v>6432</v>
      </c>
      <c r="E119" s="72" t="s">
        <v>99</v>
      </c>
      <c r="F119" s="75">
        <v>44683</v>
      </c>
      <c r="G119" s="64" t="s">
        <v>10</v>
      </c>
      <c r="H119" s="65" t="s">
        <v>13</v>
      </c>
      <c r="I119" s="65" t="s">
        <v>241</v>
      </c>
      <c r="J119" s="65" t="s">
        <v>13</v>
      </c>
      <c r="K119" s="65" t="s">
        <v>241</v>
      </c>
      <c r="L119" s="65" t="s">
        <v>241</v>
      </c>
      <c r="M119" s="65" t="s">
        <v>13</v>
      </c>
      <c r="N119" s="65" t="s">
        <v>13</v>
      </c>
      <c r="O119" s="65" t="s">
        <v>13</v>
      </c>
      <c r="P119" s="65" t="s">
        <v>13</v>
      </c>
      <c r="Q119" s="65" t="s">
        <v>13</v>
      </c>
      <c r="R119" s="65" t="s">
        <v>13</v>
      </c>
      <c r="S119" s="65" t="s">
        <v>13</v>
      </c>
      <c r="T119" s="65" t="s">
        <v>241</v>
      </c>
      <c r="U119" s="65" t="s">
        <v>13</v>
      </c>
      <c r="V119" s="65" t="s">
        <v>241</v>
      </c>
      <c r="W119" s="65" t="s">
        <v>241</v>
      </c>
      <c r="X119" s="65" t="s">
        <v>13</v>
      </c>
      <c r="Y119" s="65" t="s">
        <v>13</v>
      </c>
      <c r="Z119" s="65" t="s">
        <v>13</v>
      </c>
      <c r="AA119" s="65" t="s">
        <v>13</v>
      </c>
      <c r="AB119" s="65" t="s">
        <v>13</v>
      </c>
      <c r="AC119" s="65" t="s">
        <v>241</v>
      </c>
      <c r="AD119" s="65" t="s">
        <v>241</v>
      </c>
      <c r="AE119" s="65" t="s">
        <v>13</v>
      </c>
      <c r="AF119" s="65" t="s">
        <v>241</v>
      </c>
      <c r="AG119" s="65" t="s">
        <v>13</v>
      </c>
      <c r="AH119" s="65" t="s">
        <v>13</v>
      </c>
      <c r="AI119" s="79" t="s">
        <v>241</v>
      </c>
      <c r="AJ119" s="65" t="s">
        <v>13</v>
      </c>
      <c r="AK119" s="65" t="s">
        <v>13</v>
      </c>
      <c r="AL119" s="65" t="s">
        <v>13</v>
      </c>
      <c r="AM119" s="66">
        <f t="shared" si="4"/>
        <v>21</v>
      </c>
      <c r="AN119" s="67">
        <f t="shared" si="5"/>
        <v>0</v>
      </c>
      <c r="AO119" s="68">
        <f t="shared" si="6"/>
        <v>10</v>
      </c>
      <c r="AP119" s="69">
        <f t="shared" si="7"/>
        <v>21</v>
      </c>
      <c r="AQ119" s="54">
        <f>VLOOKUP($D119,[2]SALARY!$B$9:$E$126,1,0)</f>
        <v>6432</v>
      </c>
    </row>
    <row r="120" spans="1:43" s="70" customFormat="1" ht="41.25" customHeight="1" x14ac:dyDescent="0.3">
      <c r="A120" s="71">
        <v>107</v>
      </c>
      <c r="B120" s="60" t="s">
        <v>229</v>
      </c>
      <c r="C120" s="72" t="s">
        <v>230</v>
      </c>
      <c r="D120" s="72">
        <v>6435</v>
      </c>
      <c r="E120" s="72" t="s">
        <v>99</v>
      </c>
      <c r="F120" s="75">
        <v>44691</v>
      </c>
      <c r="G120" s="64" t="s">
        <v>10</v>
      </c>
      <c r="H120" s="65" t="s">
        <v>241</v>
      </c>
      <c r="I120" s="65" t="s">
        <v>13</v>
      </c>
      <c r="J120" s="65" t="s">
        <v>13</v>
      </c>
      <c r="K120" s="65" t="s">
        <v>13</v>
      </c>
      <c r="L120" s="65" t="s">
        <v>13</v>
      </c>
      <c r="M120" s="65" t="s">
        <v>241</v>
      </c>
      <c r="N120" s="65" t="s">
        <v>241</v>
      </c>
      <c r="O120" s="65" t="s">
        <v>13</v>
      </c>
      <c r="P120" s="65" t="s">
        <v>13</v>
      </c>
      <c r="Q120" s="65" t="s">
        <v>13</v>
      </c>
      <c r="R120" s="65" t="s">
        <v>13</v>
      </c>
      <c r="S120" s="65" t="s">
        <v>241</v>
      </c>
      <c r="T120" s="65" t="s">
        <v>241</v>
      </c>
      <c r="U120" s="65" t="s">
        <v>241</v>
      </c>
      <c r="V120" s="65" t="s">
        <v>241</v>
      </c>
      <c r="W120" s="65" t="s">
        <v>241</v>
      </c>
      <c r="X120" s="65" t="s">
        <v>241</v>
      </c>
      <c r="Y120" s="65" t="s">
        <v>241</v>
      </c>
      <c r="Z120" s="65" t="s">
        <v>241</v>
      </c>
      <c r="AA120" s="65" t="s">
        <v>241</v>
      </c>
      <c r="AB120" s="65" t="s">
        <v>241</v>
      </c>
      <c r="AC120" s="65" t="s">
        <v>13</v>
      </c>
      <c r="AD120" s="65" t="s">
        <v>13</v>
      </c>
      <c r="AE120" s="65" t="s">
        <v>13</v>
      </c>
      <c r="AF120" s="65" t="s">
        <v>241</v>
      </c>
      <c r="AG120" s="65" t="s">
        <v>241</v>
      </c>
      <c r="AH120" s="65" t="s">
        <v>241</v>
      </c>
      <c r="AI120" s="79" t="s">
        <v>13</v>
      </c>
      <c r="AJ120" s="65" t="s">
        <v>241</v>
      </c>
      <c r="AK120" s="65" t="s">
        <v>241</v>
      </c>
      <c r="AL120" s="65" t="s">
        <v>241</v>
      </c>
      <c r="AM120" s="66">
        <f t="shared" si="4"/>
        <v>12</v>
      </c>
      <c r="AN120" s="67">
        <f t="shared" si="5"/>
        <v>0</v>
      </c>
      <c r="AO120" s="68">
        <f t="shared" si="6"/>
        <v>19</v>
      </c>
      <c r="AP120" s="69">
        <f t="shared" si="7"/>
        <v>12</v>
      </c>
      <c r="AQ120" s="54">
        <f>VLOOKUP($D120,[2]SALARY!$B$9:$E$126,1,0)</f>
        <v>6435</v>
      </c>
    </row>
    <row r="121" spans="1:43" s="70" customFormat="1" ht="41.25" customHeight="1" x14ac:dyDescent="0.3">
      <c r="A121" s="59">
        <v>108</v>
      </c>
      <c r="B121" s="60" t="s">
        <v>123</v>
      </c>
      <c r="C121" s="72" t="s">
        <v>237</v>
      </c>
      <c r="D121" s="72">
        <v>6453</v>
      </c>
      <c r="E121" s="72" t="s">
        <v>99</v>
      </c>
      <c r="F121" s="75">
        <v>44706</v>
      </c>
      <c r="G121" s="64" t="s">
        <v>10</v>
      </c>
      <c r="H121" s="65" t="s">
        <v>13</v>
      </c>
      <c r="I121" s="65" t="s">
        <v>241</v>
      </c>
      <c r="J121" s="65" t="s">
        <v>241</v>
      </c>
      <c r="K121" s="65" t="s">
        <v>13</v>
      </c>
      <c r="L121" s="65" t="s">
        <v>241</v>
      </c>
      <c r="M121" s="65" t="s">
        <v>241</v>
      </c>
      <c r="N121" s="65" t="s">
        <v>241</v>
      </c>
      <c r="O121" s="65" t="s">
        <v>241</v>
      </c>
      <c r="P121" s="65" t="s">
        <v>241</v>
      </c>
      <c r="Q121" s="65" t="s">
        <v>241</v>
      </c>
      <c r="R121" s="65" t="s">
        <v>241</v>
      </c>
      <c r="S121" s="65" t="s">
        <v>241</v>
      </c>
      <c r="T121" s="65" t="s">
        <v>241</v>
      </c>
      <c r="U121" s="65" t="s">
        <v>241</v>
      </c>
      <c r="V121" s="65" t="s">
        <v>241</v>
      </c>
      <c r="W121" s="65" t="s">
        <v>241</v>
      </c>
      <c r="X121" s="65" t="s">
        <v>241</v>
      </c>
      <c r="Y121" s="65" t="s">
        <v>241</v>
      </c>
      <c r="Z121" s="65" t="s">
        <v>241</v>
      </c>
      <c r="AA121" s="65" t="s">
        <v>241</v>
      </c>
      <c r="AB121" s="65" t="s">
        <v>13</v>
      </c>
      <c r="AC121" s="65" t="s">
        <v>241</v>
      </c>
      <c r="AD121" s="65" t="s">
        <v>241</v>
      </c>
      <c r="AE121" s="65" t="s">
        <v>241</v>
      </c>
      <c r="AF121" s="65" t="s">
        <v>241</v>
      </c>
      <c r="AG121" s="65" t="s">
        <v>241</v>
      </c>
      <c r="AH121" s="65" t="s">
        <v>241</v>
      </c>
      <c r="AI121" s="79" t="s">
        <v>241</v>
      </c>
      <c r="AJ121" s="65" t="s">
        <v>241</v>
      </c>
      <c r="AK121" s="65" t="s">
        <v>241</v>
      </c>
      <c r="AL121" s="65" t="s">
        <v>241</v>
      </c>
      <c r="AM121" s="66">
        <f t="shared" si="4"/>
        <v>3</v>
      </c>
      <c r="AN121" s="67">
        <f t="shared" si="5"/>
        <v>0</v>
      </c>
      <c r="AO121" s="68">
        <f t="shared" si="6"/>
        <v>28</v>
      </c>
      <c r="AP121" s="69">
        <f t="shared" si="7"/>
        <v>3</v>
      </c>
      <c r="AQ121" s="54">
        <f>VLOOKUP($D121,[2]SALARY!$B$9:$E$126,1,0)</f>
        <v>6453</v>
      </c>
    </row>
    <row r="122" spans="1:43" s="70" customFormat="1" ht="41.25" customHeight="1" x14ac:dyDescent="0.3">
      <c r="A122" s="71">
        <v>109</v>
      </c>
      <c r="B122" s="60" t="s">
        <v>235</v>
      </c>
      <c r="C122" s="72" t="s">
        <v>236</v>
      </c>
      <c r="D122" s="72">
        <v>6454</v>
      </c>
      <c r="E122" s="72" t="s">
        <v>99</v>
      </c>
      <c r="F122" s="75">
        <v>44706</v>
      </c>
      <c r="G122" s="64" t="s">
        <v>10</v>
      </c>
      <c r="H122" s="65" t="s">
        <v>13</v>
      </c>
      <c r="I122" s="65" t="s">
        <v>241</v>
      </c>
      <c r="J122" s="65" t="s">
        <v>13</v>
      </c>
      <c r="K122" s="65" t="s">
        <v>13</v>
      </c>
      <c r="L122" s="65" t="s">
        <v>13</v>
      </c>
      <c r="M122" s="65" t="s">
        <v>241</v>
      </c>
      <c r="N122" s="65" t="s">
        <v>241</v>
      </c>
      <c r="O122" s="65" t="s">
        <v>241</v>
      </c>
      <c r="P122" s="65" t="s">
        <v>241</v>
      </c>
      <c r="Q122" s="65" t="s">
        <v>13</v>
      </c>
      <c r="R122" s="65" t="s">
        <v>13</v>
      </c>
      <c r="S122" s="65" t="s">
        <v>13</v>
      </c>
      <c r="T122" s="65" t="s">
        <v>13</v>
      </c>
      <c r="U122" s="65" t="s">
        <v>13</v>
      </c>
      <c r="V122" s="65" t="s">
        <v>241</v>
      </c>
      <c r="W122" s="65" t="s">
        <v>241</v>
      </c>
      <c r="X122" s="65" t="s">
        <v>13</v>
      </c>
      <c r="Y122" s="65" t="s">
        <v>241</v>
      </c>
      <c r="Z122" s="65" t="s">
        <v>241</v>
      </c>
      <c r="AA122" s="65" t="s">
        <v>241</v>
      </c>
      <c r="AB122" s="65" t="s">
        <v>241</v>
      </c>
      <c r="AC122" s="65" t="s">
        <v>241</v>
      </c>
      <c r="AD122" s="65" t="s">
        <v>241</v>
      </c>
      <c r="AE122" s="65" t="s">
        <v>13</v>
      </c>
      <c r="AF122" s="65" t="s">
        <v>241</v>
      </c>
      <c r="AG122" s="65" t="s">
        <v>13</v>
      </c>
      <c r="AH122" s="65" t="s">
        <v>241</v>
      </c>
      <c r="AI122" s="79" t="s">
        <v>13</v>
      </c>
      <c r="AJ122" s="65" t="s">
        <v>241</v>
      </c>
      <c r="AK122" s="65" t="s">
        <v>241</v>
      </c>
      <c r="AL122" s="65" t="s">
        <v>13</v>
      </c>
      <c r="AM122" s="66">
        <f t="shared" si="4"/>
        <v>14</v>
      </c>
      <c r="AN122" s="67">
        <f t="shared" si="5"/>
        <v>0</v>
      </c>
      <c r="AO122" s="68">
        <f t="shared" si="6"/>
        <v>17</v>
      </c>
      <c r="AP122" s="69">
        <f t="shared" si="7"/>
        <v>14</v>
      </c>
      <c r="AQ122" s="54">
        <f>VLOOKUP($D122,[2]SALARY!$B$9:$E$126,1,0)</f>
        <v>6454</v>
      </c>
    </row>
    <row r="123" spans="1:43" s="70" customFormat="1" ht="41.25" customHeight="1" x14ac:dyDescent="0.3">
      <c r="A123" s="59">
        <v>110</v>
      </c>
      <c r="B123" s="60" t="s">
        <v>233</v>
      </c>
      <c r="C123" s="72" t="s">
        <v>234</v>
      </c>
      <c r="D123" s="72">
        <v>6455</v>
      </c>
      <c r="E123" s="72" t="s">
        <v>99</v>
      </c>
      <c r="F123" s="75">
        <v>44706</v>
      </c>
      <c r="G123" s="64" t="s">
        <v>10</v>
      </c>
      <c r="H123" s="65" t="s">
        <v>13</v>
      </c>
      <c r="I123" s="65" t="s">
        <v>13</v>
      </c>
      <c r="J123" s="65" t="s">
        <v>13</v>
      </c>
      <c r="K123" s="65" t="s">
        <v>13</v>
      </c>
      <c r="L123" s="65" t="s">
        <v>13</v>
      </c>
      <c r="M123" s="65" t="s">
        <v>13</v>
      </c>
      <c r="N123" s="65" t="s">
        <v>241</v>
      </c>
      <c r="O123" s="65" t="s">
        <v>13</v>
      </c>
      <c r="P123" s="65" t="s">
        <v>241</v>
      </c>
      <c r="Q123" s="65" t="s">
        <v>13</v>
      </c>
      <c r="R123" s="65" t="s">
        <v>13</v>
      </c>
      <c r="S123" s="65" t="s">
        <v>13</v>
      </c>
      <c r="T123" s="65" t="s">
        <v>13</v>
      </c>
      <c r="U123" s="65" t="s">
        <v>241</v>
      </c>
      <c r="V123" s="65" t="s">
        <v>13</v>
      </c>
      <c r="W123" s="65" t="s">
        <v>13</v>
      </c>
      <c r="X123" s="65" t="s">
        <v>13</v>
      </c>
      <c r="Y123" s="65" t="s">
        <v>13</v>
      </c>
      <c r="Z123" s="65" t="s">
        <v>13</v>
      </c>
      <c r="AA123" s="65" t="s">
        <v>13</v>
      </c>
      <c r="AB123" s="65" t="s">
        <v>13</v>
      </c>
      <c r="AC123" s="65" t="s">
        <v>241</v>
      </c>
      <c r="AD123" s="65" t="s">
        <v>241</v>
      </c>
      <c r="AE123" s="65" t="s">
        <v>13</v>
      </c>
      <c r="AF123" s="65" t="s">
        <v>13</v>
      </c>
      <c r="AG123" s="65" t="s">
        <v>13</v>
      </c>
      <c r="AH123" s="65" t="s">
        <v>13</v>
      </c>
      <c r="AI123" s="79" t="s">
        <v>13</v>
      </c>
      <c r="AJ123" s="65" t="s">
        <v>13</v>
      </c>
      <c r="AK123" s="65" t="s">
        <v>241</v>
      </c>
      <c r="AL123" s="65" t="s">
        <v>13</v>
      </c>
      <c r="AM123" s="66">
        <f t="shared" si="4"/>
        <v>25</v>
      </c>
      <c r="AN123" s="67">
        <f t="shared" si="5"/>
        <v>0</v>
      </c>
      <c r="AO123" s="68">
        <f t="shared" si="6"/>
        <v>6</v>
      </c>
      <c r="AP123" s="69">
        <f t="shared" si="7"/>
        <v>25</v>
      </c>
      <c r="AQ123" s="54">
        <f>VLOOKUP($D123,[2]SALARY!$B$9:$E$126,1,0)</f>
        <v>6455</v>
      </c>
    </row>
    <row r="124" spans="1:43" s="70" customFormat="1" ht="41.25" customHeight="1" x14ac:dyDescent="0.25">
      <c r="A124" s="59">
        <v>111</v>
      </c>
      <c r="B124" s="82" t="s">
        <v>243</v>
      </c>
      <c r="C124" s="82" t="s">
        <v>244</v>
      </c>
      <c r="D124" s="82">
        <v>5592</v>
      </c>
      <c r="E124" s="82" t="s">
        <v>99</v>
      </c>
      <c r="F124" s="83">
        <v>44264</v>
      </c>
      <c r="G124" s="64" t="s">
        <v>10</v>
      </c>
      <c r="H124" s="65" t="s">
        <v>241</v>
      </c>
      <c r="I124" s="65" t="s">
        <v>241</v>
      </c>
      <c r="J124" s="65" t="s">
        <v>241</v>
      </c>
      <c r="K124" s="65" t="s">
        <v>13</v>
      </c>
      <c r="L124" s="65" t="s">
        <v>13</v>
      </c>
      <c r="M124" s="65" t="s">
        <v>13</v>
      </c>
      <c r="N124" s="65" t="s">
        <v>241</v>
      </c>
      <c r="O124" s="65" t="s">
        <v>13</v>
      </c>
      <c r="P124" s="65" t="s">
        <v>13</v>
      </c>
      <c r="Q124" s="65" t="s">
        <v>13</v>
      </c>
      <c r="R124" s="65" t="s">
        <v>13</v>
      </c>
      <c r="S124" s="65" t="s">
        <v>13</v>
      </c>
      <c r="T124" s="65" t="s">
        <v>13</v>
      </c>
      <c r="U124" s="65" t="s">
        <v>13</v>
      </c>
      <c r="V124" s="65" t="s">
        <v>241</v>
      </c>
      <c r="W124" s="65" t="s">
        <v>13</v>
      </c>
      <c r="X124" s="65" t="s">
        <v>13</v>
      </c>
      <c r="Y124" s="65" t="s">
        <v>13</v>
      </c>
      <c r="Z124" s="65" t="s">
        <v>13</v>
      </c>
      <c r="AA124" s="65" t="s">
        <v>13</v>
      </c>
      <c r="AB124" s="65" t="s">
        <v>13</v>
      </c>
      <c r="AC124" s="65" t="s">
        <v>13</v>
      </c>
      <c r="AD124" s="65" t="s">
        <v>241</v>
      </c>
      <c r="AE124" s="65" t="s">
        <v>13</v>
      </c>
      <c r="AF124" s="65" t="s">
        <v>13</v>
      </c>
      <c r="AG124" s="65" t="s">
        <v>13</v>
      </c>
      <c r="AH124" s="65" t="s">
        <v>13</v>
      </c>
      <c r="AI124" s="79" t="s">
        <v>13</v>
      </c>
      <c r="AJ124" s="65" t="s">
        <v>13</v>
      </c>
      <c r="AK124" s="65" t="s">
        <v>13</v>
      </c>
      <c r="AL124" s="65" t="s">
        <v>13</v>
      </c>
      <c r="AM124" s="66">
        <f t="shared" ref="AM124" si="20">COUNTIF(H124:AL124,"P")*1</f>
        <v>25</v>
      </c>
      <c r="AN124" s="67">
        <f t="shared" ref="AN124" si="21">COUNTIF(H124:AL124,"OFF")*1</f>
        <v>0</v>
      </c>
      <c r="AO124" s="68">
        <f t="shared" ref="AO124" si="22">COUNTIF(H124:AL124,"A")*1</f>
        <v>6</v>
      </c>
      <c r="AP124" s="69">
        <f t="shared" ref="AP124" si="23">AM124+AN124</f>
        <v>25</v>
      </c>
      <c r="AQ124" s="54">
        <f>VLOOKUP($D124,[2]SALARY!$B$9:$E$126,1,0)</f>
        <v>5592</v>
      </c>
    </row>
    <row r="125" spans="1:43" s="70" customFormat="1" ht="41.25" customHeight="1" x14ac:dyDescent="0.3">
      <c r="A125" s="71">
        <v>111</v>
      </c>
      <c r="B125" s="60" t="s">
        <v>231</v>
      </c>
      <c r="C125" s="72" t="s">
        <v>232</v>
      </c>
      <c r="D125" s="72">
        <v>6456</v>
      </c>
      <c r="E125" s="72" t="s">
        <v>99</v>
      </c>
      <c r="F125" s="75">
        <v>44706</v>
      </c>
      <c r="G125" s="64" t="s">
        <v>10</v>
      </c>
      <c r="H125" s="65" t="s">
        <v>13</v>
      </c>
      <c r="I125" s="65" t="s">
        <v>13</v>
      </c>
      <c r="J125" s="65" t="s">
        <v>13</v>
      </c>
      <c r="K125" s="65" t="s">
        <v>13</v>
      </c>
      <c r="L125" s="65" t="s">
        <v>13</v>
      </c>
      <c r="M125" s="65" t="s">
        <v>241</v>
      </c>
      <c r="N125" s="65" t="s">
        <v>13</v>
      </c>
      <c r="O125" s="65" t="s">
        <v>13</v>
      </c>
      <c r="P125" s="65" t="s">
        <v>13</v>
      </c>
      <c r="Q125" s="65" t="s">
        <v>13</v>
      </c>
      <c r="R125" s="65" t="s">
        <v>13</v>
      </c>
      <c r="S125" s="65" t="s">
        <v>13</v>
      </c>
      <c r="T125" s="65" t="s">
        <v>241</v>
      </c>
      <c r="U125" s="65" t="s">
        <v>13</v>
      </c>
      <c r="V125" s="65" t="s">
        <v>13</v>
      </c>
      <c r="W125" s="65" t="s">
        <v>13</v>
      </c>
      <c r="X125" s="65" t="s">
        <v>241</v>
      </c>
      <c r="Y125" s="65" t="s">
        <v>241</v>
      </c>
      <c r="Z125" s="65" t="s">
        <v>241</v>
      </c>
      <c r="AA125" s="65" t="s">
        <v>241</v>
      </c>
      <c r="AB125" s="65" t="s">
        <v>241</v>
      </c>
      <c r="AC125" s="65" t="s">
        <v>241</v>
      </c>
      <c r="AD125" s="65" t="s">
        <v>241</v>
      </c>
      <c r="AE125" s="65" t="s">
        <v>241</v>
      </c>
      <c r="AF125" s="65" t="s">
        <v>241</v>
      </c>
      <c r="AG125" s="65" t="s">
        <v>13</v>
      </c>
      <c r="AH125" s="65" t="s">
        <v>13</v>
      </c>
      <c r="AI125" s="79" t="s">
        <v>13</v>
      </c>
      <c r="AJ125" s="65" t="s">
        <v>13</v>
      </c>
      <c r="AK125" s="65" t="s">
        <v>241</v>
      </c>
      <c r="AL125" s="65" t="s">
        <v>13</v>
      </c>
      <c r="AM125" s="66">
        <f t="shared" si="4"/>
        <v>19</v>
      </c>
      <c r="AN125" s="67">
        <f t="shared" si="5"/>
        <v>0</v>
      </c>
      <c r="AO125" s="68">
        <f t="shared" si="6"/>
        <v>12</v>
      </c>
      <c r="AP125" s="69">
        <f t="shared" si="7"/>
        <v>19</v>
      </c>
      <c r="AQ125" s="54">
        <f>VLOOKUP($D125,[2]SALARY!$B$9:$E$126,1,0)</f>
        <v>6456</v>
      </c>
    </row>
    <row r="126" spans="1:43" ht="25.5" customHeight="1" thickBot="1" x14ac:dyDescent="0.3">
      <c r="D126" s="3"/>
      <c r="AM126" s="55">
        <f>SUM(AM14:AM125)</f>
        <v>2408</v>
      </c>
      <c r="AN126" s="55">
        <f>SUM(AN14:AN125)</f>
        <v>0</v>
      </c>
      <c r="AO126" s="55">
        <f>SUM(AO14:AO125)</f>
        <v>1000</v>
      </c>
      <c r="AP126" s="55">
        <f>SUM(AP14:AP125)</f>
        <v>2408</v>
      </c>
    </row>
    <row r="127" spans="1:43" ht="50.25" customHeight="1" x14ac:dyDescent="0.25">
      <c r="D127" s="3"/>
      <c r="F127" s="56" t="s">
        <v>206</v>
      </c>
      <c r="G127" s="56"/>
      <c r="H127" s="47">
        <f t="shared" ref="H127:AL127" si="24">COUNTIF(H14:H125,"P")</f>
        <v>78</v>
      </c>
      <c r="I127" s="47">
        <f t="shared" si="24"/>
        <v>78</v>
      </c>
      <c r="J127" s="47">
        <f t="shared" si="24"/>
        <v>78</v>
      </c>
      <c r="K127" s="47">
        <f t="shared" si="24"/>
        <v>78</v>
      </c>
      <c r="L127" s="47">
        <f t="shared" si="24"/>
        <v>78</v>
      </c>
      <c r="M127" s="47">
        <f t="shared" si="24"/>
        <v>78</v>
      </c>
      <c r="N127" s="47">
        <f t="shared" si="24"/>
        <v>77</v>
      </c>
      <c r="O127" s="47">
        <f t="shared" si="24"/>
        <v>78</v>
      </c>
      <c r="P127" s="47">
        <f t="shared" si="24"/>
        <v>78</v>
      </c>
      <c r="Q127" s="47">
        <f t="shared" si="24"/>
        <v>78</v>
      </c>
      <c r="R127" s="47">
        <f t="shared" si="24"/>
        <v>78</v>
      </c>
      <c r="S127" s="47">
        <f t="shared" si="24"/>
        <v>78</v>
      </c>
      <c r="T127" s="47">
        <f t="shared" si="24"/>
        <v>78</v>
      </c>
      <c r="U127" s="47">
        <f t="shared" si="24"/>
        <v>77</v>
      </c>
      <c r="V127" s="47">
        <f t="shared" si="24"/>
        <v>77</v>
      </c>
      <c r="W127" s="47">
        <f t="shared" si="24"/>
        <v>78</v>
      </c>
      <c r="X127" s="47">
        <f t="shared" si="24"/>
        <v>78</v>
      </c>
      <c r="Y127" s="47">
        <f t="shared" si="24"/>
        <v>78</v>
      </c>
      <c r="Z127" s="47">
        <f t="shared" si="24"/>
        <v>76</v>
      </c>
      <c r="AA127" s="47">
        <f t="shared" si="24"/>
        <v>78</v>
      </c>
      <c r="AB127" s="47">
        <f t="shared" si="24"/>
        <v>74</v>
      </c>
      <c r="AC127" s="47">
        <f t="shared" si="24"/>
        <v>78</v>
      </c>
      <c r="AD127" s="47">
        <f t="shared" si="24"/>
        <v>78</v>
      </c>
      <c r="AE127" s="47">
        <f t="shared" si="24"/>
        <v>78</v>
      </c>
      <c r="AF127" s="47">
        <f t="shared" si="24"/>
        <v>78</v>
      </c>
      <c r="AG127" s="47">
        <f t="shared" si="24"/>
        <v>78</v>
      </c>
      <c r="AH127" s="47">
        <f t="shared" si="24"/>
        <v>78</v>
      </c>
      <c r="AI127" s="47">
        <f t="shared" si="24"/>
        <v>77</v>
      </c>
      <c r="AJ127" s="47">
        <f t="shared" si="24"/>
        <v>78</v>
      </c>
      <c r="AK127" s="47">
        <f t="shared" si="24"/>
        <v>78</v>
      </c>
      <c r="AL127" s="47">
        <f t="shared" si="24"/>
        <v>78</v>
      </c>
    </row>
    <row r="128" spans="1:43" ht="50.25" customHeight="1" x14ac:dyDescent="0.25">
      <c r="D128" s="3"/>
      <c r="F128" s="57" t="s">
        <v>209</v>
      </c>
      <c r="G128" s="56"/>
      <c r="H128" s="47">
        <v>78</v>
      </c>
      <c r="I128" s="47">
        <v>78</v>
      </c>
      <c r="J128" s="47">
        <v>78</v>
      </c>
      <c r="K128" s="47">
        <v>78</v>
      </c>
      <c r="L128" s="47">
        <v>78</v>
      </c>
      <c r="M128" s="47">
        <v>78</v>
      </c>
      <c r="N128" s="47">
        <v>77</v>
      </c>
      <c r="O128" s="47">
        <v>78</v>
      </c>
      <c r="P128" s="47">
        <v>78</v>
      </c>
      <c r="Q128" s="47">
        <v>78</v>
      </c>
      <c r="R128" s="47">
        <v>78</v>
      </c>
      <c r="S128" s="47">
        <v>78</v>
      </c>
      <c r="T128" s="47">
        <v>78</v>
      </c>
      <c r="U128" s="47">
        <v>77</v>
      </c>
      <c r="V128" s="47">
        <v>77</v>
      </c>
      <c r="W128" s="47">
        <v>78</v>
      </c>
      <c r="X128" s="47">
        <v>78</v>
      </c>
      <c r="Y128" s="47">
        <v>78</v>
      </c>
      <c r="Z128" s="47">
        <v>76</v>
      </c>
      <c r="AA128" s="47">
        <v>78</v>
      </c>
      <c r="AB128" s="47">
        <v>74</v>
      </c>
      <c r="AC128" s="47">
        <v>78</v>
      </c>
      <c r="AD128" s="47">
        <v>78</v>
      </c>
      <c r="AE128" s="47">
        <v>78</v>
      </c>
      <c r="AF128" s="47">
        <v>78</v>
      </c>
      <c r="AG128" s="47">
        <v>78</v>
      </c>
      <c r="AH128" s="47">
        <v>78</v>
      </c>
      <c r="AI128" s="47">
        <v>77</v>
      </c>
      <c r="AJ128" s="47">
        <v>78</v>
      </c>
      <c r="AK128" s="47">
        <v>78</v>
      </c>
      <c r="AL128" s="47">
        <v>78</v>
      </c>
    </row>
    <row r="129" spans="4:38" ht="46.5" customHeight="1" x14ac:dyDescent="0.25">
      <c r="D129" s="3"/>
      <c r="F129" s="56" t="s">
        <v>222</v>
      </c>
      <c r="G129" s="56"/>
      <c r="H129" s="58">
        <f>H128-H127</f>
        <v>0</v>
      </c>
      <c r="I129" s="58">
        <f t="shared" ref="I129:AL129" si="25">I128-I127</f>
        <v>0</v>
      </c>
      <c r="J129" s="58">
        <f t="shared" si="25"/>
        <v>0</v>
      </c>
      <c r="K129" s="58">
        <f t="shared" si="25"/>
        <v>0</v>
      </c>
      <c r="L129" s="58">
        <f t="shared" si="25"/>
        <v>0</v>
      </c>
      <c r="M129" s="58">
        <f t="shared" si="25"/>
        <v>0</v>
      </c>
      <c r="N129" s="58">
        <f t="shared" si="25"/>
        <v>0</v>
      </c>
      <c r="O129" s="58">
        <f t="shared" si="25"/>
        <v>0</v>
      </c>
      <c r="P129" s="58">
        <f t="shared" si="25"/>
        <v>0</v>
      </c>
      <c r="Q129" s="58">
        <f t="shared" si="25"/>
        <v>0</v>
      </c>
      <c r="R129" s="58">
        <f t="shared" si="25"/>
        <v>0</v>
      </c>
      <c r="S129" s="58">
        <f t="shared" si="25"/>
        <v>0</v>
      </c>
      <c r="T129" s="58">
        <f t="shared" si="25"/>
        <v>0</v>
      </c>
      <c r="U129" s="58">
        <f t="shared" si="25"/>
        <v>0</v>
      </c>
      <c r="V129" s="58">
        <f t="shared" si="25"/>
        <v>0</v>
      </c>
      <c r="W129" s="58">
        <f t="shared" si="25"/>
        <v>0</v>
      </c>
      <c r="X129" s="58">
        <f t="shared" si="25"/>
        <v>0</v>
      </c>
      <c r="Y129" s="58">
        <f t="shared" si="25"/>
        <v>0</v>
      </c>
      <c r="Z129" s="58">
        <f t="shared" si="25"/>
        <v>0</v>
      </c>
      <c r="AA129" s="58">
        <f t="shared" si="25"/>
        <v>0</v>
      </c>
      <c r="AB129" s="58">
        <f t="shared" si="25"/>
        <v>0</v>
      </c>
      <c r="AC129" s="58">
        <f>AC128-AC127</f>
        <v>0</v>
      </c>
      <c r="AD129" s="58">
        <f t="shared" si="25"/>
        <v>0</v>
      </c>
      <c r="AE129" s="58">
        <f t="shared" si="25"/>
        <v>0</v>
      </c>
      <c r="AF129" s="58">
        <f t="shared" si="25"/>
        <v>0</v>
      </c>
      <c r="AG129" s="58">
        <f t="shared" si="25"/>
        <v>0</v>
      </c>
      <c r="AH129" s="58">
        <f t="shared" si="25"/>
        <v>0</v>
      </c>
      <c r="AI129" s="58">
        <f t="shared" si="25"/>
        <v>0</v>
      </c>
      <c r="AJ129" s="58">
        <f t="shared" si="25"/>
        <v>0</v>
      </c>
      <c r="AK129" s="58">
        <f t="shared" si="25"/>
        <v>0</v>
      </c>
      <c r="AL129" s="58">
        <f t="shared" si="25"/>
        <v>0</v>
      </c>
    </row>
    <row r="130" spans="4:38" ht="48.75" customHeight="1" x14ac:dyDescent="0.25"/>
  </sheetData>
  <mergeCells count="12">
    <mergeCell ref="G12:G13"/>
    <mergeCell ref="H12:AP12"/>
    <mergeCell ref="A2:AP2"/>
    <mergeCell ref="A3:AP3"/>
    <mergeCell ref="A4:AP4"/>
    <mergeCell ref="H11:AB11"/>
    <mergeCell ref="A12:A13"/>
    <mergeCell ref="B12:B13"/>
    <mergeCell ref="C12:C13"/>
    <mergeCell ref="D12:D13"/>
    <mergeCell ref="E12:E13"/>
    <mergeCell ref="F12:F13"/>
  </mergeCells>
  <conditionalFormatting sqref="H14:AL125">
    <cfRule type="containsText" dxfId="0" priority="1" operator="containsText" text="A">
      <formula>NOT(ISERROR(SEARCH("A",H14)))</formula>
    </cfRule>
  </conditionalFormatting>
  <pageMargins left="0.17" right="0.17" top="0.56999999999999995" bottom="0.23" header="0.6" footer="0.23"/>
  <pageSetup scale="42" orientation="landscape" r:id="rId1"/>
  <rowBreaks count="4" manualBreakCount="4">
    <brk id="33" max="41" man="1"/>
    <brk id="47" max="41" man="1"/>
    <brk id="66" max="41" man="1"/>
    <brk id="87" max="4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C00000"/>
  </sheetPr>
  <dimension ref="A1:N136"/>
  <sheetViews>
    <sheetView tabSelected="1" view="pageBreakPreview" zoomScale="70" zoomScaleNormal="59" zoomScaleSheetLayoutView="70" workbookViewId="0">
      <pane ySplit="13" topLeftCell="A14" activePane="bottomLeft" state="frozen"/>
      <selection pane="bottomLeft" activeCell="H16" sqref="H16"/>
    </sheetView>
  </sheetViews>
  <sheetFormatPr defaultColWidth="9.140625" defaultRowHeight="15" x14ac:dyDescent="0.25"/>
  <cols>
    <col min="1" max="1" width="7.85546875" style="3" customWidth="1"/>
    <col min="2" max="2" width="28" style="3" customWidth="1"/>
    <col min="3" max="3" width="25.5703125" style="4" customWidth="1"/>
    <col min="4" max="4" width="8.42578125" style="5" customWidth="1"/>
    <col min="5" max="5" width="7.5703125" style="3" hidden="1" customWidth="1"/>
    <col min="6" max="6" width="17.85546875" style="3" hidden="1" customWidth="1"/>
    <col min="7" max="7" width="6.85546875" style="3" hidden="1" customWidth="1"/>
    <col min="8" max="8" width="5.28515625" style="2" customWidth="1"/>
    <col min="9" max="9" width="9.5703125" style="2" customWidth="1"/>
    <col min="10" max="11" width="7.85546875" style="2" customWidth="1"/>
    <col min="12" max="12" width="8.85546875" style="2" customWidth="1"/>
    <col min="13" max="13" width="9.140625" style="2" customWidth="1"/>
    <col min="14" max="16384" width="9.140625" style="2"/>
  </cols>
  <sheetData>
    <row r="1" spans="1:13" ht="15.75" thickBot="1" x14ac:dyDescent="0.3"/>
    <row r="2" spans="1:13" ht="18" x14ac:dyDescent="0.25">
      <c r="A2" s="177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9"/>
    </row>
    <row r="3" spans="1:13" ht="18" x14ac:dyDescent="0.25">
      <c r="A3" s="180" t="s">
        <v>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2"/>
    </row>
    <row r="4" spans="1:13" ht="18.75" thickBot="1" x14ac:dyDescent="0.3">
      <c r="A4" s="183" t="s">
        <v>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</row>
    <row r="5" spans="1:13" ht="18" x14ac:dyDescent="0.25">
      <c r="A5" s="6" t="s">
        <v>102</v>
      </c>
      <c r="B5" s="7"/>
      <c r="C5" s="8"/>
      <c r="D5" s="9"/>
      <c r="E5" s="7"/>
      <c r="F5" s="7"/>
      <c r="G5" s="7"/>
      <c r="H5" s="15"/>
      <c r="I5" s="15"/>
      <c r="J5" s="16"/>
      <c r="K5" s="16"/>
      <c r="L5" s="17"/>
    </row>
    <row r="6" spans="1:13" ht="15.75" x14ac:dyDescent="0.25">
      <c r="A6" s="18" t="s">
        <v>103</v>
      </c>
      <c r="B6" s="19"/>
      <c r="C6" s="20"/>
      <c r="D6" s="21"/>
      <c r="E6" s="19"/>
      <c r="F6" s="19"/>
      <c r="G6" s="19"/>
      <c r="H6" s="26"/>
      <c r="I6" s="26"/>
      <c r="J6" s="27"/>
      <c r="K6" s="27"/>
      <c r="L6" s="28"/>
    </row>
    <row r="7" spans="1:13" ht="18" x14ac:dyDescent="0.25">
      <c r="A7" s="18" t="s">
        <v>9</v>
      </c>
      <c r="B7" s="19"/>
      <c r="C7" s="20"/>
      <c r="D7" s="21"/>
      <c r="E7" s="19"/>
      <c r="F7" s="19"/>
      <c r="G7" s="19"/>
      <c r="H7" s="29"/>
      <c r="I7" s="29"/>
      <c r="J7" s="30"/>
      <c r="K7" s="30"/>
      <c r="L7" s="28"/>
    </row>
    <row r="8" spans="1:13" ht="15.75" x14ac:dyDescent="0.25">
      <c r="A8" s="18"/>
      <c r="B8" s="19"/>
      <c r="C8" s="20"/>
      <c r="D8" s="21"/>
      <c r="E8" s="19"/>
      <c r="F8" s="19"/>
      <c r="G8" s="19"/>
      <c r="H8" s="22"/>
      <c r="I8" s="29"/>
      <c r="J8" s="29"/>
      <c r="K8" s="29"/>
      <c r="L8" s="28"/>
    </row>
    <row r="9" spans="1:13" ht="18" x14ac:dyDescent="0.25">
      <c r="A9" s="32"/>
      <c r="B9" s="33"/>
      <c r="C9" s="34"/>
      <c r="D9" s="35"/>
      <c r="E9" s="33"/>
      <c r="F9" s="33"/>
      <c r="G9" s="33"/>
      <c r="H9" s="22"/>
      <c r="I9" s="22"/>
      <c r="J9" s="30"/>
      <c r="K9" s="30"/>
      <c r="L9" s="28"/>
    </row>
    <row r="10" spans="1:13" ht="18.75" thickBot="1" x14ac:dyDescent="0.3">
      <c r="A10" s="36"/>
      <c r="B10" s="37"/>
      <c r="C10" s="38"/>
      <c r="D10" s="39"/>
      <c r="E10" s="37"/>
      <c r="F10" s="37"/>
      <c r="G10" s="37"/>
      <c r="H10" s="44" t="s">
        <v>283</v>
      </c>
      <c r="I10" s="40"/>
      <c r="J10" s="45"/>
      <c r="K10" s="45"/>
      <c r="L10" s="46"/>
    </row>
    <row r="11" spans="1:13" ht="24" customHeight="1" x14ac:dyDescent="0.25">
      <c r="A11" s="32"/>
      <c r="B11" s="33"/>
      <c r="C11" s="34"/>
      <c r="D11" s="35"/>
      <c r="E11" s="33"/>
      <c r="F11" s="33"/>
      <c r="G11" s="33"/>
      <c r="H11" s="13"/>
      <c r="I11" s="13"/>
      <c r="J11" s="13"/>
      <c r="K11" s="13"/>
      <c r="L11" s="24"/>
    </row>
    <row r="12" spans="1:13" s="47" customFormat="1" ht="57.75" customHeight="1" thickBot="1" x14ac:dyDescent="0.3">
      <c r="A12" s="174" t="s">
        <v>3</v>
      </c>
      <c r="B12" s="187" t="s">
        <v>4</v>
      </c>
      <c r="C12" s="187" t="s">
        <v>14</v>
      </c>
      <c r="D12" s="187" t="s">
        <v>15</v>
      </c>
      <c r="E12" s="187" t="s">
        <v>16</v>
      </c>
      <c r="F12" s="187" t="s">
        <v>174</v>
      </c>
      <c r="G12" s="174" t="s">
        <v>5</v>
      </c>
      <c r="H12" s="175"/>
      <c r="I12" s="175"/>
      <c r="J12" s="175"/>
      <c r="K12" s="175"/>
      <c r="L12" s="176"/>
    </row>
    <row r="13" spans="1:13" s="54" customFormat="1" ht="53.25" customHeight="1" thickBot="1" x14ac:dyDescent="0.3">
      <c r="A13" s="174"/>
      <c r="B13" s="187"/>
      <c r="C13" s="187"/>
      <c r="D13" s="187"/>
      <c r="E13" s="187"/>
      <c r="F13" s="187"/>
      <c r="G13" s="174"/>
      <c r="H13" s="49">
        <v>26</v>
      </c>
      <c r="I13" s="50" t="s">
        <v>7</v>
      </c>
      <c r="J13" s="51" t="s">
        <v>11</v>
      </c>
      <c r="K13" s="52" t="s">
        <v>17</v>
      </c>
      <c r="L13" s="53" t="s">
        <v>8</v>
      </c>
    </row>
    <row r="14" spans="1:13" s="95" customFormat="1" ht="41.25" hidden="1" customHeight="1" thickTop="1" x14ac:dyDescent="0.3">
      <c r="A14" s="99">
        <v>1</v>
      </c>
      <c r="B14" s="127" t="s">
        <v>22</v>
      </c>
      <c r="C14" s="127" t="s">
        <v>23</v>
      </c>
      <c r="D14" s="128">
        <v>5336</v>
      </c>
      <c r="E14" s="129" t="s">
        <v>99</v>
      </c>
      <c r="F14" s="130">
        <v>44075</v>
      </c>
      <c r="G14" s="100" t="s">
        <v>10</v>
      </c>
      <c r="H14" s="96"/>
      <c r="I14" s="101">
        <f t="shared" ref="I14:I45" si="0">COUNTIF(H14:H14,"P")*1</f>
        <v>0</v>
      </c>
      <c r="J14" s="102">
        <f t="shared" ref="J14:J45" si="1">COUNTIF(H14:H14,"OFF")*1</f>
        <v>0</v>
      </c>
      <c r="K14" s="103">
        <f t="shared" ref="K14:K45" si="2">COUNTIF(H14:H14,"A")*1</f>
        <v>0</v>
      </c>
      <c r="L14" s="91">
        <f>I14+J14</f>
        <v>0</v>
      </c>
      <c r="M14" s="94"/>
    </row>
    <row r="15" spans="1:13" s="95" customFormat="1" ht="41.25" hidden="1" customHeight="1" x14ac:dyDescent="0.3">
      <c r="A15" s="99">
        <v>2</v>
      </c>
      <c r="B15" s="127" t="s">
        <v>64</v>
      </c>
      <c r="C15" s="104" t="s">
        <v>65</v>
      </c>
      <c r="D15" s="105">
        <v>5353</v>
      </c>
      <c r="E15" s="92" t="s">
        <v>99</v>
      </c>
      <c r="F15" s="106">
        <v>44075</v>
      </c>
      <c r="G15" s="100" t="s">
        <v>10</v>
      </c>
      <c r="H15" s="96" t="s">
        <v>241</v>
      </c>
      <c r="I15" s="101">
        <f t="shared" si="0"/>
        <v>0</v>
      </c>
      <c r="J15" s="102">
        <f t="shared" si="1"/>
        <v>0</v>
      </c>
      <c r="K15" s="103">
        <f t="shared" si="2"/>
        <v>1</v>
      </c>
      <c r="L15" s="91">
        <f t="shared" ref="L15:L78" si="3">I15+J15</f>
        <v>0</v>
      </c>
      <c r="M15" s="94"/>
    </row>
    <row r="16" spans="1:13" s="95" customFormat="1" ht="41.25" customHeight="1" thickTop="1" x14ac:dyDescent="0.3">
      <c r="A16" s="99">
        <v>3</v>
      </c>
      <c r="B16" s="127" t="s">
        <v>172</v>
      </c>
      <c r="C16" s="104" t="s">
        <v>173</v>
      </c>
      <c r="D16" s="105">
        <v>5848</v>
      </c>
      <c r="E16" s="92" t="s">
        <v>99</v>
      </c>
      <c r="F16" s="106">
        <v>44369</v>
      </c>
      <c r="G16" s="100" t="s">
        <v>10</v>
      </c>
      <c r="H16" s="96" t="s">
        <v>13</v>
      </c>
      <c r="I16" s="101">
        <f t="shared" si="0"/>
        <v>1</v>
      </c>
      <c r="J16" s="102">
        <f t="shared" si="1"/>
        <v>0</v>
      </c>
      <c r="K16" s="103">
        <f t="shared" si="2"/>
        <v>0</v>
      </c>
      <c r="L16" s="91">
        <f>I16+J16</f>
        <v>1</v>
      </c>
      <c r="M16" s="94"/>
    </row>
    <row r="17" spans="1:13" s="95" customFormat="1" ht="41.25" customHeight="1" x14ac:dyDescent="0.3">
      <c r="A17" s="99">
        <v>4</v>
      </c>
      <c r="B17" s="127" t="s">
        <v>135</v>
      </c>
      <c r="C17" s="104" t="s">
        <v>136</v>
      </c>
      <c r="D17" s="105">
        <v>5511</v>
      </c>
      <c r="E17" s="92" t="s">
        <v>99</v>
      </c>
      <c r="F17" s="106">
        <v>44171</v>
      </c>
      <c r="G17" s="100" t="s">
        <v>10</v>
      </c>
      <c r="H17" s="96" t="s">
        <v>13</v>
      </c>
      <c r="I17" s="101">
        <f t="shared" si="0"/>
        <v>1</v>
      </c>
      <c r="J17" s="102">
        <f t="shared" si="1"/>
        <v>0</v>
      </c>
      <c r="K17" s="103">
        <f t="shared" si="2"/>
        <v>0</v>
      </c>
      <c r="L17" s="91">
        <f>I17+J17</f>
        <v>1</v>
      </c>
      <c r="M17" s="94"/>
    </row>
    <row r="18" spans="1:13" s="95" customFormat="1" ht="41.25" customHeight="1" x14ac:dyDescent="0.3">
      <c r="A18" s="99">
        <v>5</v>
      </c>
      <c r="B18" s="127" t="s">
        <v>95</v>
      </c>
      <c r="C18" s="104" t="s">
        <v>96</v>
      </c>
      <c r="D18" s="105">
        <v>5430</v>
      </c>
      <c r="E18" s="92" t="s">
        <v>100</v>
      </c>
      <c r="F18" s="106">
        <v>44099</v>
      </c>
      <c r="G18" s="100" t="s">
        <v>101</v>
      </c>
      <c r="H18" s="96" t="s">
        <v>13</v>
      </c>
      <c r="I18" s="101">
        <f t="shared" si="0"/>
        <v>1</v>
      </c>
      <c r="J18" s="102">
        <f t="shared" si="1"/>
        <v>0</v>
      </c>
      <c r="K18" s="103">
        <f t="shared" si="2"/>
        <v>0</v>
      </c>
      <c r="L18" s="91">
        <f t="shared" si="3"/>
        <v>1</v>
      </c>
      <c r="M18" s="94"/>
    </row>
    <row r="19" spans="1:13" s="95" customFormat="1" ht="41.25" customHeight="1" x14ac:dyDescent="0.3">
      <c r="A19" s="99">
        <v>6</v>
      </c>
      <c r="B19" s="127" t="s">
        <v>24</v>
      </c>
      <c r="C19" s="104" t="s">
        <v>25</v>
      </c>
      <c r="D19" s="105">
        <v>5310</v>
      </c>
      <c r="E19" s="92" t="s">
        <v>99</v>
      </c>
      <c r="F19" s="106">
        <v>44075</v>
      </c>
      <c r="G19" s="100" t="s">
        <v>10</v>
      </c>
      <c r="H19" s="132" t="s">
        <v>13</v>
      </c>
      <c r="I19" s="101">
        <f t="shared" si="0"/>
        <v>1</v>
      </c>
      <c r="J19" s="102">
        <f t="shared" si="1"/>
        <v>0</v>
      </c>
      <c r="K19" s="103">
        <f t="shared" si="2"/>
        <v>0</v>
      </c>
      <c r="L19" s="91">
        <f t="shared" si="3"/>
        <v>1</v>
      </c>
      <c r="M19" s="94"/>
    </row>
    <row r="20" spans="1:13" s="70" customFormat="1" ht="41.25" customHeight="1" x14ac:dyDescent="0.3">
      <c r="A20" s="99">
        <v>7</v>
      </c>
      <c r="B20" s="127" t="s">
        <v>76</v>
      </c>
      <c r="C20" s="104" t="s">
        <v>77</v>
      </c>
      <c r="D20" s="105">
        <v>5335</v>
      </c>
      <c r="E20" s="92" t="s">
        <v>99</v>
      </c>
      <c r="F20" s="106">
        <v>44075</v>
      </c>
      <c r="G20" s="100" t="s">
        <v>10</v>
      </c>
      <c r="H20" s="96" t="s">
        <v>13</v>
      </c>
      <c r="I20" s="101">
        <f t="shared" si="0"/>
        <v>1</v>
      </c>
      <c r="J20" s="102">
        <f t="shared" si="1"/>
        <v>0</v>
      </c>
      <c r="K20" s="103">
        <f t="shared" si="2"/>
        <v>0</v>
      </c>
      <c r="L20" s="91">
        <f t="shared" si="3"/>
        <v>1</v>
      </c>
      <c r="M20" s="86"/>
    </row>
    <row r="21" spans="1:13" s="70" customFormat="1" ht="41.25" customHeight="1" x14ac:dyDescent="0.3">
      <c r="A21" s="99">
        <v>8</v>
      </c>
      <c r="B21" s="127" t="s">
        <v>143</v>
      </c>
      <c r="C21" s="104" t="s">
        <v>144</v>
      </c>
      <c r="D21" s="105">
        <v>5337</v>
      </c>
      <c r="E21" s="92" t="s">
        <v>99</v>
      </c>
      <c r="F21" s="106">
        <v>44075</v>
      </c>
      <c r="G21" s="100" t="s">
        <v>10</v>
      </c>
      <c r="H21" s="96" t="s">
        <v>13</v>
      </c>
      <c r="I21" s="101">
        <f t="shared" si="0"/>
        <v>1</v>
      </c>
      <c r="J21" s="102">
        <f t="shared" si="1"/>
        <v>0</v>
      </c>
      <c r="K21" s="103">
        <f t="shared" si="2"/>
        <v>0</v>
      </c>
      <c r="L21" s="91">
        <f t="shared" si="3"/>
        <v>1</v>
      </c>
      <c r="M21" s="86"/>
    </row>
    <row r="22" spans="1:13" s="70" customFormat="1" ht="41.25" customHeight="1" x14ac:dyDescent="0.3">
      <c r="A22" s="99">
        <v>9</v>
      </c>
      <c r="B22" s="127" t="s">
        <v>48</v>
      </c>
      <c r="C22" s="104" t="s">
        <v>49</v>
      </c>
      <c r="D22" s="105">
        <v>5326</v>
      </c>
      <c r="E22" s="92" t="s">
        <v>99</v>
      </c>
      <c r="F22" s="106">
        <v>44075</v>
      </c>
      <c r="G22" s="100" t="s">
        <v>10</v>
      </c>
      <c r="H22" s="96" t="s">
        <v>13</v>
      </c>
      <c r="I22" s="101">
        <f t="shared" si="0"/>
        <v>1</v>
      </c>
      <c r="J22" s="102">
        <f t="shared" si="1"/>
        <v>0</v>
      </c>
      <c r="K22" s="103">
        <f t="shared" si="2"/>
        <v>0</v>
      </c>
      <c r="L22" s="91">
        <f t="shared" si="3"/>
        <v>1</v>
      </c>
      <c r="M22" s="86"/>
    </row>
    <row r="23" spans="1:13" s="70" customFormat="1" ht="41.25" customHeight="1" x14ac:dyDescent="0.3">
      <c r="A23" s="99">
        <v>10</v>
      </c>
      <c r="B23" s="127" t="s">
        <v>89</v>
      </c>
      <c r="C23" s="104" t="s">
        <v>90</v>
      </c>
      <c r="D23" s="105">
        <v>5406</v>
      </c>
      <c r="E23" s="92" t="s">
        <v>99</v>
      </c>
      <c r="F23" s="106">
        <v>44078</v>
      </c>
      <c r="G23" s="100" t="s">
        <v>10</v>
      </c>
      <c r="H23" s="96" t="s">
        <v>13</v>
      </c>
      <c r="I23" s="101">
        <f t="shared" si="0"/>
        <v>1</v>
      </c>
      <c r="J23" s="102">
        <f t="shared" si="1"/>
        <v>0</v>
      </c>
      <c r="K23" s="103">
        <f t="shared" si="2"/>
        <v>0</v>
      </c>
      <c r="L23" s="91">
        <f t="shared" si="3"/>
        <v>1</v>
      </c>
      <c r="M23" s="86"/>
    </row>
    <row r="24" spans="1:13" s="70" customFormat="1" ht="41.25" customHeight="1" x14ac:dyDescent="0.3">
      <c r="A24" s="99">
        <v>11</v>
      </c>
      <c r="B24" s="127" t="s">
        <v>113</v>
      </c>
      <c r="C24" s="104" t="s">
        <v>120</v>
      </c>
      <c r="D24" s="105">
        <v>5463</v>
      </c>
      <c r="E24" s="92" t="s">
        <v>99</v>
      </c>
      <c r="F24" s="106">
        <v>44125</v>
      </c>
      <c r="G24" s="100" t="s">
        <v>10</v>
      </c>
      <c r="H24" s="96" t="s">
        <v>13</v>
      </c>
      <c r="I24" s="101">
        <f t="shared" si="0"/>
        <v>1</v>
      </c>
      <c r="J24" s="102">
        <f t="shared" si="1"/>
        <v>0</v>
      </c>
      <c r="K24" s="103">
        <f t="shared" si="2"/>
        <v>0</v>
      </c>
      <c r="L24" s="91">
        <f t="shared" si="3"/>
        <v>1</v>
      </c>
      <c r="M24" s="86"/>
    </row>
    <row r="25" spans="1:13" s="70" customFormat="1" ht="41.25" hidden="1" customHeight="1" x14ac:dyDescent="0.3">
      <c r="A25" s="99">
        <v>12</v>
      </c>
      <c r="B25" s="127" t="s">
        <v>54</v>
      </c>
      <c r="C25" s="104" t="s">
        <v>55</v>
      </c>
      <c r="D25" s="105">
        <v>5272</v>
      </c>
      <c r="E25" s="92" t="s">
        <v>99</v>
      </c>
      <c r="F25" s="106">
        <v>44075</v>
      </c>
      <c r="G25" s="100" t="s">
        <v>10</v>
      </c>
      <c r="H25" s="96"/>
      <c r="I25" s="101">
        <f t="shared" si="0"/>
        <v>0</v>
      </c>
      <c r="J25" s="102">
        <f t="shared" si="1"/>
        <v>0</v>
      </c>
      <c r="K25" s="103">
        <f t="shared" si="2"/>
        <v>0</v>
      </c>
      <c r="L25" s="91">
        <f t="shared" si="3"/>
        <v>0</v>
      </c>
      <c r="M25" s="86"/>
    </row>
    <row r="26" spans="1:13" s="70" customFormat="1" ht="41.25" customHeight="1" x14ac:dyDescent="0.3">
      <c r="A26" s="99">
        <v>13</v>
      </c>
      <c r="B26" s="127" t="s">
        <v>115</v>
      </c>
      <c r="C26" s="104" t="s">
        <v>122</v>
      </c>
      <c r="D26" s="105">
        <v>5460</v>
      </c>
      <c r="E26" s="92" t="s">
        <v>99</v>
      </c>
      <c r="F26" s="106">
        <v>44124</v>
      </c>
      <c r="G26" s="100" t="s">
        <v>10</v>
      </c>
      <c r="H26" s="96" t="s">
        <v>13</v>
      </c>
      <c r="I26" s="101">
        <f t="shared" si="0"/>
        <v>1</v>
      </c>
      <c r="J26" s="102">
        <f t="shared" si="1"/>
        <v>0</v>
      </c>
      <c r="K26" s="103">
        <f t="shared" si="2"/>
        <v>0</v>
      </c>
      <c r="L26" s="91">
        <f t="shared" si="3"/>
        <v>1</v>
      </c>
      <c r="M26" s="86"/>
    </row>
    <row r="27" spans="1:13" s="70" customFormat="1" ht="41.25" customHeight="1" x14ac:dyDescent="0.3">
      <c r="A27" s="99">
        <v>14</v>
      </c>
      <c r="B27" s="127" t="s">
        <v>58</v>
      </c>
      <c r="C27" s="104" t="s">
        <v>59</v>
      </c>
      <c r="D27" s="105">
        <v>5331</v>
      </c>
      <c r="E27" s="92" t="s">
        <v>99</v>
      </c>
      <c r="F27" s="106">
        <v>44075</v>
      </c>
      <c r="G27" s="100" t="s">
        <v>10</v>
      </c>
      <c r="H27" s="96" t="s">
        <v>13</v>
      </c>
      <c r="I27" s="101">
        <f t="shared" si="0"/>
        <v>1</v>
      </c>
      <c r="J27" s="102">
        <f t="shared" si="1"/>
        <v>0</v>
      </c>
      <c r="K27" s="103">
        <f t="shared" si="2"/>
        <v>0</v>
      </c>
      <c r="L27" s="91">
        <f t="shared" si="3"/>
        <v>1</v>
      </c>
      <c r="M27" s="86"/>
    </row>
    <row r="28" spans="1:13" s="70" customFormat="1" ht="41.25" customHeight="1" x14ac:dyDescent="0.3">
      <c r="A28" s="99">
        <v>15</v>
      </c>
      <c r="B28" s="127" t="s">
        <v>52</v>
      </c>
      <c r="C28" s="104" t="s">
        <v>53</v>
      </c>
      <c r="D28" s="105">
        <v>5300</v>
      </c>
      <c r="E28" s="92" t="s">
        <v>99</v>
      </c>
      <c r="F28" s="106">
        <v>44075</v>
      </c>
      <c r="G28" s="100" t="s">
        <v>10</v>
      </c>
      <c r="H28" s="96" t="s">
        <v>13</v>
      </c>
      <c r="I28" s="101">
        <f t="shared" si="0"/>
        <v>1</v>
      </c>
      <c r="J28" s="102">
        <f t="shared" si="1"/>
        <v>0</v>
      </c>
      <c r="K28" s="103">
        <f t="shared" si="2"/>
        <v>0</v>
      </c>
      <c r="L28" s="91">
        <f t="shared" si="3"/>
        <v>1</v>
      </c>
      <c r="M28" s="86"/>
    </row>
    <row r="29" spans="1:13" s="70" customFormat="1" ht="41.25" customHeight="1" x14ac:dyDescent="0.3">
      <c r="A29" s="99">
        <v>16</v>
      </c>
      <c r="B29" s="127" t="s">
        <v>111</v>
      </c>
      <c r="C29" s="104" t="s">
        <v>119</v>
      </c>
      <c r="D29" s="105">
        <v>5459</v>
      </c>
      <c r="E29" s="92" t="s">
        <v>99</v>
      </c>
      <c r="F29" s="106">
        <v>44124</v>
      </c>
      <c r="G29" s="100" t="s">
        <v>10</v>
      </c>
      <c r="H29" s="96" t="s">
        <v>13</v>
      </c>
      <c r="I29" s="101">
        <f t="shared" si="0"/>
        <v>1</v>
      </c>
      <c r="J29" s="102">
        <f t="shared" si="1"/>
        <v>0</v>
      </c>
      <c r="K29" s="103">
        <f t="shared" si="2"/>
        <v>0</v>
      </c>
      <c r="L29" s="91">
        <f t="shared" si="3"/>
        <v>1</v>
      </c>
      <c r="M29" s="86"/>
    </row>
    <row r="30" spans="1:13" s="70" customFormat="1" ht="41.25" hidden="1" customHeight="1" x14ac:dyDescent="0.3">
      <c r="A30" s="99">
        <v>17</v>
      </c>
      <c r="B30" s="127" t="s">
        <v>87</v>
      </c>
      <c r="C30" s="104" t="s">
        <v>88</v>
      </c>
      <c r="D30" s="105">
        <v>5409</v>
      </c>
      <c r="E30" s="92" t="s">
        <v>99</v>
      </c>
      <c r="F30" s="106">
        <v>44078</v>
      </c>
      <c r="G30" s="100" t="s">
        <v>10</v>
      </c>
      <c r="H30" s="96" t="s">
        <v>241</v>
      </c>
      <c r="I30" s="101">
        <f t="shared" si="0"/>
        <v>0</v>
      </c>
      <c r="J30" s="102">
        <f t="shared" si="1"/>
        <v>0</v>
      </c>
      <c r="K30" s="103">
        <f t="shared" si="2"/>
        <v>1</v>
      </c>
      <c r="L30" s="91">
        <f t="shared" si="3"/>
        <v>0</v>
      </c>
      <c r="M30" s="86"/>
    </row>
    <row r="31" spans="1:13" s="70" customFormat="1" ht="41.25" customHeight="1" x14ac:dyDescent="0.3">
      <c r="A31" s="99">
        <v>18</v>
      </c>
      <c r="B31" s="127" t="s">
        <v>42</v>
      </c>
      <c r="C31" s="104" t="s">
        <v>43</v>
      </c>
      <c r="D31" s="105">
        <v>5364</v>
      </c>
      <c r="E31" s="92" t="s">
        <v>99</v>
      </c>
      <c r="F31" s="106">
        <v>44075</v>
      </c>
      <c r="G31" s="100" t="s">
        <v>10</v>
      </c>
      <c r="H31" s="96" t="s">
        <v>13</v>
      </c>
      <c r="I31" s="101">
        <f t="shared" si="0"/>
        <v>1</v>
      </c>
      <c r="J31" s="102">
        <f t="shared" si="1"/>
        <v>0</v>
      </c>
      <c r="K31" s="103">
        <f t="shared" si="2"/>
        <v>0</v>
      </c>
      <c r="L31" s="91">
        <f t="shared" si="3"/>
        <v>1</v>
      </c>
      <c r="M31" s="86"/>
    </row>
    <row r="32" spans="1:13" s="70" customFormat="1" ht="41.25" customHeight="1" x14ac:dyDescent="0.3">
      <c r="A32" s="99">
        <v>19</v>
      </c>
      <c r="B32" s="127" t="s">
        <v>62</v>
      </c>
      <c r="C32" s="104" t="s">
        <v>63</v>
      </c>
      <c r="D32" s="107">
        <v>5303</v>
      </c>
      <c r="E32" s="92" t="s">
        <v>100</v>
      </c>
      <c r="F32" s="106">
        <v>44075</v>
      </c>
      <c r="G32" s="100" t="s">
        <v>101</v>
      </c>
      <c r="H32" s="96" t="s">
        <v>13</v>
      </c>
      <c r="I32" s="101">
        <f t="shared" si="0"/>
        <v>1</v>
      </c>
      <c r="J32" s="102">
        <f t="shared" si="1"/>
        <v>0</v>
      </c>
      <c r="K32" s="103">
        <f t="shared" si="2"/>
        <v>0</v>
      </c>
      <c r="L32" s="91">
        <f t="shared" si="3"/>
        <v>1</v>
      </c>
      <c r="M32" s="86"/>
    </row>
    <row r="33" spans="1:13" s="70" customFormat="1" ht="41.25" customHeight="1" x14ac:dyDescent="0.3">
      <c r="A33" s="99">
        <v>20</v>
      </c>
      <c r="B33" s="127" t="s">
        <v>74</v>
      </c>
      <c r="C33" s="104" t="s">
        <v>75</v>
      </c>
      <c r="D33" s="105">
        <v>5355</v>
      </c>
      <c r="E33" s="92" t="s">
        <v>99</v>
      </c>
      <c r="F33" s="106">
        <v>44075</v>
      </c>
      <c r="G33" s="100" t="s">
        <v>10</v>
      </c>
      <c r="H33" s="96" t="s">
        <v>13</v>
      </c>
      <c r="I33" s="101">
        <f t="shared" si="0"/>
        <v>1</v>
      </c>
      <c r="J33" s="102">
        <f t="shared" si="1"/>
        <v>0</v>
      </c>
      <c r="K33" s="103">
        <f t="shared" si="2"/>
        <v>0</v>
      </c>
      <c r="L33" s="91">
        <f t="shared" si="3"/>
        <v>1</v>
      </c>
      <c r="M33" s="86"/>
    </row>
    <row r="34" spans="1:13" s="70" customFormat="1" ht="41.25" customHeight="1" x14ac:dyDescent="0.3">
      <c r="A34" s="99">
        <v>21</v>
      </c>
      <c r="B34" s="127" t="s">
        <v>97</v>
      </c>
      <c r="C34" s="104" t="s">
        <v>98</v>
      </c>
      <c r="D34" s="105">
        <v>5434</v>
      </c>
      <c r="E34" s="92" t="s">
        <v>100</v>
      </c>
      <c r="F34" s="106">
        <v>44103</v>
      </c>
      <c r="G34" s="100" t="s">
        <v>101</v>
      </c>
      <c r="H34" s="96" t="s">
        <v>13</v>
      </c>
      <c r="I34" s="101">
        <f t="shared" si="0"/>
        <v>1</v>
      </c>
      <c r="J34" s="102">
        <f t="shared" si="1"/>
        <v>0</v>
      </c>
      <c r="K34" s="103">
        <f t="shared" si="2"/>
        <v>0</v>
      </c>
      <c r="L34" s="91">
        <f t="shared" si="3"/>
        <v>1</v>
      </c>
      <c r="M34" s="86"/>
    </row>
    <row r="35" spans="1:13" s="70" customFormat="1" ht="41.25" hidden="1" customHeight="1" x14ac:dyDescent="0.3">
      <c r="A35" s="99">
        <v>22</v>
      </c>
      <c r="B35" s="127" t="s">
        <v>40</v>
      </c>
      <c r="C35" s="104" t="s">
        <v>41</v>
      </c>
      <c r="D35" s="105">
        <v>5295</v>
      </c>
      <c r="E35" s="92" t="s">
        <v>100</v>
      </c>
      <c r="F35" s="106">
        <v>44075</v>
      </c>
      <c r="G35" s="100" t="s">
        <v>101</v>
      </c>
      <c r="H35" s="96" t="s">
        <v>241</v>
      </c>
      <c r="I35" s="101">
        <f t="shared" si="0"/>
        <v>0</v>
      </c>
      <c r="J35" s="102">
        <f t="shared" si="1"/>
        <v>0</v>
      </c>
      <c r="K35" s="103">
        <f t="shared" si="2"/>
        <v>1</v>
      </c>
      <c r="L35" s="91">
        <f t="shared" si="3"/>
        <v>0</v>
      </c>
      <c r="M35" s="86"/>
    </row>
    <row r="36" spans="1:13" s="70" customFormat="1" ht="41.25" customHeight="1" x14ac:dyDescent="0.3">
      <c r="A36" s="99">
        <v>23</v>
      </c>
      <c r="B36" s="127" t="s">
        <v>50</v>
      </c>
      <c r="C36" s="104" t="s">
        <v>51</v>
      </c>
      <c r="D36" s="105">
        <v>5320</v>
      </c>
      <c r="E36" s="92" t="s">
        <v>99</v>
      </c>
      <c r="F36" s="106">
        <v>44075</v>
      </c>
      <c r="G36" s="100" t="s">
        <v>10</v>
      </c>
      <c r="H36" s="96" t="s">
        <v>13</v>
      </c>
      <c r="I36" s="101">
        <f t="shared" si="0"/>
        <v>1</v>
      </c>
      <c r="J36" s="102">
        <f t="shared" si="1"/>
        <v>0</v>
      </c>
      <c r="K36" s="103">
        <f t="shared" si="2"/>
        <v>0</v>
      </c>
      <c r="L36" s="91">
        <f t="shared" si="3"/>
        <v>1</v>
      </c>
      <c r="M36" s="86"/>
    </row>
    <row r="37" spans="1:13" s="70" customFormat="1" ht="41.25" hidden="1" customHeight="1" x14ac:dyDescent="0.3">
      <c r="A37" s="99">
        <v>24</v>
      </c>
      <c r="B37" s="127" t="s">
        <v>109</v>
      </c>
      <c r="C37" s="104" t="s">
        <v>117</v>
      </c>
      <c r="D37" s="105">
        <v>5445</v>
      </c>
      <c r="E37" s="92" t="s">
        <v>99</v>
      </c>
      <c r="F37" s="106">
        <v>44116</v>
      </c>
      <c r="G37" s="100" t="s">
        <v>10</v>
      </c>
      <c r="H37" s="96" t="s">
        <v>248</v>
      </c>
      <c r="I37" s="101">
        <f t="shared" si="0"/>
        <v>0</v>
      </c>
      <c r="J37" s="102">
        <f t="shared" si="1"/>
        <v>1</v>
      </c>
      <c r="K37" s="103">
        <f t="shared" si="2"/>
        <v>0</v>
      </c>
      <c r="L37" s="91">
        <f t="shared" si="3"/>
        <v>1</v>
      </c>
      <c r="M37" s="86"/>
    </row>
    <row r="38" spans="1:13" s="70" customFormat="1" ht="41.25" hidden="1" customHeight="1" x14ac:dyDescent="0.3">
      <c r="A38" s="99">
        <v>25</v>
      </c>
      <c r="B38" s="127" t="s">
        <v>93</v>
      </c>
      <c r="C38" s="104" t="s">
        <v>94</v>
      </c>
      <c r="D38" s="105">
        <v>5407</v>
      </c>
      <c r="E38" s="92" t="s">
        <v>99</v>
      </c>
      <c r="F38" s="106">
        <v>44089</v>
      </c>
      <c r="G38" s="100" t="s">
        <v>10</v>
      </c>
      <c r="H38" s="96" t="s">
        <v>241</v>
      </c>
      <c r="I38" s="101">
        <f t="shared" si="0"/>
        <v>0</v>
      </c>
      <c r="J38" s="102">
        <f t="shared" si="1"/>
        <v>0</v>
      </c>
      <c r="K38" s="103">
        <f t="shared" si="2"/>
        <v>1</v>
      </c>
      <c r="L38" s="91">
        <f t="shared" si="3"/>
        <v>0</v>
      </c>
      <c r="M38" s="86"/>
    </row>
    <row r="39" spans="1:13" s="70" customFormat="1" ht="41.25" customHeight="1" x14ac:dyDescent="0.3">
      <c r="A39" s="99">
        <v>26</v>
      </c>
      <c r="B39" s="127" t="s">
        <v>32</v>
      </c>
      <c r="C39" s="104" t="s">
        <v>33</v>
      </c>
      <c r="D39" s="105">
        <v>5311</v>
      </c>
      <c r="E39" s="92" t="s">
        <v>99</v>
      </c>
      <c r="F39" s="106">
        <v>44075</v>
      </c>
      <c r="G39" s="100" t="s">
        <v>10</v>
      </c>
      <c r="H39" s="96" t="s">
        <v>13</v>
      </c>
      <c r="I39" s="101">
        <f t="shared" si="0"/>
        <v>1</v>
      </c>
      <c r="J39" s="102">
        <f t="shared" si="1"/>
        <v>0</v>
      </c>
      <c r="K39" s="103">
        <f t="shared" si="2"/>
        <v>0</v>
      </c>
      <c r="L39" s="91">
        <f t="shared" si="3"/>
        <v>1</v>
      </c>
      <c r="M39" s="86"/>
    </row>
    <row r="40" spans="1:13" s="70" customFormat="1" ht="41.25" customHeight="1" x14ac:dyDescent="0.3">
      <c r="A40" s="99">
        <v>27</v>
      </c>
      <c r="B40" s="127" t="s">
        <v>28</v>
      </c>
      <c r="C40" s="104" t="s">
        <v>29</v>
      </c>
      <c r="D40" s="105">
        <v>5273</v>
      </c>
      <c r="E40" s="92" t="s">
        <v>99</v>
      </c>
      <c r="F40" s="106">
        <v>44075</v>
      </c>
      <c r="G40" s="100" t="s">
        <v>10</v>
      </c>
      <c r="H40" s="96" t="s">
        <v>13</v>
      </c>
      <c r="I40" s="101">
        <f t="shared" si="0"/>
        <v>1</v>
      </c>
      <c r="J40" s="102">
        <f t="shared" si="1"/>
        <v>0</v>
      </c>
      <c r="K40" s="103">
        <f t="shared" si="2"/>
        <v>0</v>
      </c>
      <c r="L40" s="91">
        <f t="shared" si="3"/>
        <v>1</v>
      </c>
      <c r="M40" s="86"/>
    </row>
    <row r="41" spans="1:13" s="70" customFormat="1" ht="41.25" customHeight="1" x14ac:dyDescent="0.3">
      <c r="A41" s="99">
        <v>28</v>
      </c>
      <c r="B41" s="127" t="s">
        <v>36</v>
      </c>
      <c r="C41" s="104" t="s">
        <v>37</v>
      </c>
      <c r="D41" s="105">
        <v>5304</v>
      </c>
      <c r="E41" s="92" t="s">
        <v>100</v>
      </c>
      <c r="F41" s="106">
        <v>44075</v>
      </c>
      <c r="G41" s="100" t="s">
        <v>10</v>
      </c>
      <c r="H41" s="96" t="s">
        <v>13</v>
      </c>
      <c r="I41" s="101">
        <f t="shared" si="0"/>
        <v>1</v>
      </c>
      <c r="J41" s="102">
        <f t="shared" si="1"/>
        <v>0</v>
      </c>
      <c r="K41" s="103">
        <f t="shared" si="2"/>
        <v>0</v>
      </c>
      <c r="L41" s="91">
        <f t="shared" si="3"/>
        <v>1</v>
      </c>
      <c r="M41" s="86"/>
    </row>
    <row r="42" spans="1:13" s="70" customFormat="1" ht="41.25" customHeight="1" x14ac:dyDescent="0.3">
      <c r="A42" s="99">
        <v>29</v>
      </c>
      <c r="B42" s="127" t="s">
        <v>70</v>
      </c>
      <c r="C42" s="104" t="s">
        <v>71</v>
      </c>
      <c r="D42" s="105">
        <v>5346</v>
      </c>
      <c r="E42" s="92" t="s">
        <v>99</v>
      </c>
      <c r="F42" s="106">
        <v>44075</v>
      </c>
      <c r="G42" s="100" t="s">
        <v>10</v>
      </c>
      <c r="H42" s="96" t="s">
        <v>13</v>
      </c>
      <c r="I42" s="101">
        <f t="shared" si="0"/>
        <v>1</v>
      </c>
      <c r="J42" s="102">
        <f t="shared" si="1"/>
        <v>0</v>
      </c>
      <c r="K42" s="103">
        <f t="shared" si="2"/>
        <v>0</v>
      </c>
      <c r="L42" s="91">
        <f t="shared" si="3"/>
        <v>1</v>
      </c>
      <c r="M42" s="86"/>
    </row>
    <row r="43" spans="1:13" s="70" customFormat="1" ht="41.25" customHeight="1" x14ac:dyDescent="0.3">
      <c r="A43" s="99">
        <v>30</v>
      </c>
      <c r="B43" s="127" t="s">
        <v>107</v>
      </c>
      <c r="C43" s="104" t="s">
        <v>82</v>
      </c>
      <c r="D43" s="105">
        <v>5444</v>
      </c>
      <c r="E43" s="92" t="s">
        <v>99</v>
      </c>
      <c r="F43" s="106">
        <v>44114</v>
      </c>
      <c r="G43" s="100" t="s">
        <v>10</v>
      </c>
      <c r="H43" s="96" t="s">
        <v>13</v>
      </c>
      <c r="I43" s="101">
        <f t="shared" si="0"/>
        <v>1</v>
      </c>
      <c r="J43" s="102">
        <f t="shared" si="1"/>
        <v>0</v>
      </c>
      <c r="K43" s="103">
        <f t="shared" si="2"/>
        <v>0</v>
      </c>
      <c r="L43" s="91">
        <f t="shared" si="3"/>
        <v>1</v>
      </c>
      <c r="M43" s="86"/>
    </row>
    <row r="44" spans="1:13" s="70" customFormat="1" ht="41.25" hidden="1" customHeight="1" x14ac:dyDescent="0.3">
      <c r="A44" s="99">
        <v>31</v>
      </c>
      <c r="B44" s="127" t="s">
        <v>80</v>
      </c>
      <c r="C44" s="104" t="s">
        <v>81</v>
      </c>
      <c r="D44" s="105">
        <v>5343</v>
      </c>
      <c r="E44" s="92" t="s">
        <v>99</v>
      </c>
      <c r="F44" s="106">
        <v>44075</v>
      </c>
      <c r="G44" s="100" t="s">
        <v>10</v>
      </c>
      <c r="H44" s="96" t="s">
        <v>248</v>
      </c>
      <c r="I44" s="101">
        <f t="shared" si="0"/>
        <v>0</v>
      </c>
      <c r="J44" s="102">
        <f t="shared" si="1"/>
        <v>1</v>
      </c>
      <c r="K44" s="103">
        <f t="shared" si="2"/>
        <v>0</v>
      </c>
      <c r="L44" s="91">
        <f t="shared" si="3"/>
        <v>1</v>
      </c>
      <c r="M44" s="86"/>
    </row>
    <row r="45" spans="1:13" s="70" customFormat="1" ht="41.25" customHeight="1" x14ac:dyDescent="0.3">
      <c r="A45" s="99">
        <v>32</v>
      </c>
      <c r="B45" s="127" t="s">
        <v>91</v>
      </c>
      <c r="C45" s="104" t="s">
        <v>92</v>
      </c>
      <c r="D45" s="105">
        <v>5410</v>
      </c>
      <c r="E45" s="92" t="s">
        <v>99</v>
      </c>
      <c r="F45" s="106">
        <v>44086</v>
      </c>
      <c r="G45" s="100" t="s">
        <v>10</v>
      </c>
      <c r="H45" s="96" t="s">
        <v>13</v>
      </c>
      <c r="I45" s="101">
        <f t="shared" si="0"/>
        <v>1</v>
      </c>
      <c r="J45" s="102">
        <f t="shared" si="1"/>
        <v>0</v>
      </c>
      <c r="K45" s="103">
        <f t="shared" si="2"/>
        <v>0</v>
      </c>
      <c r="L45" s="91">
        <f t="shared" si="3"/>
        <v>1</v>
      </c>
      <c r="M45" s="86"/>
    </row>
    <row r="46" spans="1:13" s="70" customFormat="1" ht="41.25" customHeight="1" x14ac:dyDescent="0.3">
      <c r="A46" s="99">
        <v>33</v>
      </c>
      <c r="B46" s="127" t="s">
        <v>20</v>
      </c>
      <c r="C46" s="104" t="s">
        <v>21</v>
      </c>
      <c r="D46" s="105">
        <v>5308</v>
      </c>
      <c r="E46" s="92" t="s">
        <v>99</v>
      </c>
      <c r="F46" s="106">
        <v>44075</v>
      </c>
      <c r="G46" s="100" t="s">
        <v>10</v>
      </c>
      <c r="H46" s="96" t="s">
        <v>13</v>
      </c>
      <c r="I46" s="101">
        <f t="shared" ref="I46:I77" si="4">COUNTIF(H46:H46,"P")*1</f>
        <v>1</v>
      </c>
      <c r="J46" s="102">
        <f t="shared" ref="J46:J77" si="5">COUNTIF(H46:H46,"OFF")*1</f>
        <v>0</v>
      </c>
      <c r="K46" s="103">
        <f t="shared" ref="K46:K77" si="6">COUNTIF(H46:H46,"A")*1</f>
        <v>0</v>
      </c>
      <c r="L46" s="91">
        <f t="shared" si="3"/>
        <v>1</v>
      </c>
      <c r="M46" s="86"/>
    </row>
    <row r="47" spans="1:13" s="77" customFormat="1" ht="41.25" customHeight="1" x14ac:dyDescent="0.3">
      <c r="A47" s="99">
        <v>34</v>
      </c>
      <c r="B47" s="127" t="s">
        <v>26</v>
      </c>
      <c r="C47" s="104" t="s">
        <v>27</v>
      </c>
      <c r="D47" s="105">
        <v>5342</v>
      </c>
      <c r="E47" s="92" t="s">
        <v>99</v>
      </c>
      <c r="F47" s="106">
        <v>44075</v>
      </c>
      <c r="G47" s="100" t="s">
        <v>10</v>
      </c>
      <c r="H47" s="96" t="s">
        <v>13</v>
      </c>
      <c r="I47" s="101">
        <f t="shared" si="4"/>
        <v>1</v>
      </c>
      <c r="J47" s="102">
        <f t="shared" si="5"/>
        <v>0</v>
      </c>
      <c r="K47" s="103">
        <f t="shared" si="6"/>
        <v>0</v>
      </c>
      <c r="L47" s="91">
        <f t="shared" si="3"/>
        <v>1</v>
      </c>
      <c r="M47" s="86"/>
    </row>
    <row r="48" spans="1:13" s="70" customFormat="1" ht="41.25" hidden="1" customHeight="1" x14ac:dyDescent="0.3">
      <c r="A48" s="99">
        <v>35</v>
      </c>
      <c r="B48" s="127" t="s">
        <v>30</v>
      </c>
      <c r="C48" s="104" t="s">
        <v>31</v>
      </c>
      <c r="D48" s="105">
        <v>5334</v>
      </c>
      <c r="E48" s="92" t="s">
        <v>99</v>
      </c>
      <c r="F48" s="106">
        <v>44075</v>
      </c>
      <c r="G48" s="100" t="s">
        <v>10</v>
      </c>
      <c r="H48" s="96" t="s">
        <v>248</v>
      </c>
      <c r="I48" s="101">
        <f t="shared" si="4"/>
        <v>0</v>
      </c>
      <c r="J48" s="102">
        <f t="shared" si="5"/>
        <v>1</v>
      </c>
      <c r="K48" s="103">
        <f t="shared" si="6"/>
        <v>0</v>
      </c>
      <c r="L48" s="91">
        <f t="shared" si="3"/>
        <v>1</v>
      </c>
      <c r="M48" s="86"/>
    </row>
    <row r="49" spans="1:13" s="70" customFormat="1" ht="41.25" customHeight="1" x14ac:dyDescent="0.3">
      <c r="A49" s="99">
        <v>36</v>
      </c>
      <c r="B49" s="127" t="s">
        <v>34</v>
      </c>
      <c r="C49" s="104" t="s">
        <v>35</v>
      </c>
      <c r="D49" s="105">
        <v>5296</v>
      </c>
      <c r="E49" s="92" t="s">
        <v>99</v>
      </c>
      <c r="F49" s="106">
        <v>44075</v>
      </c>
      <c r="G49" s="100" t="s">
        <v>10</v>
      </c>
      <c r="H49" s="96" t="s">
        <v>13</v>
      </c>
      <c r="I49" s="101">
        <f t="shared" si="4"/>
        <v>1</v>
      </c>
      <c r="J49" s="102">
        <f t="shared" si="5"/>
        <v>0</v>
      </c>
      <c r="K49" s="103">
        <f t="shared" si="6"/>
        <v>0</v>
      </c>
      <c r="L49" s="91">
        <f t="shared" si="3"/>
        <v>1</v>
      </c>
      <c r="M49" s="86"/>
    </row>
    <row r="50" spans="1:13" s="95" customFormat="1" ht="41.25" hidden="1" customHeight="1" x14ac:dyDescent="0.3">
      <c r="A50" s="99">
        <v>37</v>
      </c>
      <c r="B50" s="127" t="s">
        <v>18</v>
      </c>
      <c r="C50" s="104" t="s">
        <v>19</v>
      </c>
      <c r="D50" s="105">
        <v>5379</v>
      </c>
      <c r="E50" s="92" t="s">
        <v>99</v>
      </c>
      <c r="F50" s="106">
        <v>44075</v>
      </c>
      <c r="G50" s="100" t="s">
        <v>10</v>
      </c>
      <c r="H50" s="96" t="s">
        <v>248</v>
      </c>
      <c r="I50" s="101">
        <f t="shared" si="4"/>
        <v>0</v>
      </c>
      <c r="J50" s="102">
        <f t="shared" si="5"/>
        <v>1</v>
      </c>
      <c r="K50" s="103">
        <f t="shared" si="6"/>
        <v>0</v>
      </c>
      <c r="L50" s="91">
        <f t="shared" si="3"/>
        <v>1</v>
      </c>
      <c r="M50" s="94"/>
    </row>
    <row r="51" spans="1:13" s="77" customFormat="1" ht="41.25" customHeight="1" x14ac:dyDescent="0.3">
      <c r="A51" s="99">
        <v>38</v>
      </c>
      <c r="B51" s="127" t="s">
        <v>66</v>
      </c>
      <c r="C51" s="104" t="s">
        <v>67</v>
      </c>
      <c r="D51" s="105">
        <v>5363</v>
      </c>
      <c r="E51" s="92" t="s">
        <v>99</v>
      </c>
      <c r="F51" s="106">
        <v>44075</v>
      </c>
      <c r="G51" s="100" t="s">
        <v>10</v>
      </c>
      <c r="H51" s="96" t="s">
        <v>13</v>
      </c>
      <c r="I51" s="101">
        <f t="shared" si="4"/>
        <v>1</v>
      </c>
      <c r="J51" s="102">
        <f t="shared" si="5"/>
        <v>0</v>
      </c>
      <c r="K51" s="103">
        <f t="shared" si="6"/>
        <v>0</v>
      </c>
      <c r="L51" s="91">
        <f t="shared" si="3"/>
        <v>1</v>
      </c>
      <c r="M51" s="86"/>
    </row>
    <row r="52" spans="1:13" s="70" customFormat="1" ht="41.25" hidden="1" customHeight="1" x14ac:dyDescent="0.3">
      <c r="A52" s="99">
        <v>39</v>
      </c>
      <c r="B52" s="127" t="s">
        <v>72</v>
      </c>
      <c r="C52" s="104" t="s">
        <v>73</v>
      </c>
      <c r="D52" s="105">
        <v>5341</v>
      </c>
      <c r="E52" s="92" t="s">
        <v>99</v>
      </c>
      <c r="F52" s="106">
        <v>44075</v>
      </c>
      <c r="G52" s="100" t="s">
        <v>10</v>
      </c>
      <c r="H52" s="96" t="s">
        <v>248</v>
      </c>
      <c r="I52" s="101">
        <f t="shared" si="4"/>
        <v>0</v>
      </c>
      <c r="J52" s="102">
        <f t="shared" si="5"/>
        <v>1</v>
      </c>
      <c r="K52" s="103">
        <f t="shared" si="6"/>
        <v>0</v>
      </c>
      <c r="L52" s="91">
        <f t="shared" si="3"/>
        <v>1</v>
      </c>
      <c r="M52" s="86"/>
    </row>
    <row r="53" spans="1:13" s="70" customFormat="1" ht="41.25" customHeight="1" x14ac:dyDescent="0.3">
      <c r="A53" s="99">
        <v>40</v>
      </c>
      <c r="B53" s="127" t="s">
        <v>83</v>
      </c>
      <c r="C53" s="104" t="s">
        <v>65</v>
      </c>
      <c r="D53" s="107">
        <v>5387</v>
      </c>
      <c r="E53" s="92" t="s">
        <v>99</v>
      </c>
      <c r="F53" s="106">
        <v>44075</v>
      </c>
      <c r="G53" s="100" t="s">
        <v>10</v>
      </c>
      <c r="H53" s="96" t="s">
        <v>13</v>
      </c>
      <c r="I53" s="101">
        <f t="shared" si="4"/>
        <v>1</v>
      </c>
      <c r="J53" s="102">
        <f t="shared" si="5"/>
        <v>0</v>
      </c>
      <c r="K53" s="103">
        <f t="shared" si="6"/>
        <v>0</v>
      </c>
      <c r="L53" s="91">
        <f t="shared" si="3"/>
        <v>1</v>
      </c>
      <c r="M53" s="86"/>
    </row>
    <row r="54" spans="1:13" s="70" customFormat="1" ht="41.25" customHeight="1" x14ac:dyDescent="0.3">
      <c r="A54" s="99">
        <v>41</v>
      </c>
      <c r="B54" s="127" t="s">
        <v>85</v>
      </c>
      <c r="C54" s="104" t="s">
        <v>86</v>
      </c>
      <c r="D54" s="105">
        <v>5397</v>
      </c>
      <c r="E54" s="92" t="s">
        <v>99</v>
      </c>
      <c r="F54" s="106">
        <v>44075</v>
      </c>
      <c r="G54" s="100" t="s">
        <v>10</v>
      </c>
      <c r="H54" s="96" t="s">
        <v>13</v>
      </c>
      <c r="I54" s="101">
        <f t="shared" si="4"/>
        <v>1</v>
      </c>
      <c r="J54" s="102">
        <f t="shared" si="5"/>
        <v>0</v>
      </c>
      <c r="K54" s="103">
        <f t="shared" si="6"/>
        <v>0</v>
      </c>
      <c r="L54" s="91">
        <f t="shared" si="3"/>
        <v>1</v>
      </c>
      <c r="M54" s="86"/>
    </row>
    <row r="55" spans="1:13" s="70" customFormat="1" ht="41.25" customHeight="1" x14ac:dyDescent="0.3">
      <c r="A55" s="99">
        <v>42</v>
      </c>
      <c r="B55" s="127" t="s">
        <v>108</v>
      </c>
      <c r="C55" s="104" t="s">
        <v>116</v>
      </c>
      <c r="D55" s="105">
        <v>5446</v>
      </c>
      <c r="E55" s="92" t="s">
        <v>99</v>
      </c>
      <c r="F55" s="106">
        <v>44116</v>
      </c>
      <c r="G55" s="100" t="s">
        <v>10</v>
      </c>
      <c r="H55" s="96" t="s">
        <v>13</v>
      </c>
      <c r="I55" s="101">
        <f t="shared" si="4"/>
        <v>1</v>
      </c>
      <c r="J55" s="102">
        <f t="shared" si="5"/>
        <v>0</v>
      </c>
      <c r="K55" s="103">
        <f t="shared" si="6"/>
        <v>0</v>
      </c>
      <c r="L55" s="91">
        <f t="shared" si="3"/>
        <v>1</v>
      </c>
      <c r="M55" s="86"/>
    </row>
    <row r="56" spans="1:13" s="70" customFormat="1" ht="41.25" hidden="1" customHeight="1" x14ac:dyDescent="0.3">
      <c r="A56" s="99">
        <v>43</v>
      </c>
      <c r="B56" s="127" t="s">
        <v>110</v>
      </c>
      <c r="C56" s="104" t="s">
        <v>118</v>
      </c>
      <c r="D56" s="105">
        <v>5456</v>
      </c>
      <c r="E56" s="92" t="s">
        <v>100</v>
      </c>
      <c r="F56" s="106">
        <v>44124</v>
      </c>
      <c r="G56" s="100" t="s">
        <v>101</v>
      </c>
      <c r="H56" s="96" t="s">
        <v>241</v>
      </c>
      <c r="I56" s="101">
        <f t="shared" si="4"/>
        <v>0</v>
      </c>
      <c r="J56" s="102">
        <f t="shared" si="5"/>
        <v>0</v>
      </c>
      <c r="K56" s="103">
        <f t="shared" si="6"/>
        <v>1</v>
      </c>
      <c r="L56" s="91">
        <f t="shared" si="3"/>
        <v>0</v>
      </c>
      <c r="M56" s="86"/>
    </row>
    <row r="57" spans="1:13" s="70" customFormat="1" ht="41.25" hidden="1" customHeight="1" x14ac:dyDescent="0.3">
      <c r="A57" s="99">
        <v>44</v>
      </c>
      <c r="B57" s="127" t="s">
        <v>38</v>
      </c>
      <c r="C57" s="104" t="s">
        <v>39</v>
      </c>
      <c r="D57" s="105">
        <v>5264</v>
      </c>
      <c r="E57" s="92" t="s">
        <v>100</v>
      </c>
      <c r="F57" s="106">
        <v>44075</v>
      </c>
      <c r="G57" s="100" t="s">
        <v>10</v>
      </c>
      <c r="H57" s="97" t="s">
        <v>248</v>
      </c>
      <c r="I57" s="101">
        <f t="shared" si="4"/>
        <v>0</v>
      </c>
      <c r="J57" s="102">
        <f t="shared" si="5"/>
        <v>1</v>
      </c>
      <c r="K57" s="103">
        <f t="shared" si="6"/>
        <v>0</v>
      </c>
      <c r="L57" s="91">
        <f t="shared" si="3"/>
        <v>1</v>
      </c>
      <c r="M57" s="86"/>
    </row>
    <row r="58" spans="1:13" s="77" customFormat="1" ht="41.25" customHeight="1" x14ac:dyDescent="0.3">
      <c r="A58" s="99">
        <v>45</v>
      </c>
      <c r="B58" s="127" t="s">
        <v>68</v>
      </c>
      <c r="C58" s="104" t="s">
        <v>69</v>
      </c>
      <c r="D58" s="105">
        <v>5345</v>
      </c>
      <c r="E58" s="92" t="s">
        <v>99</v>
      </c>
      <c r="F58" s="106">
        <v>44075</v>
      </c>
      <c r="G58" s="100" t="s">
        <v>10</v>
      </c>
      <c r="H58" s="97" t="s">
        <v>13</v>
      </c>
      <c r="I58" s="101">
        <f t="shared" si="4"/>
        <v>1</v>
      </c>
      <c r="J58" s="102">
        <f t="shared" si="5"/>
        <v>0</v>
      </c>
      <c r="K58" s="103">
        <f t="shared" si="6"/>
        <v>0</v>
      </c>
      <c r="L58" s="91">
        <f t="shared" si="3"/>
        <v>1</v>
      </c>
      <c r="M58" s="86"/>
    </row>
    <row r="59" spans="1:13" s="70" customFormat="1" ht="41.25" customHeight="1" x14ac:dyDescent="0.3">
      <c r="A59" s="99">
        <v>46</v>
      </c>
      <c r="B59" s="127" t="s">
        <v>78</v>
      </c>
      <c r="C59" s="104" t="s">
        <v>79</v>
      </c>
      <c r="D59" s="105">
        <v>5376</v>
      </c>
      <c r="E59" s="92" t="s">
        <v>99</v>
      </c>
      <c r="F59" s="106">
        <v>44075</v>
      </c>
      <c r="G59" s="100" t="s">
        <v>10</v>
      </c>
      <c r="H59" s="96" t="s">
        <v>13</v>
      </c>
      <c r="I59" s="101">
        <f t="shared" si="4"/>
        <v>1</v>
      </c>
      <c r="J59" s="102">
        <f t="shared" si="5"/>
        <v>0</v>
      </c>
      <c r="K59" s="103">
        <f t="shared" si="6"/>
        <v>0</v>
      </c>
      <c r="L59" s="91">
        <f t="shared" si="3"/>
        <v>1</v>
      </c>
      <c r="M59" s="86"/>
    </row>
    <row r="60" spans="1:13" s="70" customFormat="1" ht="41.25" customHeight="1" x14ac:dyDescent="0.3">
      <c r="A60" s="99">
        <v>47</v>
      </c>
      <c r="B60" s="127" t="s">
        <v>114</v>
      </c>
      <c r="C60" s="104" t="s">
        <v>121</v>
      </c>
      <c r="D60" s="105">
        <v>5462</v>
      </c>
      <c r="E60" s="92" t="s">
        <v>99</v>
      </c>
      <c r="F60" s="106">
        <v>44124</v>
      </c>
      <c r="G60" s="100" t="s">
        <v>10</v>
      </c>
      <c r="H60" s="96" t="s">
        <v>13</v>
      </c>
      <c r="I60" s="101">
        <f t="shared" si="4"/>
        <v>1</v>
      </c>
      <c r="J60" s="102">
        <f t="shared" si="5"/>
        <v>0</v>
      </c>
      <c r="K60" s="103">
        <f t="shared" si="6"/>
        <v>0</v>
      </c>
      <c r="L60" s="91">
        <f t="shared" si="3"/>
        <v>1</v>
      </c>
      <c r="M60" s="86"/>
    </row>
    <row r="61" spans="1:13" s="70" customFormat="1" ht="41.25" customHeight="1" x14ac:dyDescent="0.3">
      <c r="A61" s="99">
        <v>48</v>
      </c>
      <c r="B61" s="127" t="s">
        <v>124</v>
      </c>
      <c r="C61" s="104" t="s">
        <v>125</v>
      </c>
      <c r="D61" s="105">
        <v>5470</v>
      </c>
      <c r="E61" s="92" t="s">
        <v>100</v>
      </c>
      <c r="F61" s="106">
        <v>44134</v>
      </c>
      <c r="G61" s="100" t="s">
        <v>101</v>
      </c>
      <c r="H61" s="97" t="s">
        <v>13</v>
      </c>
      <c r="I61" s="101">
        <f t="shared" si="4"/>
        <v>1</v>
      </c>
      <c r="J61" s="102">
        <f t="shared" si="5"/>
        <v>0</v>
      </c>
      <c r="K61" s="103">
        <f t="shared" si="6"/>
        <v>0</v>
      </c>
      <c r="L61" s="91">
        <f t="shared" si="3"/>
        <v>1</v>
      </c>
      <c r="M61" s="86"/>
    </row>
    <row r="62" spans="1:13" s="70" customFormat="1" ht="41.25" customHeight="1" x14ac:dyDescent="0.3">
      <c r="A62" s="99">
        <v>49</v>
      </c>
      <c r="B62" s="127" t="s">
        <v>123</v>
      </c>
      <c r="C62" s="104" t="s">
        <v>126</v>
      </c>
      <c r="D62" s="105">
        <v>5472</v>
      </c>
      <c r="E62" s="92" t="s">
        <v>99</v>
      </c>
      <c r="F62" s="106">
        <v>44134</v>
      </c>
      <c r="G62" s="100" t="s">
        <v>10</v>
      </c>
      <c r="H62" s="97" t="s">
        <v>13</v>
      </c>
      <c r="I62" s="101">
        <f t="shared" si="4"/>
        <v>1</v>
      </c>
      <c r="J62" s="102">
        <f t="shared" si="5"/>
        <v>0</v>
      </c>
      <c r="K62" s="103">
        <f t="shared" si="6"/>
        <v>0</v>
      </c>
      <c r="L62" s="91">
        <f t="shared" si="3"/>
        <v>1</v>
      </c>
      <c r="M62" s="86"/>
    </row>
    <row r="63" spans="1:13" s="70" customFormat="1" ht="41.25" customHeight="1" x14ac:dyDescent="0.3">
      <c r="A63" s="99">
        <v>50</v>
      </c>
      <c r="B63" s="127" t="s">
        <v>127</v>
      </c>
      <c r="C63" s="104" t="s">
        <v>128</v>
      </c>
      <c r="D63" s="105">
        <v>5478</v>
      </c>
      <c r="E63" s="92" t="s">
        <v>99</v>
      </c>
      <c r="F63" s="106">
        <v>44145</v>
      </c>
      <c r="G63" s="100" t="s">
        <v>10</v>
      </c>
      <c r="H63" s="96" t="s">
        <v>13</v>
      </c>
      <c r="I63" s="101">
        <f t="shared" si="4"/>
        <v>1</v>
      </c>
      <c r="J63" s="102">
        <f t="shared" si="5"/>
        <v>0</v>
      </c>
      <c r="K63" s="103">
        <f t="shared" si="6"/>
        <v>0</v>
      </c>
      <c r="L63" s="91">
        <f t="shared" si="3"/>
        <v>1</v>
      </c>
      <c r="M63" s="86"/>
    </row>
    <row r="64" spans="1:13" s="70" customFormat="1" ht="41.25" customHeight="1" x14ac:dyDescent="0.3">
      <c r="A64" s="99">
        <v>51</v>
      </c>
      <c r="B64" s="127" t="s">
        <v>129</v>
      </c>
      <c r="C64" s="104" t="s">
        <v>116</v>
      </c>
      <c r="D64" s="105">
        <v>5488</v>
      </c>
      <c r="E64" s="92" t="s">
        <v>99</v>
      </c>
      <c r="F64" s="106">
        <v>44153</v>
      </c>
      <c r="G64" s="100" t="s">
        <v>10</v>
      </c>
      <c r="H64" s="96" t="s">
        <v>13</v>
      </c>
      <c r="I64" s="101">
        <f t="shared" si="4"/>
        <v>1</v>
      </c>
      <c r="J64" s="102">
        <f t="shared" si="5"/>
        <v>0</v>
      </c>
      <c r="K64" s="103">
        <f t="shared" si="6"/>
        <v>0</v>
      </c>
      <c r="L64" s="91">
        <f t="shared" si="3"/>
        <v>1</v>
      </c>
      <c r="M64" s="86"/>
    </row>
    <row r="65" spans="1:13" s="70" customFormat="1" ht="41.25" hidden="1" customHeight="1" x14ac:dyDescent="0.3">
      <c r="A65" s="99">
        <v>52</v>
      </c>
      <c r="B65" s="127" t="s">
        <v>131</v>
      </c>
      <c r="C65" s="104" t="s">
        <v>132</v>
      </c>
      <c r="D65" s="105">
        <v>5340</v>
      </c>
      <c r="E65" s="92" t="s">
        <v>99</v>
      </c>
      <c r="F65" s="106">
        <v>44075</v>
      </c>
      <c r="G65" s="100" t="s">
        <v>10</v>
      </c>
      <c r="H65" s="96"/>
      <c r="I65" s="101">
        <f t="shared" si="4"/>
        <v>0</v>
      </c>
      <c r="J65" s="102">
        <f t="shared" si="5"/>
        <v>0</v>
      </c>
      <c r="K65" s="103">
        <f t="shared" si="6"/>
        <v>0</v>
      </c>
      <c r="L65" s="91">
        <f t="shared" si="3"/>
        <v>0</v>
      </c>
      <c r="M65" s="86"/>
    </row>
    <row r="66" spans="1:13" s="70" customFormat="1" ht="41.25" customHeight="1" x14ac:dyDescent="0.3">
      <c r="A66" s="99">
        <v>53</v>
      </c>
      <c r="B66" s="127" t="s">
        <v>137</v>
      </c>
      <c r="C66" s="104" t="s">
        <v>138</v>
      </c>
      <c r="D66" s="105">
        <v>5398</v>
      </c>
      <c r="E66" s="92" t="s">
        <v>99</v>
      </c>
      <c r="F66" s="106">
        <v>44075</v>
      </c>
      <c r="G66" s="100" t="s">
        <v>10</v>
      </c>
      <c r="H66" s="96" t="s">
        <v>13</v>
      </c>
      <c r="I66" s="101">
        <f t="shared" si="4"/>
        <v>1</v>
      </c>
      <c r="J66" s="102">
        <f t="shared" si="5"/>
        <v>0</v>
      </c>
      <c r="K66" s="103">
        <f t="shared" si="6"/>
        <v>0</v>
      </c>
      <c r="L66" s="91">
        <f t="shared" si="3"/>
        <v>1</v>
      </c>
      <c r="M66" s="86"/>
    </row>
    <row r="67" spans="1:13" s="70" customFormat="1" ht="41.25" customHeight="1" x14ac:dyDescent="0.3">
      <c r="A67" s="99">
        <v>54</v>
      </c>
      <c r="B67" s="127" t="s">
        <v>130</v>
      </c>
      <c r="C67" s="104" t="s">
        <v>139</v>
      </c>
      <c r="D67" s="105">
        <v>5510</v>
      </c>
      <c r="E67" s="92" t="s">
        <v>99</v>
      </c>
      <c r="F67" s="106">
        <v>44171</v>
      </c>
      <c r="G67" s="100" t="s">
        <v>10</v>
      </c>
      <c r="H67" s="97" t="s">
        <v>13</v>
      </c>
      <c r="I67" s="101">
        <f t="shared" si="4"/>
        <v>1</v>
      </c>
      <c r="J67" s="102">
        <f t="shared" si="5"/>
        <v>0</v>
      </c>
      <c r="K67" s="103">
        <f t="shared" si="6"/>
        <v>0</v>
      </c>
      <c r="L67" s="91">
        <f t="shared" si="3"/>
        <v>1</v>
      </c>
      <c r="M67" s="86"/>
    </row>
    <row r="68" spans="1:13" s="70" customFormat="1" ht="41.25" hidden="1" customHeight="1" x14ac:dyDescent="0.3">
      <c r="A68" s="99">
        <v>55</v>
      </c>
      <c r="B68" s="127" t="s">
        <v>140</v>
      </c>
      <c r="C68" s="104" t="s">
        <v>141</v>
      </c>
      <c r="D68" s="105">
        <v>5523</v>
      </c>
      <c r="E68" s="92" t="s">
        <v>99</v>
      </c>
      <c r="F68" s="106">
        <v>44180</v>
      </c>
      <c r="G68" s="100" t="s">
        <v>10</v>
      </c>
      <c r="H68" s="96" t="s">
        <v>248</v>
      </c>
      <c r="I68" s="101">
        <f t="shared" si="4"/>
        <v>0</v>
      </c>
      <c r="J68" s="102">
        <f t="shared" si="5"/>
        <v>1</v>
      </c>
      <c r="K68" s="103">
        <f t="shared" si="6"/>
        <v>0</v>
      </c>
      <c r="L68" s="91">
        <f t="shared" si="3"/>
        <v>1</v>
      </c>
      <c r="M68" s="86"/>
    </row>
    <row r="69" spans="1:13" ht="41.25" customHeight="1" x14ac:dyDescent="0.3">
      <c r="A69" s="99">
        <v>56</v>
      </c>
      <c r="B69" s="127" t="s">
        <v>114</v>
      </c>
      <c r="C69" s="104" t="s">
        <v>145</v>
      </c>
      <c r="D69" s="105">
        <v>5529</v>
      </c>
      <c r="E69" s="92" t="s">
        <v>99</v>
      </c>
      <c r="F69" s="106">
        <v>44186</v>
      </c>
      <c r="G69" s="100" t="s">
        <v>10</v>
      </c>
      <c r="H69" s="96" t="s">
        <v>13</v>
      </c>
      <c r="I69" s="101">
        <f t="shared" si="4"/>
        <v>1</v>
      </c>
      <c r="J69" s="102">
        <f t="shared" si="5"/>
        <v>0</v>
      </c>
      <c r="K69" s="103">
        <f t="shared" si="6"/>
        <v>0</v>
      </c>
      <c r="L69" s="91">
        <f t="shared" si="3"/>
        <v>1</v>
      </c>
      <c r="M69" s="54"/>
    </row>
    <row r="70" spans="1:13" s="70" customFormat="1" ht="41.25" customHeight="1" x14ac:dyDescent="0.3">
      <c r="A70" s="99">
        <v>57</v>
      </c>
      <c r="B70" s="127" t="s">
        <v>146</v>
      </c>
      <c r="C70" s="104" t="s">
        <v>84</v>
      </c>
      <c r="D70" s="105">
        <v>5559</v>
      </c>
      <c r="E70" s="92" t="s">
        <v>99</v>
      </c>
      <c r="F70" s="106" t="s">
        <v>181</v>
      </c>
      <c r="G70" s="100" t="s">
        <v>10</v>
      </c>
      <c r="H70" s="96" t="s">
        <v>13</v>
      </c>
      <c r="I70" s="101">
        <f t="shared" si="4"/>
        <v>1</v>
      </c>
      <c r="J70" s="102">
        <f t="shared" si="5"/>
        <v>0</v>
      </c>
      <c r="K70" s="103">
        <f t="shared" si="6"/>
        <v>0</v>
      </c>
      <c r="L70" s="91">
        <f t="shared" si="3"/>
        <v>1</v>
      </c>
      <c r="M70" s="86"/>
    </row>
    <row r="71" spans="1:13" s="70" customFormat="1" ht="41.25" hidden="1" customHeight="1" x14ac:dyDescent="0.3">
      <c r="A71" s="99">
        <v>58</v>
      </c>
      <c r="B71" s="127" t="s">
        <v>142</v>
      </c>
      <c r="C71" s="104" t="s">
        <v>147</v>
      </c>
      <c r="D71" s="105">
        <v>5560</v>
      </c>
      <c r="E71" s="92" t="s">
        <v>99</v>
      </c>
      <c r="F71" s="106" t="s">
        <v>181</v>
      </c>
      <c r="G71" s="100" t="s">
        <v>10</v>
      </c>
      <c r="H71" s="96" t="s">
        <v>241</v>
      </c>
      <c r="I71" s="101">
        <f t="shared" si="4"/>
        <v>0</v>
      </c>
      <c r="J71" s="102">
        <f t="shared" si="5"/>
        <v>0</v>
      </c>
      <c r="K71" s="103">
        <f t="shared" si="6"/>
        <v>1</v>
      </c>
      <c r="L71" s="91">
        <f t="shared" si="3"/>
        <v>0</v>
      </c>
      <c r="M71" s="86"/>
    </row>
    <row r="72" spans="1:13" s="70" customFormat="1" ht="41.25" hidden="1" customHeight="1" x14ac:dyDescent="0.3">
      <c r="A72" s="99">
        <v>59</v>
      </c>
      <c r="B72" s="127" t="s">
        <v>114</v>
      </c>
      <c r="C72" s="104" t="s">
        <v>148</v>
      </c>
      <c r="D72" s="105">
        <v>5570</v>
      </c>
      <c r="E72" s="92" t="s">
        <v>99</v>
      </c>
      <c r="F72" s="106">
        <v>44224</v>
      </c>
      <c r="G72" s="100" t="s">
        <v>10</v>
      </c>
      <c r="H72" s="96" t="s">
        <v>241</v>
      </c>
      <c r="I72" s="101">
        <f t="shared" si="4"/>
        <v>0</v>
      </c>
      <c r="J72" s="102">
        <f t="shared" si="5"/>
        <v>0</v>
      </c>
      <c r="K72" s="103">
        <f t="shared" si="6"/>
        <v>1</v>
      </c>
      <c r="L72" s="91">
        <f t="shared" si="3"/>
        <v>0</v>
      </c>
      <c r="M72" s="86"/>
    </row>
    <row r="73" spans="1:13" s="70" customFormat="1" ht="41.25" customHeight="1" x14ac:dyDescent="0.3">
      <c r="A73" s="99">
        <v>60</v>
      </c>
      <c r="B73" s="127" t="s">
        <v>149</v>
      </c>
      <c r="C73" s="104" t="s">
        <v>150</v>
      </c>
      <c r="D73" s="105">
        <v>5574</v>
      </c>
      <c r="E73" s="92" t="s">
        <v>99</v>
      </c>
      <c r="F73" s="106">
        <v>44226</v>
      </c>
      <c r="G73" s="100" t="s">
        <v>10</v>
      </c>
      <c r="H73" s="96" t="s">
        <v>13</v>
      </c>
      <c r="I73" s="101">
        <f t="shared" si="4"/>
        <v>1</v>
      </c>
      <c r="J73" s="102">
        <f t="shared" si="5"/>
        <v>0</v>
      </c>
      <c r="K73" s="103">
        <f t="shared" si="6"/>
        <v>0</v>
      </c>
      <c r="L73" s="91">
        <f t="shared" si="3"/>
        <v>1</v>
      </c>
      <c r="M73" s="86"/>
    </row>
    <row r="74" spans="1:13" s="70" customFormat="1" ht="41.25" customHeight="1" x14ac:dyDescent="0.3">
      <c r="A74" s="99">
        <v>61</v>
      </c>
      <c r="B74" s="127" t="s">
        <v>151</v>
      </c>
      <c r="C74" s="104" t="s">
        <v>152</v>
      </c>
      <c r="D74" s="105">
        <v>5583</v>
      </c>
      <c r="E74" s="92" t="s">
        <v>99</v>
      </c>
      <c r="F74" s="106">
        <v>44239</v>
      </c>
      <c r="G74" s="100" t="s">
        <v>10</v>
      </c>
      <c r="H74" s="96" t="s">
        <v>13</v>
      </c>
      <c r="I74" s="101">
        <f t="shared" si="4"/>
        <v>1</v>
      </c>
      <c r="J74" s="102">
        <f t="shared" si="5"/>
        <v>0</v>
      </c>
      <c r="K74" s="103">
        <f t="shared" si="6"/>
        <v>0</v>
      </c>
      <c r="L74" s="91">
        <f t="shared" si="3"/>
        <v>1</v>
      </c>
      <c r="M74" s="86"/>
    </row>
    <row r="75" spans="1:13" s="70" customFormat="1" ht="41.25" customHeight="1" x14ac:dyDescent="0.3">
      <c r="A75" s="99">
        <v>62</v>
      </c>
      <c r="B75" s="127" t="s">
        <v>155</v>
      </c>
      <c r="C75" s="104" t="s">
        <v>156</v>
      </c>
      <c r="D75" s="105">
        <v>5588</v>
      </c>
      <c r="E75" s="92" t="s">
        <v>99</v>
      </c>
      <c r="F75" s="106">
        <v>44250</v>
      </c>
      <c r="G75" s="100" t="s">
        <v>10</v>
      </c>
      <c r="H75" s="97" t="s">
        <v>13</v>
      </c>
      <c r="I75" s="101">
        <f t="shared" si="4"/>
        <v>1</v>
      </c>
      <c r="J75" s="102">
        <f t="shared" si="5"/>
        <v>0</v>
      </c>
      <c r="K75" s="103">
        <f t="shared" si="6"/>
        <v>0</v>
      </c>
      <c r="L75" s="91">
        <f t="shared" si="3"/>
        <v>1</v>
      </c>
      <c r="M75" s="86"/>
    </row>
    <row r="76" spans="1:13" ht="41.25" customHeight="1" x14ac:dyDescent="0.3">
      <c r="A76" s="99">
        <v>63</v>
      </c>
      <c r="B76" s="127" t="s">
        <v>157</v>
      </c>
      <c r="C76" s="104" t="s">
        <v>158</v>
      </c>
      <c r="D76" s="105">
        <v>5714</v>
      </c>
      <c r="E76" s="92" t="s">
        <v>99</v>
      </c>
      <c r="F76" s="106">
        <v>44317</v>
      </c>
      <c r="G76" s="100" t="s">
        <v>10</v>
      </c>
      <c r="H76" s="96" t="s">
        <v>13</v>
      </c>
      <c r="I76" s="101">
        <f t="shared" si="4"/>
        <v>1</v>
      </c>
      <c r="J76" s="102">
        <f t="shared" si="5"/>
        <v>0</v>
      </c>
      <c r="K76" s="103">
        <f t="shared" si="6"/>
        <v>0</v>
      </c>
      <c r="L76" s="91">
        <f t="shared" si="3"/>
        <v>1</v>
      </c>
      <c r="M76" s="54"/>
    </row>
    <row r="77" spans="1:13" s="70" customFormat="1" ht="41.25" customHeight="1" x14ac:dyDescent="0.3">
      <c r="A77" s="99">
        <v>64</v>
      </c>
      <c r="B77" s="127" t="s">
        <v>238</v>
      </c>
      <c r="C77" s="104" t="s">
        <v>253</v>
      </c>
      <c r="D77" s="105">
        <v>5572</v>
      </c>
      <c r="E77" s="92" t="s">
        <v>99</v>
      </c>
      <c r="F77" s="106">
        <v>44226</v>
      </c>
      <c r="G77" s="100" t="s">
        <v>10</v>
      </c>
      <c r="H77" s="97" t="s">
        <v>13</v>
      </c>
      <c r="I77" s="101">
        <f t="shared" si="4"/>
        <v>1</v>
      </c>
      <c r="J77" s="102">
        <f t="shared" si="5"/>
        <v>0</v>
      </c>
      <c r="K77" s="103">
        <f t="shared" si="6"/>
        <v>0</v>
      </c>
      <c r="L77" s="91">
        <f t="shared" si="3"/>
        <v>1</v>
      </c>
      <c r="M77" s="86"/>
    </row>
    <row r="78" spans="1:13" ht="41.25" customHeight="1" x14ac:dyDescent="0.3">
      <c r="A78" s="99">
        <v>65</v>
      </c>
      <c r="B78" s="127" t="s">
        <v>159</v>
      </c>
      <c r="C78" s="104" t="s">
        <v>112</v>
      </c>
      <c r="D78" s="105">
        <v>5753</v>
      </c>
      <c r="E78" s="92" t="s">
        <v>99</v>
      </c>
      <c r="F78" s="106">
        <v>44327</v>
      </c>
      <c r="G78" s="100" t="s">
        <v>10</v>
      </c>
      <c r="H78" s="96" t="s">
        <v>13</v>
      </c>
      <c r="I78" s="101">
        <f t="shared" ref="I78:I109" si="7">COUNTIF(H78:H78,"P")*1</f>
        <v>1</v>
      </c>
      <c r="J78" s="102">
        <f t="shared" ref="J78:J109" si="8">COUNTIF(H78:H78,"OFF")*1</f>
        <v>0</v>
      </c>
      <c r="K78" s="103">
        <f t="shared" ref="K78:K109" si="9">COUNTIF(H78:H78,"A")*1</f>
        <v>0</v>
      </c>
      <c r="L78" s="91">
        <f t="shared" si="3"/>
        <v>1</v>
      </c>
      <c r="M78" s="54"/>
    </row>
    <row r="79" spans="1:13" ht="41.25" hidden="1" customHeight="1" x14ac:dyDescent="0.3">
      <c r="A79" s="99">
        <v>66</v>
      </c>
      <c r="B79" s="127" t="s">
        <v>160</v>
      </c>
      <c r="C79" s="104" t="s">
        <v>161</v>
      </c>
      <c r="D79" s="105">
        <v>5759</v>
      </c>
      <c r="E79" s="92" t="s">
        <v>99</v>
      </c>
      <c r="F79" s="106">
        <v>44328</v>
      </c>
      <c r="G79" s="100" t="s">
        <v>10</v>
      </c>
      <c r="H79" s="97" t="s">
        <v>241</v>
      </c>
      <c r="I79" s="101">
        <f t="shared" si="7"/>
        <v>0</v>
      </c>
      <c r="J79" s="102">
        <f t="shared" si="8"/>
        <v>0</v>
      </c>
      <c r="K79" s="103">
        <f t="shared" si="9"/>
        <v>1</v>
      </c>
      <c r="L79" s="91">
        <f t="shared" ref="L79:L131" si="10">I79+J79</f>
        <v>0</v>
      </c>
      <c r="M79" s="54"/>
    </row>
    <row r="80" spans="1:13" s="70" customFormat="1" ht="41.25" customHeight="1" x14ac:dyDescent="0.3">
      <c r="A80" s="99">
        <v>67</v>
      </c>
      <c r="B80" s="127" t="s">
        <v>162</v>
      </c>
      <c r="C80" s="104" t="s">
        <v>163</v>
      </c>
      <c r="D80" s="105">
        <v>5447</v>
      </c>
      <c r="E80" s="92" t="s">
        <v>99</v>
      </c>
      <c r="F80" s="106">
        <v>44116</v>
      </c>
      <c r="G80" s="100" t="s">
        <v>10</v>
      </c>
      <c r="H80" s="96" t="s">
        <v>13</v>
      </c>
      <c r="I80" s="101">
        <f t="shared" si="7"/>
        <v>1</v>
      </c>
      <c r="J80" s="102">
        <f t="shared" si="8"/>
        <v>0</v>
      </c>
      <c r="K80" s="103">
        <f t="shared" si="9"/>
        <v>0</v>
      </c>
      <c r="L80" s="91">
        <f t="shared" si="10"/>
        <v>1</v>
      </c>
      <c r="M80" s="86"/>
    </row>
    <row r="81" spans="1:13" ht="41.25" customHeight="1" x14ac:dyDescent="0.3">
      <c r="A81" s="99">
        <v>68</v>
      </c>
      <c r="B81" s="127" t="s">
        <v>254</v>
      </c>
      <c r="C81" s="104"/>
      <c r="D81" s="105">
        <v>6409</v>
      </c>
      <c r="E81" s="92" t="s">
        <v>99</v>
      </c>
      <c r="F81" s="106"/>
      <c r="G81" s="100" t="s">
        <v>10</v>
      </c>
      <c r="H81" s="97" t="s">
        <v>13</v>
      </c>
      <c r="I81" s="101">
        <f t="shared" si="7"/>
        <v>1</v>
      </c>
      <c r="J81" s="102">
        <f t="shared" si="8"/>
        <v>0</v>
      </c>
      <c r="K81" s="103">
        <f t="shared" si="9"/>
        <v>0</v>
      </c>
      <c r="L81" s="91">
        <f t="shared" si="10"/>
        <v>1</v>
      </c>
      <c r="M81" s="54"/>
    </row>
    <row r="82" spans="1:13" s="70" customFormat="1" ht="41.25" customHeight="1" x14ac:dyDescent="0.3">
      <c r="A82" s="99">
        <v>69</v>
      </c>
      <c r="B82" s="127" t="s">
        <v>168</v>
      </c>
      <c r="C82" s="104" t="s">
        <v>169</v>
      </c>
      <c r="D82" s="105">
        <v>5756</v>
      </c>
      <c r="E82" s="92" t="s">
        <v>99</v>
      </c>
      <c r="F82" s="106">
        <v>44362</v>
      </c>
      <c r="G82" s="100" t="s">
        <v>10</v>
      </c>
      <c r="H82" s="96" t="s">
        <v>13</v>
      </c>
      <c r="I82" s="101">
        <f t="shared" si="7"/>
        <v>1</v>
      </c>
      <c r="J82" s="102">
        <f t="shared" si="8"/>
        <v>0</v>
      </c>
      <c r="K82" s="103">
        <f t="shared" si="9"/>
        <v>0</v>
      </c>
      <c r="L82" s="91">
        <f t="shared" si="10"/>
        <v>1</v>
      </c>
      <c r="M82" s="86"/>
    </row>
    <row r="83" spans="1:13" ht="41.25" customHeight="1" x14ac:dyDescent="0.3">
      <c r="A83" s="99">
        <v>70</v>
      </c>
      <c r="B83" s="127" t="s">
        <v>170</v>
      </c>
      <c r="C83" s="104" t="s">
        <v>171</v>
      </c>
      <c r="D83" s="105">
        <v>5833</v>
      </c>
      <c r="E83" s="92" t="s">
        <v>99</v>
      </c>
      <c r="F83" s="106">
        <v>44362</v>
      </c>
      <c r="G83" s="100" t="s">
        <v>10</v>
      </c>
      <c r="H83" s="96" t="s">
        <v>13</v>
      </c>
      <c r="I83" s="101">
        <f t="shared" si="7"/>
        <v>1</v>
      </c>
      <c r="J83" s="102">
        <f t="shared" si="8"/>
        <v>0</v>
      </c>
      <c r="K83" s="103">
        <f t="shared" si="9"/>
        <v>0</v>
      </c>
      <c r="L83" s="91">
        <f t="shared" si="10"/>
        <v>1</v>
      </c>
      <c r="M83" s="54"/>
    </row>
    <row r="84" spans="1:13" s="70" customFormat="1" ht="41.25" hidden="1" customHeight="1" x14ac:dyDescent="0.3">
      <c r="A84" s="99">
        <v>71</v>
      </c>
      <c r="B84" s="127" t="s">
        <v>175</v>
      </c>
      <c r="C84" s="104" t="s">
        <v>176</v>
      </c>
      <c r="D84" s="105">
        <v>5420</v>
      </c>
      <c r="E84" s="92" t="s">
        <v>100</v>
      </c>
      <c r="F84" s="106">
        <v>44095</v>
      </c>
      <c r="G84" s="100" t="s">
        <v>101</v>
      </c>
      <c r="H84" s="96" t="s">
        <v>241</v>
      </c>
      <c r="I84" s="101">
        <f t="shared" si="7"/>
        <v>0</v>
      </c>
      <c r="J84" s="102">
        <f t="shared" si="8"/>
        <v>0</v>
      </c>
      <c r="K84" s="103">
        <f t="shared" si="9"/>
        <v>1</v>
      </c>
      <c r="L84" s="91">
        <f t="shared" si="10"/>
        <v>0</v>
      </c>
      <c r="M84" s="86"/>
    </row>
    <row r="85" spans="1:13" s="70" customFormat="1" ht="41.25" customHeight="1" x14ac:dyDescent="0.3">
      <c r="A85" s="99">
        <v>72</v>
      </c>
      <c r="B85" s="127" t="s">
        <v>177</v>
      </c>
      <c r="C85" s="104" t="s">
        <v>178</v>
      </c>
      <c r="D85" s="105">
        <v>5896</v>
      </c>
      <c r="E85" s="92" t="s">
        <v>99</v>
      </c>
      <c r="F85" s="106">
        <v>44400</v>
      </c>
      <c r="G85" s="100" t="s">
        <v>10</v>
      </c>
      <c r="H85" s="97" t="s">
        <v>13</v>
      </c>
      <c r="I85" s="101">
        <f t="shared" si="7"/>
        <v>1</v>
      </c>
      <c r="J85" s="102">
        <f t="shared" si="8"/>
        <v>0</v>
      </c>
      <c r="K85" s="103">
        <f t="shared" si="9"/>
        <v>0</v>
      </c>
      <c r="L85" s="91">
        <f t="shared" si="10"/>
        <v>1</v>
      </c>
      <c r="M85" s="86"/>
    </row>
    <row r="86" spans="1:13" s="70" customFormat="1" ht="41.25" customHeight="1" x14ac:dyDescent="0.3">
      <c r="A86" s="99">
        <v>73</v>
      </c>
      <c r="B86" s="127" t="s">
        <v>179</v>
      </c>
      <c r="C86" s="104" t="s">
        <v>180</v>
      </c>
      <c r="D86" s="105">
        <v>5907</v>
      </c>
      <c r="E86" s="92" t="s">
        <v>100</v>
      </c>
      <c r="F86" s="106">
        <v>44404</v>
      </c>
      <c r="G86" s="100" t="s">
        <v>101</v>
      </c>
      <c r="H86" s="96" t="s">
        <v>13</v>
      </c>
      <c r="I86" s="101">
        <f t="shared" si="7"/>
        <v>1</v>
      </c>
      <c r="J86" s="102">
        <f t="shared" si="8"/>
        <v>0</v>
      </c>
      <c r="K86" s="103">
        <f t="shared" si="9"/>
        <v>0</v>
      </c>
      <c r="L86" s="91">
        <f t="shared" si="10"/>
        <v>1</v>
      </c>
      <c r="M86" s="86"/>
    </row>
    <row r="87" spans="1:13" s="70" customFormat="1" ht="41.25" customHeight="1" x14ac:dyDescent="0.3">
      <c r="A87" s="99">
        <v>74</v>
      </c>
      <c r="B87" s="127" t="s">
        <v>182</v>
      </c>
      <c r="C87" s="104" t="s">
        <v>183</v>
      </c>
      <c r="D87" s="105">
        <v>5913</v>
      </c>
      <c r="E87" s="92" t="s">
        <v>99</v>
      </c>
      <c r="F87" s="106">
        <v>44407</v>
      </c>
      <c r="G87" s="100" t="s">
        <v>10</v>
      </c>
      <c r="H87" s="96" t="s">
        <v>13</v>
      </c>
      <c r="I87" s="101">
        <f t="shared" si="7"/>
        <v>1</v>
      </c>
      <c r="J87" s="102">
        <f t="shared" si="8"/>
        <v>0</v>
      </c>
      <c r="K87" s="103">
        <f t="shared" si="9"/>
        <v>0</v>
      </c>
      <c r="L87" s="91">
        <f t="shared" si="10"/>
        <v>1</v>
      </c>
      <c r="M87" s="86"/>
    </row>
    <row r="88" spans="1:13" s="70" customFormat="1" ht="41.25" customHeight="1" x14ac:dyDescent="0.3">
      <c r="A88" s="99">
        <v>75</v>
      </c>
      <c r="B88" s="127" t="s">
        <v>184</v>
      </c>
      <c r="C88" s="104" t="s">
        <v>185</v>
      </c>
      <c r="D88" s="105">
        <v>5910</v>
      </c>
      <c r="E88" s="92" t="s">
        <v>99</v>
      </c>
      <c r="F88" s="106">
        <v>44407</v>
      </c>
      <c r="G88" s="100" t="s">
        <v>10</v>
      </c>
      <c r="H88" s="96" t="s">
        <v>13</v>
      </c>
      <c r="I88" s="101">
        <f t="shared" si="7"/>
        <v>1</v>
      </c>
      <c r="J88" s="102">
        <f t="shared" si="8"/>
        <v>0</v>
      </c>
      <c r="K88" s="103">
        <f t="shared" si="9"/>
        <v>0</v>
      </c>
      <c r="L88" s="91">
        <f t="shared" si="10"/>
        <v>1</v>
      </c>
      <c r="M88" s="86"/>
    </row>
    <row r="89" spans="1:13" s="70" customFormat="1" ht="41.25" hidden="1" customHeight="1" x14ac:dyDescent="0.3">
      <c r="A89" s="99">
        <v>76</v>
      </c>
      <c r="B89" s="127" t="s">
        <v>188</v>
      </c>
      <c r="C89" s="104" t="s">
        <v>189</v>
      </c>
      <c r="D89" s="105">
        <v>5926</v>
      </c>
      <c r="E89" s="92" t="s">
        <v>99</v>
      </c>
      <c r="F89" s="106">
        <v>44417</v>
      </c>
      <c r="G89" s="100" t="s">
        <v>10</v>
      </c>
      <c r="H89" s="97" t="s">
        <v>241</v>
      </c>
      <c r="I89" s="101">
        <f t="shared" si="7"/>
        <v>0</v>
      </c>
      <c r="J89" s="102">
        <f t="shared" si="8"/>
        <v>0</v>
      </c>
      <c r="K89" s="103">
        <f t="shared" si="9"/>
        <v>1</v>
      </c>
      <c r="L89" s="91">
        <f t="shared" si="10"/>
        <v>0</v>
      </c>
      <c r="M89" s="86"/>
    </row>
    <row r="90" spans="1:13" ht="41.25" hidden="1" customHeight="1" x14ac:dyDescent="0.3">
      <c r="A90" s="99">
        <v>77</v>
      </c>
      <c r="B90" s="127" t="s">
        <v>192</v>
      </c>
      <c r="C90" s="104" t="s">
        <v>193</v>
      </c>
      <c r="D90" s="105">
        <v>5339</v>
      </c>
      <c r="E90" s="92" t="s">
        <v>99</v>
      </c>
      <c r="F90" s="106">
        <v>44075</v>
      </c>
      <c r="G90" s="100" t="s">
        <v>10</v>
      </c>
      <c r="H90" s="97" t="s">
        <v>241</v>
      </c>
      <c r="I90" s="101">
        <f t="shared" si="7"/>
        <v>0</v>
      </c>
      <c r="J90" s="102">
        <f t="shared" si="8"/>
        <v>0</v>
      </c>
      <c r="K90" s="103">
        <f t="shared" si="9"/>
        <v>1</v>
      </c>
      <c r="L90" s="91">
        <f t="shared" si="10"/>
        <v>0</v>
      </c>
      <c r="M90" s="54"/>
    </row>
    <row r="91" spans="1:13" s="70" customFormat="1" ht="41.25" customHeight="1" x14ac:dyDescent="0.3">
      <c r="A91" s="99">
        <v>78</v>
      </c>
      <c r="B91" s="127" t="s">
        <v>194</v>
      </c>
      <c r="C91" s="104" t="s">
        <v>195</v>
      </c>
      <c r="D91" s="105">
        <v>5380</v>
      </c>
      <c r="E91" s="92" t="s">
        <v>99</v>
      </c>
      <c r="F91" s="106">
        <v>44075</v>
      </c>
      <c r="G91" s="100" t="s">
        <v>10</v>
      </c>
      <c r="H91" s="96" t="s">
        <v>13</v>
      </c>
      <c r="I91" s="101">
        <f t="shared" si="7"/>
        <v>1</v>
      </c>
      <c r="J91" s="102">
        <f t="shared" si="8"/>
        <v>0</v>
      </c>
      <c r="K91" s="103">
        <f t="shared" si="9"/>
        <v>0</v>
      </c>
      <c r="L91" s="91">
        <f t="shared" si="10"/>
        <v>1</v>
      </c>
      <c r="M91" s="86"/>
    </row>
    <row r="92" spans="1:13" ht="41.25" customHeight="1" x14ac:dyDescent="0.3">
      <c r="A92" s="99">
        <v>79</v>
      </c>
      <c r="B92" s="127" t="s">
        <v>197</v>
      </c>
      <c r="C92" s="104" t="s">
        <v>84</v>
      </c>
      <c r="D92" s="105">
        <v>5312</v>
      </c>
      <c r="E92" s="104" t="s">
        <v>99</v>
      </c>
      <c r="F92" s="106">
        <v>44440</v>
      </c>
      <c r="G92" s="100" t="s">
        <v>10</v>
      </c>
      <c r="H92" s="96" t="s">
        <v>13</v>
      </c>
      <c r="I92" s="101">
        <f t="shared" si="7"/>
        <v>1</v>
      </c>
      <c r="J92" s="102">
        <f t="shared" si="8"/>
        <v>0</v>
      </c>
      <c r="K92" s="103">
        <f t="shared" si="9"/>
        <v>0</v>
      </c>
      <c r="L92" s="91">
        <f t="shared" si="10"/>
        <v>1</v>
      </c>
      <c r="M92" s="54"/>
    </row>
    <row r="93" spans="1:13" ht="41.25" customHeight="1" x14ac:dyDescent="0.3">
      <c r="A93" s="99">
        <v>80</v>
      </c>
      <c r="B93" s="127" t="s">
        <v>196</v>
      </c>
      <c r="C93" s="104" t="s">
        <v>198</v>
      </c>
      <c r="D93" s="104">
        <v>6083</v>
      </c>
      <c r="E93" s="104" t="s">
        <v>99</v>
      </c>
      <c r="F93" s="106">
        <v>44516</v>
      </c>
      <c r="G93" s="100" t="s">
        <v>10</v>
      </c>
      <c r="H93" s="97" t="s">
        <v>13</v>
      </c>
      <c r="I93" s="101">
        <f t="shared" si="7"/>
        <v>1</v>
      </c>
      <c r="J93" s="102">
        <f t="shared" si="8"/>
        <v>0</v>
      </c>
      <c r="K93" s="103">
        <f t="shared" si="9"/>
        <v>0</v>
      </c>
      <c r="L93" s="91">
        <f t="shared" si="10"/>
        <v>1</v>
      </c>
      <c r="M93" s="54"/>
    </row>
    <row r="94" spans="1:13" ht="41.25" hidden="1" customHeight="1" x14ac:dyDescent="0.3">
      <c r="A94" s="99">
        <v>81</v>
      </c>
      <c r="B94" s="127" t="s">
        <v>199</v>
      </c>
      <c r="C94" s="104" t="s">
        <v>200</v>
      </c>
      <c r="D94" s="104">
        <v>6229</v>
      </c>
      <c r="E94" s="104" t="s">
        <v>100</v>
      </c>
      <c r="F94" s="106">
        <v>44555</v>
      </c>
      <c r="G94" s="100" t="s">
        <v>101</v>
      </c>
      <c r="H94" s="97" t="s">
        <v>241</v>
      </c>
      <c r="I94" s="101">
        <f t="shared" si="7"/>
        <v>0</v>
      </c>
      <c r="J94" s="102">
        <f t="shared" si="8"/>
        <v>0</v>
      </c>
      <c r="K94" s="103">
        <f t="shared" si="9"/>
        <v>1</v>
      </c>
      <c r="L94" s="91">
        <f t="shared" si="10"/>
        <v>0</v>
      </c>
      <c r="M94" s="54"/>
    </row>
    <row r="95" spans="1:13" ht="41.25" hidden="1" customHeight="1" x14ac:dyDescent="0.3">
      <c r="A95" s="99">
        <v>82</v>
      </c>
      <c r="B95" s="127" t="s">
        <v>202</v>
      </c>
      <c r="C95" s="104" t="s">
        <v>204</v>
      </c>
      <c r="D95" s="104">
        <v>5307</v>
      </c>
      <c r="E95" s="104" t="s">
        <v>99</v>
      </c>
      <c r="F95" s="106">
        <v>44075</v>
      </c>
      <c r="G95" s="100" t="s">
        <v>10</v>
      </c>
      <c r="H95" s="96" t="s">
        <v>241</v>
      </c>
      <c r="I95" s="101">
        <f t="shared" si="7"/>
        <v>0</v>
      </c>
      <c r="J95" s="102">
        <f t="shared" si="8"/>
        <v>0</v>
      </c>
      <c r="K95" s="103">
        <f t="shared" si="9"/>
        <v>1</v>
      </c>
      <c r="L95" s="91">
        <f t="shared" si="10"/>
        <v>0</v>
      </c>
      <c r="M95" s="54"/>
    </row>
    <row r="96" spans="1:13" s="70" customFormat="1" ht="41.25" customHeight="1" x14ac:dyDescent="0.3">
      <c r="A96" s="99">
        <v>83</v>
      </c>
      <c r="B96" s="127" t="s">
        <v>112</v>
      </c>
      <c r="C96" s="104" t="s">
        <v>205</v>
      </c>
      <c r="D96" s="104">
        <v>5461</v>
      </c>
      <c r="E96" s="104" t="s">
        <v>99</v>
      </c>
      <c r="F96" s="106">
        <v>44124</v>
      </c>
      <c r="G96" s="100" t="s">
        <v>10</v>
      </c>
      <c r="H96" s="96" t="s">
        <v>13</v>
      </c>
      <c r="I96" s="101">
        <f t="shared" si="7"/>
        <v>1</v>
      </c>
      <c r="J96" s="102">
        <f t="shared" si="8"/>
        <v>0</v>
      </c>
      <c r="K96" s="103">
        <f t="shared" si="9"/>
        <v>0</v>
      </c>
      <c r="L96" s="91">
        <f t="shared" si="10"/>
        <v>1</v>
      </c>
      <c r="M96" s="86"/>
    </row>
    <row r="97" spans="1:13" s="70" customFormat="1" ht="41.25" customHeight="1" x14ac:dyDescent="0.3">
      <c r="A97" s="99">
        <v>84</v>
      </c>
      <c r="B97" s="127" t="s">
        <v>207</v>
      </c>
      <c r="C97" s="104" t="s">
        <v>208</v>
      </c>
      <c r="D97" s="104">
        <v>6353</v>
      </c>
      <c r="E97" s="104" t="s">
        <v>99</v>
      </c>
      <c r="F97" s="106">
        <v>44634</v>
      </c>
      <c r="G97" s="100" t="s">
        <v>10</v>
      </c>
      <c r="H97" s="96" t="s">
        <v>13</v>
      </c>
      <c r="I97" s="101">
        <f t="shared" si="7"/>
        <v>1</v>
      </c>
      <c r="J97" s="102">
        <f t="shared" si="8"/>
        <v>0</v>
      </c>
      <c r="K97" s="103">
        <f t="shared" si="9"/>
        <v>0</v>
      </c>
      <c r="L97" s="91">
        <f t="shared" si="10"/>
        <v>1</v>
      </c>
      <c r="M97" s="86"/>
    </row>
    <row r="98" spans="1:13" ht="41.25" customHeight="1" x14ac:dyDescent="0.3">
      <c r="A98" s="99">
        <v>85</v>
      </c>
      <c r="B98" s="127" t="s">
        <v>211</v>
      </c>
      <c r="C98" s="104" t="s">
        <v>212</v>
      </c>
      <c r="D98" s="104">
        <v>6380</v>
      </c>
      <c r="E98" s="104" t="s">
        <v>99</v>
      </c>
      <c r="F98" s="106" t="s">
        <v>268</v>
      </c>
      <c r="G98" s="100" t="s">
        <v>10</v>
      </c>
      <c r="H98" s="96" t="s">
        <v>13</v>
      </c>
      <c r="I98" s="101">
        <f t="shared" si="7"/>
        <v>1</v>
      </c>
      <c r="J98" s="102">
        <f t="shared" si="8"/>
        <v>0</v>
      </c>
      <c r="K98" s="103">
        <f t="shared" si="9"/>
        <v>0</v>
      </c>
      <c r="L98" s="91">
        <f t="shared" si="10"/>
        <v>1</v>
      </c>
      <c r="M98" s="54"/>
    </row>
    <row r="99" spans="1:13" ht="41.25" customHeight="1" x14ac:dyDescent="0.3">
      <c r="A99" s="99">
        <v>86</v>
      </c>
      <c r="B99" s="127" t="s">
        <v>213</v>
      </c>
      <c r="C99" s="104" t="s">
        <v>214</v>
      </c>
      <c r="D99" s="104">
        <v>6400</v>
      </c>
      <c r="E99" s="104" t="s">
        <v>99</v>
      </c>
      <c r="F99" s="106">
        <v>44662</v>
      </c>
      <c r="G99" s="100" t="s">
        <v>10</v>
      </c>
      <c r="H99" s="96" t="s">
        <v>13</v>
      </c>
      <c r="I99" s="101">
        <f t="shared" si="7"/>
        <v>1</v>
      </c>
      <c r="J99" s="102">
        <f t="shared" si="8"/>
        <v>0</v>
      </c>
      <c r="K99" s="103">
        <f t="shared" si="9"/>
        <v>0</v>
      </c>
      <c r="L99" s="91">
        <f t="shared" si="10"/>
        <v>1</v>
      </c>
      <c r="M99" s="54"/>
    </row>
    <row r="100" spans="1:13" s="70" customFormat="1" ht="41.25" hidden="1" customHeight="1" x14ac:dyDescent="0.3">
      <c r="A100" s="99">
        <v>87</v>
      </c>
      <c r="B100" s="127" t="s">
        <v>215</v>
      </c>
      <c r="C100" s="104" t="s">
        <v>210</v>
      </c>
      <c r="D100" s="104">
        <v>6381</v>
      </c>
      <c r="E100" s="104" t="s">
        <v>99</v>
      </c>
      <c r="F100" s="106">
        <v>44659</v>
      </c>
      <c r="G100" s="100" t="s">
        <v>10</v>
      </c>
      <c r="H100" s="97" t="s">
        <v>241</v>
      </c>
      <c r="I100" s="101">
        <f t="shared" si="7"/>
        <v>0</v>
      </c>
      <c r="J100" s="102">
        <f t="shared" si="8"/>
        <v>0</v>
      </c>
      <c r="K100" s="103">
        <f t="shared" si="9"/>
        <v>1</v>
      </c>
      <c r="L100" s="91">
        <f t="shared" si="10"/>
        <v>0</v>
      </c>
      <c r="M100" s="86"/>
    </row>
    <row r="101" spans="1:13" ht="41.25" hidden="1" customHeight="1" x14ac:dyDescent="0.3">
      <c r="A101" s="99">
        <v>88</v>
      </c>
      <c r="B101" s="127" t="s">
        <v>240</v>
      </c>
      <c r="C101" s="104" t="s">
        <v>251</v>
      </c>
      <c r="D101" s="104">
        <v>6345</v>
      </c>
      <c r="E101" s="104" t="s">
        <v>99</v>
      </c>
      <c r="F101" s="106">
        <v>44627</v>
      </c>
      <c r="G101" s="100" t="s">
        <v>10</v>
      </c>
      <c r="H101" s="96" t="s">
        <v>248</v>
      </c>
      <c r="I101" s="101">
        <f t="shared" si="7"/>
        <v>0</v>
      </c>
      <c r="J101" s="102">
        <f t="shared" si="8"/>
        <v>1</v>
      </c>
      <c r="K101" s="103">
        <f t="shared" si="9"/>
        <v>0</v>
      </c>
      <c r="L101" s="91">
        <f t="shared" si="10"/>
        <v>1</v>
      </c>
      <c r="M101" s="54"/>
    </row>
    <row r="102" spans="1:13" s="70" customFormat="1" ht="41.25" hidden="1" customHeight="1" x14ac:dyDescent="0.3">
      <c r="A102" s="99">
        <v>89</v>
      </c>
      <c r="B102" s="127" t="s">
        <v>216</v>
      </c>
      <c r="C102" s="104" t="s">
        <v>217</v>
      </c>
      <c r="D102" s="104">
        <v>6410</v>
      </c>
      <c r="E102" s="104" t="s">
        <v>100</v>
      </c>
      <c r="F102" s="106">
        <v>44666</v>
      </c>
      <c r="G102" s="100" t="s">
        <v>101</v>
      </c>
      <c r="H102" s="97" t="s">
        <v>241</v>
      </c>
      <c r="I102" s="101">
        <f t="shared" si="7"/>
        <v>0</v>
      </c>
      <c r="J102" s="102">
        <f t="shared" si="8"/>
        <v>0</v>
      </c>
      <c r="K102" s="103">
        <f t="shared" si="9"/>
        <v>1</v>
      </c>
      <c r="L102" s="91">
        <f t="shared" si="10"/>
        <v>0</v>
      </c>
      <c r="M102" s="86"/>
    </row>
    <row r="103" spans="1:13" s="70" customFormat="1" ht="41.25" customHeight="1" x14ac:dyDescent="0.3">
      <c r="A103" s="99">
        <v>90</v>
      </c>
      <c r="B103" s="127" t="s">
        <v>218</v>
      </c>
      <c r="C103" s="104" t="s">
        <v>219</v>
      </c>
      <c r="D103" s="104">
        <v>6414</v>
      </c>
      <c r="E103" s="104" t="s">
        <v>99</v>
      </c>
      <c r="F103" s="106">
        <v>44670</v>
      </c>
      <c r="G103" s="100" t="s">
        <v>10</v>
      </c>
      <c r="H103" s="96" t="s">
        <v>13</v>
      </c>
      <c r="I103" s="101">
        <f t="shared" si="7"/>
        <v>1</v>
      </c>
      <c r="J103" s="102">
        <f t="shared" si="8"/>
        <v>0</v>
      </c>
      <c r="K103" s="103">
        <f t="shared" si="9"/>
        <v>0</v>
      </c>
      <c r="L103" s="91">
        <f t="shared" si="10"/>
        <v>1</v>
      </c>
      <c r="M103" s="86"/>
    </row>
    <row r="104" spans="1:13" s="70" customFormat="1" ht="41.25" hidden="1" customHeight="1" x14ac:dyDescent="0.3">
      <c r="A104" s="99">
        <v>91</v>
      </c>
      <c r="B104" s="127" t="s">
        <v>249</v>
      </c>
      <c r="C104" s="108" t="s">
        <v>250</v>
      </c>
      <c r="D104" s="104">
        <v>5286</v>
      </c>
      <c r="E104" s="104" t="s">
        <v>99</v>
      </c>
      <c r="F104" s="106">
        <v>44075</v>
      </c>
      <c r="G104" s="100" t="s">
        <v>10</v>
      </c>
      <c r="H104" s="96"/>
      <c r="I104" s="101">
        <f t="shared" si="7"/>
        <v>0</v>
      </c>
      <c r="J104" s="102">
        <f t="shared" si="8"/>
        <v>0</v>
      </c>
      <c r="K104" s="103">
        <f t="shared" si="9"/>
        <v>0</v>
      </c>
      <c r="L104" s="91">
        <f t="shared" si="10"/>
        <v>0</v>
      </c>
      <c r="M104" s="86"/>
    </row>
    <row r="105" spans="1:13" s="70" customFormat="1" ht="41.25" customHeight="1" x14ac:dyDescent="0.3">
      <c r="A105" s="99">
        <v>92</v>
      </c>
      <c r="B105" s="127" t="s">
        <v>255</v>
      </c>
      <c r="C105" s="109" t="s">
        <v>270</v>
      </c>
      <c r="D105" s="104">
        <v>5297</v>
      </c>
      <c r="E105" s="104" t="s">
        <v>99</v>
      </c>
      <c r="F105" s="106"/>
      <c r="G105" s="100" t="s">
        <v>10</v>
      </c>
      <c r="H105" s="96" t="s">
        <v>13</v>
      </c>
      <c r="I105" s="101">
        <f t="shared" si="7"/>
        <v>1</v>
      </c>
      <c r="J105" s="102">
        <f t="shared" si="8"/>
        <v>0</v>
      </c>
      <c r="K105" s="103">
        <f t="shared" si="9"/>
        <v>0</v>
      </c>
      <c r="L105" s="91">
        <f t="shared" si="10"/>
        <v>1</v>
      </c>
      <c r="M105" s="86"/>
    </row>
    <row r="106" spans="1:13" ht="41.25" hidden="1" customHeight="1" x14ac:dyDescent="0.3">
      <c r="A106" s="99">
        <v>93</v>
      </c>
      <c r="B106" s="127" t="s">
        <v>225</v>
      </c>
      <c r="C106" s="104" t="s">
        <v>226</v>
      </c>
      <c r="D106" s="104">
        <v>6015</v>
      </c>
      <c r="E106" s="104" t="s">
        <v>99</v>
      </c>
      <c r="F106" s="106">
        <v>44683</v>
      </c>
      <c r="G106" s="100" t="s">
        <v>10</v>
      </c>
      <c r="H106" s="96" t="s">
        <v>241</v>
      </c>
      <c r="I106" s="101">
        <f t="shared" si="7"/>
        <v>0</v>
      </c>
      <c r="J106" s="102">
        <f t="shared" si="8"/>
        <v>0</v>
      </c>
      <c r="K106" s="103">
        <f t="shared" si="9"/>
        <v>1</v>
      </c>
      <c r="L106" s="91">
        <f t="shared" si="10"/>
        <v>0</v>
      </c>
      <c r="M106" s="54"/>
    </row>
    <row r="107" spans="1:13" ht="41.25" hidden="1" customHeight="1" x14ac:dyDescent="0.3">
      <c r="A107" s="99">
        <v>94</v>
      </c>
      <c r="B107" s="127" t="s">
        <v>258</v>
      </c>
      <c r="C107" s="104"/>
      <c r="D107" s="104">
        <v>5584</v>
      </c>
      <c r="E107" s="104" t="s">
        <v>99</v>
      </c>
      <c r="F107" s="106"/>
      <c r="G107" s="100" t="s">
        <v>10</v>
      </c>
      <c r="H107" s="96" t="s">
        <v>241</v>
      </c>
      <c r="I107" s="101">
        <f t="shared" si="7"/>
        <v>0</v>
      </c>
      <c r="J107" s="102">
        <f t="shared" si="8"/>
        <v>0</v>
      </c>
      <c r="K107" s="103">
        <f t="shared" si="9"/>
        <v>1</v>
      </c>
      <c r="L107" s="91">
        <f t="shared" si="10"/>
        <v>0</v>
      </c>
      <c r="M107" s="54"/>
    </row>
    <row r="108" spans="1:13" s="70" customFormat="1" ht="41.25" hidden="1" customHeight="1" x14ac:dyDescent="0.3">
      <c r="A108" s="99">
        <v>95</v>
      </c>
      <c r="B108" s="127" t="s">
        <v>229</v>
      </c>
      <c r="C108" s="104" t="s">
        <v>230</v>
      </c>
      <c r="D108" s="104">
        <v>6435</v>
      </c>
      <c r="E108" s="104" t="s">
        <v>99</v>
      </c>
      <c r="F108" s="106">
        <v>44691</v>
      </c>
      <c r="G108" s="100" t="s">
        <v>10</v>
      </c>
      <c r="H108" s="96" t="s">
        <v>248</v>
      </c>
      <c r="I108" s="101">
        <f t="shared" si="7"/>
        <v>0</v>
      </c>
      <c r="J108" s="102">
        <f t="shared" si="8"/>
        <v>1</v>
      </c>
      <c r="K108" s="103">
        <f t="shared" si="9"/>
        <v>0</v>
      </c>
      <c r="L108" s="91">
        <f t="shared" si="10"/>
        <v>1</v>
      </c>
      <c r="M108" s="86"/>
    </row>
    <row r="109" spans="1:13" ht="41.25" customHeight="1" x14ac:dyDescent="0.3">
      <c r="A109" s="99">
        <v>96</v>
      </c>
      <c r="B109" s="127" t="s">
        <v>256</v>
      </c>
      <c r="C109" s="104"/>
      <c r="D109" s="104">
        <v>6579</v>
      </c>
      <c r="E109" s="104" t="s">
        <v>99</v>
      </c>
      <c r="F109" s="106"/>
      <c r="G109" s="100" t="s">
        <v>10</v>
      </c>
      <c r="H109" s="97" t="s">
        <v>13</v>
      </c>
      <c r="I109" s="101">
        <f t="shared" si="7"/>
        <v>1</v>
      </c>
      <c r="J109" s="102">
        <f t="shared" si="8"/>
        <v>0</v>
      </c>
      <c r="K109" s="103">
        <f t="shared" si="9"/>
        <v>0</v>
      </c>
      <c r="L109" s="91">
        <f t="shared" si="10"/>
        <v>1</v>
      </c>
      <c r="M109" s="54"/>
    </row>
    <row r="110" spans="1:13" ht="41.25" hidden="1" customHeight="1" x14ac:dyDescent="0.3">
      <c r="A110" s="99">
        <v>97</v>
      </c>
      <c r="B110" s="127" t="s">
        <v>235</v>
      </c>
      <c r="C110" s="104" t="s">
        <v>236</v>
      </c>
      <c r="D110" s="104">
        <v>6454</v>
      </c>
      <c r="E110" s="104" t="s">
        <v>99</v>
      </c>
      <c r="F110" s="106">
        <v>44706</v>
      </c>
      <c r="G110" s="100" t="s">
        <v>10</v>
      </c>
      <c r="H110" s="96" t="s">
        <v>241</v>
      </c>
      <c r="I110" s="101">
        <f t="shared" ref="I110:I131" si="11">COUNTIF(H110:H110,"P")*1</f>
        <v>0</v>
      </c>
      <c r="J110" s="102">
        <f t="shared" ref="J110:J131" si="12">COUNTIF(H110:H110,"OFF")*1</f>
        <v>0</v>
      </c>
      <c r="K110" s="103">
        <f t="shared" ref="K110:K131" si="13">COUNTIF(H110:H110,"A")*1</f>
        <v>1</v>
      </c>
      <c r="L110" s="91">
        <f t="shared" si="10"/>
        <v>0</v>
      </c>
      <c r="M110" s="54"/>
    </row>
    <row r="111" spans="1:13" s="70" customFormat="1" ht="41.25" customHeight="1" x14ac:dyDescent="0.3">
      <c r="A111" s="99">
        <v>98</v>
      </c>
      <c r="B111" s="127" t="s">
        <v>257</v>
      </c>
      <c r="C111" s="104"/>
      <c r="D111" s="104">
        <v>5287</v>
      </c>
      <c r="E111" s="104" t="s">
        <v>99</v>
      </c>
      <c r="F111" s="106"/>
      <c r="G111" s="100" t="s">
        <v>10</v>
      </c>
      <c r="H111" s="97" t="s">
        <v>13</v>
      </c>
      <c r="I111" s="101">
        <f t="shared" si="11"/>
        <v>1</v>
      </c>
      <c r="J111" s="102">
        <f t="shared" si="12"/>
        <v>0</v>
      </c>
      <c r="K111" s="103">
        <f t="shared" si="13"/>
        <v>0</v>
      </c>
      <c r="L111" s="91">
        <f t="shared" si="10"/>
        <v>1</v>
      </c>
      <c r="M111" s="86"/>
    </row>
    <row r="112" spans="1:13" ht="41.25" hidden="1" customHeight="1" x14ac:dyDescent="0.25">
      <c r="A112" s="99">
        <v>99</v>
      </c>
      <c r="B112" s="110" t="s">
        <v>243</v>
      </c>
      <c r="C112" s="110" t="s">
        <v>244</v>
      </c>
      <c r="D112" s="111">
        <v>5592</v>
      </c>
      <c r="E112" s="110" t="s">
        <v>99</v>
      </c>
      <c r="F112" s="112">
        <v>44264</v>
      </c>
      <c r="G112" s="100" t="s">
        <v>10</v>
      </c>
      <c r="H112" s="96" t="s">
        <v>241</v>
      </c>
      <c r="I112" s="101">
        <f t="shared" si="11"/>
        <v>0</v>
      </c>
      <c r="J112" s="102">
        <f t="shared" si="12"/>
        <v>0</v>
      </c>
      <c r="K112" s="103">
        <f t="shared" si="13"/>
        <v>1</v>
      </c>
      <c r="L112" s="91">
        <f t="shared" si="10"/>
        <v>0</v>
      </c>
      <c r="M112" s="54"/>
    </row>
    <row r="113" spans="1:13" ht="41.25" hidden="1" customHeight="1" x14ac:dyDescent="0.3">
      <c r="A113" s="99">
        <v>100</v>
      </c>
      <c r="B113" s="113" t="s">
        <v>231</v>
      </c>
      <c r="C113" s="114" t="s">
        <v>232</v>
      </c>
      <c r="D113" s="114">
        <v>6456</v>
      </c>
      <c r="E113" s="114" t="s">
        <v>99</v>
      </c>
      <c r="F113" s="115">
        <v>44706</v>
      </c>
      <c r="G113" s="116" t="s">
        <v>10</v>
      </c>
      <c r="H113" s="98"/>
      <c r="I113" s="101">
        <f t="shared" si="11"/>
        <v>0</v>
      </c>
      <c r="J113" s="102">
        <f t="shared" si="12"/>
        <v>0</v>
      </c>
      <c r="K113" s="103">
        <f t="shared" si="13"/>
        <v>0</v>
      </c>
      <c r="L113" s="90">
        <f t="shared" si="10"/>
        <v>0</v>
      </c>
      <c r="M113" s="54"/>
    </row>
    <row r="114" spans="1:13" s="70" customFormat="1" ht="41.25" customHeight="1" x14ac:dyDescent="0.3">
      <c r="A114" s="99">
        <v>101</v>
      </c>
      <c r="B114" s="113" t="s">
        <v>259</v>
      </c>
      <c r="C114" s="117" t="s">
        <v>263</v>
      </c>
      <c r="D114" s="113">
        <v>6660</v>
      </c>
      <c r="E114" s="114" t="s">
        <v>99</v>
      </c>
      <c r="F114" s="118">
        <v>44857</v>
      </c>
      <c r="G114" s="116" t="s">
        <v>10</v>
      </c>
      <c r="H114" s="96" t="s">
        <v>13</v>
      </c>
      <c r="I114" s="101">
        <f t="shared" si="11"/>
        <v>1</v>
      </c>
      <c r="J114" s="102">
        <f t="shared" si="12"/>
        <v>0</v>
      </c>
      <c r="K114" s="103">
        <f t="shared" si="13"/>
        <v>0</v>
      </c>
      <c r="L114" s="88">
        <f t="shared" si="10"/>
        <v>1</v>
      </c>
      <c r="M114" s="86"/>
    </row>
    <row r="115" spans="1:13" s="95" customFormat="1" ht="41.25" hidden="1" customHeight="1" x14ac:dyDescent="0.3">
      <c r="A115" s="99">
        <v>102</v>
      </c>
      <c r="B115" s="113" t="s">
        <v>264</v>
      </c>
      <c r="C115" s="117" t="s">
        <v>265</v>
      </c>
      <c r="D115" s="113">
        <v>6658</v>
      </c>
      <c r="E115" s="114" t="s">
        <v>99</v>
      </c>
      <c r="F115" s="118">
        <v>44859</v>
      </c>
      <c r="G115" s="116" t="s">
        <v>10</v>
      </c>
      <c r="H115" s="97" t="s">
        <v>241</v>
      </c>
      <c r="I115" s="101">
        <f t="shared" si="11"/>
        <v>0</v>
      </c>
      <c r="J115" s="102">
        <f t="shared" si="12"/>
        <v>0</v>
      </c>
      <c r="K115" s="103">
        <f t="shared" si="13"/>
        <v>1</v>
      </c>
      <c r="L115" s="88">
        <f t="shared" si="10"/>
        <v>0</v>
      </c>
      <c r="M115" s="94"/>
    </row>
    <row r="116" spans="1:13" ht="41.25" hidden="1" customHeight="1" x14ac:dyDescent="0.3">
      <c r="A116" s="99">
        <v>103</v>
      </c>
      <c r="B116" s="113" t="s">
        <v>260</v>
      </c>
      <c r="C116" s="119" t="s">
        <v>266</v>
      </c>
      <c r="D116" s="120">
        <v>6659</v>
      </c>
      <c r="E116" s="114" t="s">
        <v>99</v>
      </c>
      <c r="F116" s="121">
        <v>44859</v>
      </c>
      <c r="G116" s="116" t="s">
        <v>10</v>
      </c>
      <c r="H116" s="98" t="s">
        <v>241</v>
      </c>
      <c r="I116" s="122">
        <f t="shared" si="11"/>
        <v>0</v>
      </c>
      <c r="J116" s="102">
        <f t="shared" si="12"/>
        <v>0</v>
      </c>
      <c r="K116" s="123">
        <f t="shared" si="13"/>
        <v>1</v>
      </c>
      <c r="L116" s="89">
        <f t="shared" si="10"/>
        <v>0</v>
      </c>
      <c r="M116" s="54"/>
    </row>
    <row r="117" spans="1:13" ht="41.25" hidden="1" customHeight="1" x14ac:dyDescent="0.3">
      <c r="A117" s="99">
        <v>104</v>
      </c>
      <c r="B117" s="113" t="s">
        <v>261</v>
      </c>
      <c r="C117" s="117" t="s">
        <v>267</v>
      </c>
      <c r="D117" s="113">
        <v>6661</v>
      </c>
      <c r="E117" s="113" t="s">
        <v>99</v>
      </c>
      <c r="F117" s="118">
        <v>44859</v>
      </c>
      <c r="G117" s="102" t="s">
        <v>10</v>
      </c>
      <c r="H117" s="97"/>
      <c r="I117" s="102">
        <f t="shared" si="11"/>
        <v>0</v>
      </c>
      <c r="J117" s="102">
        <f t="shared" si="12"/>
        <v>0</v>
      </c>
      <c r="K117" s="102">
        <f t="shared" si="13"/>
        <v>0</v>
      </c>
      <c r="L117" s="88">
        <f t="shared" si="10"/>
        <v>0</v>
      </c>
      <c r="M117" s="54"/>
    </row>
    <row r="118" spans="1:13" s="70" customFormat="1" ht="41.25" customHeight="1" x14ac:dyDescent="0.3">
      <c r="A118" s="99">
        <v>105</v>
      </c>
      <c r="B118" s="113" t="s">
        <v>262</v>
      </c>
      <c r="C118" s="124" t="s">
        <v>271</v>
      </c>
      <c r="D118" s="113">
        <v>5556</v>
      </c>
      <c r="E118" s="113" t="s">
        <v>99</v>
      </c>
      <c r="F118" s="118"/>
      <c r="G118" s="102" t="s">
        <v>10</v>
      </c>
      <c r="H118" s="96" t="s">
        <v>13</v>
      </c>
      <c r="I118" s="102">
        <f t="shared" si="11"/>
        <v>1</v>
      </c>
      <c r="J118" s="102">
        <f t="shared" si="12"/>
        <v>0</v>
      </c>
      <c r="K118" s="102">
        <f t="shared" si="13"/>
        <v>0</v>
      </c>
      <c r="L118" s="88">
        <f t="shared" si="10"/>
        <v>1</v>
      </c>
      <c r="M118" s="86"/>
    </row>
    <row r="119" spans="1:13" s="70" customFormat="1" ht="41.25" customHeight="1" x14ac:dyDescent="0.3">
      <c r="A119" s="99">
        <v>106</v>
      </c>
      <c r="B119" s="125" t="s">
        <v>273</v>
      </c>
      <c r="C119" s="125" t="s">
        <v>272</v>
      </c>
      <c r="D119" s="113">
        <v>6739</v>
      </c>
      <c r="E119" s="113" t="s">
        <v>99</v>
      </c>
      <c r="F119" s="118">
        <v>44890</v>
      </c>
      <c r="G119" s="102" t="s">
        <v>10</v>
      </c>
      <c r="H119" s="97" t="s">
        <v>13</v>
      </c>
      <c r="I119" s="102">
        <f t="shared" si="11"/>
        <v>1</v>
      </c>
      <c r="J119" s="102">
        <f t="shared" si="12"/>
        <v>0</v>
      </c>
      <c r="K119" s="102">
        <f t="shared" si="13"/>
        <v>0</v>
      </c>
      <c r="L119" s="88">
        <f t="shared" si="10"/>
        <v>1</v>
      </c>
      <c r="M119" s="86"/>
    </row>
    <row r="120" spans="1:13" s="70" customFormat="1" ht="41.25" customHeight="1" x14ac:dyDescent="0.3">
      <c r="A120" s="99">
        <v>107</v>
      </c>
      <c r="B120" s="125" t="s">
        <v>274</v>
      </c>
      <c r="C120" s="125" t="s">
        <v>275</v>
      </c>
      <c r="D120" s="113">
        <v>6740</v>
      </c>
      <c r="E120" s="113" t="s">
        <v>99</v>
      </c>
      <c r="F120" s="118">
        <v>44891</v>
      </c>
      <c r="G120" s="102" t="s">
        <v>10</v>
      </c>
      <c r="H120" s="97" t="s">
        <v>13</v>
      </c>
      <c r="I120" s="102">
        <f t="shared" si="11"/>
        <v>1</v>
      </c>
      <c r="J120" s="102">
        <f t="shared" si="12"/>
        <v>0</v>
      </c>
      <c r="K120" s="102">
        <f t="shared" si="13"/>
        <v>0</v>
      </c>
      <c r="L120" s="88">
        <f t="shared" si="10"/>
        <v>1</v>
      </c>
      <c r="M120" s="86"/>
    </row>
    <row r="121" spans="1:13" s="70" customFormat="1" ht="41.25" hidden="1" customHeight="1" x14ac:dyDescent="0.3">
      <c r="A121" s="99">
        <v>108</v>
      </c>
      <c r="B121" s="125" t="s">
        <v>276</v>
      </c>
      <c r="C121" s="125" t="s">
        <v>277</v>
      </c>
      <c r="D121" s="113">
        <v>6741</v>
      </c>
      <c r="E121" s="113" t="s">
        <v>99</v>
      </c>
      <c r="F121" s="118">
        <v>44892</v>
      </c>
      <c r="G121" s="102" t="s">
        <v>10</v>
      </c>
      <c r="H121" s="97" t="s">
        <v>241</v>
      </c>
      <c r="I121" s="102">
        <f t="shared" si="11"/>
        <v>0</v>
      </c>
      <c r="J121" s="102">
        <f t="shared" si="12"/>
        <v>0</v>
      </c>
      <c r="K121" s="102">
        <f t="shared" si="13"/>
        <v>1</v>
      </c>
      <c r="L121" s="88">
        <f t="shared" si="10"/>
        <v>0</v>
      </c>
      <c r="M121" s="86"/>
    </row>
    <row r="122" spans="1:13" s="70" customFormat="1" ht="41.25" customHeight="1" x14ac:dyDescent="0.3">
      <c r="A122" s="99">
        <v>109</v>
      </c>
      <c r="B122" s="113" t="s">
        <v>269</v>
      </c>
      <c r="C122" s="113"/>
      <c r="D122" s="113">
        <v>6591</v>
      </c>
      <c r="E122" s="113" t="s">
        <v>99</v>
      </c>
      <c r="F122" s="118">
        <v>44891</v>
      </c>
      <c r="G122" s="102" t="s">
        <v>10</v>
      </c>
      <c r="H122" s="97" t="s">
        <v>13</v>
      </c>
      <c r="I122" s="102">
        <f t="shared" si="11"/>
        <v>1</v>
      </c>
      <c r="J122" s="102">
        <f t="shared" si="12"/>
        <v>0</v>
      </c>
      <c r="K122" s="102">
        <f t="shared" si="13"/>
        <v>0</v>
      </c>
      <c r="L122" s="88">
        <f t="shared" si="10"/>
        <v>1</v>
      </c>
      <c r="M122" s="86"/>
    </row>
    <row r="123" spans="1:13" s="70" customFormat="1" ht="41.25" hidden="1" customHeight="1" x14ac:dyDescent="0.3">
      <c r="A123" s="99">
        <v>110</v>
      </c>
      <c r="B123" s="113" t="s">
        <v>279</v>
      </c>
      <c r="C123" s="113"/>
      <c r="D123" s="113">
        <v>6742</v>
      </c>
      <c r="E123" s="113"/>
      <c r="F123" s="118"/>
      <c r="G123" s="102"/>
      <c r="H123" s="97"/>
      <c r="I123" s="102">
        <f t="shared" si="11"/>
        <v>0</v>
      </c>
      <c r="J123" s="102">
        <f t="shared" si="12"/>
        <v>0</v>
      </c>
      <c r="K123" s="102">
        <f t="shared" si="13"/>
        <v>0</v>
      </c>
      <c r="L123" s="88">
        <f t="shared" si="10"/>
        <v>0</v>
      </c>
      <c r="M123" s="86"/>
    </row>
    <row r="124" spans="1:13" s="70" customFormat="1" ht="41.25" hidden="1" customHeight="1" x14ac:dyDescent="0.3">
      <c r="A124" s="99">
        <v>111</v>
      </c>
      <c r="B124" s="113" t="s">
        <v>280</v>
      </c>
      <c r="C124" s="113"/>
      <c r="D124" s="113">
        <v>6770</v>
      </c>
      <c r="E124" s="113"/>
      <c r="F124" s="118"/>
      <c r="G124" s="102"/>
      <c r="H124" s="97" t="s">
        <v>248</v>
      </c>
      <c r="I124" s="102">
        <f t="shared" si="11"/>
        <v>0</v>
      </c>
      <c r="J124" s="102">
        <f t="shared" si="12"/>
        <v>1</v>
      </c>
      <c r="K124" s="102">
        <f t="shared" si="13"/>
        <v>0</v>
      </c>
      <c r="L124" s="88">
        <f t="shared" si="10"/>
        <v>1</v>
      </c>
      <c r="M124" s="86"/>
    </row>
    <row r="125" spans="1:13" s="70" customFormat="1" ht="41.25" customHeight="1" x14ac:dyDescent="0.3">
      <c r="A125" s="99">
        <v>112</v>
      </c>
      <c r="B125" s="113" t="s">
        <v>281</v>
      </c>
      <c r="C125" s="113"/>
      <c r="D125" s="113">
        <v>6782</v>
      </c>
      <c r="E125" s="113"/>
      <c r="F125" s="118"/>
      <c r="G125" s="102"/>
      <c r="H125" s="97" t="s">
        <v>13</v>
      </c>
      <c r="I125" s="102">
        <f t="shared" si="11"/>
        <v>1</v>
      </c>
      <c r="J125" s="102">
        <f t="shared" si="12"/>
        <v>0</v>
      </c>
      <c r="K125" s="102">
        <f t="shared" si="13"/>
        <v>0</v>
      </c>
      <c r="L125" s="88">
        <f t="shared" si="10"/>
        <v>1</v>
      </c>
      <c r="M125" s="86"/>
    </row>
    <row r="126" spans="1:13" s="70" customFormat="1" ht="41.25" hidden="1" customHeight="1" x14ac:dyDescent="0.3">
      <c r="A126" s="99">
        <v>113</v>
      </c>
      <c r="B126" s="113" t="s">
        <v>223</v>
      </c>
      <c r="C126" s="113"/>
      <c r="D126" s="113">
        <v>6431</v>
      </c>
      <c r="E126" s="113"/>
      <c r="F126" s="118"/>
      <c r="G126" s="102"/>
      <c r="H126" s="97"/>
      <c r="I126" s="102">
        <f t="shared" si="11"/>
        <v>0</v>
      </c>
      <c r="J126" s="102">
        <f t="shared" si="12"/>
        <v>0</v>
      </c>
      <c r="K126" s="102">
        <f t="shared" si="13"/>
        <v>0</v>
      </c>
      <c r="L126" s="88">
        <f t="shared" si="10"/>
        <v>0</v>
      </c>
      <c r="M126" s="86"/>
    </row>
    <row r="127" spans="1:13" s="70" customFormat="1" ht="41.25" hidden="1" customHeight="1" x14ac:dyDescent="0.3">
      <c r="A127" s="133">
        <v>114</v>
      </c>
      <c r="B127" s="125" t="s">
        <v>32</v>
      </c>
      <c r="C127" s="125" t="s">
        <v>278</v>
      </c>
      <c r="D127" s="113">
        <v>6743</v>
      </c>
      <c r="E127" s="113" t="s">
        <v>99</v>
      </c>
      <c r="F127" s="118">
        <v>44892</v>
      </c>
      <c r="G127" s="102" t="s">
        <v>10</v>
      </c>
      <c r="H127" s="97"/>
      <c r="I127" s="102">
        <f t="shared" si="11"/>
        <v>0</v>
      </c>
      <c r="J127" s="102">
        <f t="shared" si="12"/>
        <v>0</v>
      </c>
      <c r="K127" s="102">
        <f t="shared" si="13"/>
        <v>0</v>
      </c>
      <c r="L127" s="88">
        <f t="shared" si="10"/>
        <v>0</v>
      </c>
      <c r="M127" s="86"/>
    </row>
    <row r="128" spans="1:13" s="70" customFormat="1" ht="41.25" customHeight="1" x14ac:dyDescent="0.3">
      <c r="A128" s="133">
        <v>115</v>
      </c>
      <c r="B128" s="125" t="s">
        <v>284</v>
      </c>
      <c r="C128" s="125"/>
      <c r="D128" s="113">
        <v>6808</v>
      </c>
      <c r="E128" s="113"/>
      <c r="F128" s="118"/>
      <c r="G128" s="102"/>
      <c r="H128" s="97" t="s">
        <v>13</v>
      </c>
      <c r="I128" s="102">
        <f t="shared" si="11"/>
        <v>1</v>
      </c>
      <c r="J128" s="102">
        <f t="shared" si="12"/>
        <v>0</v>
      </c>
      <c r="K128" s="102">
        <f t="shared" si="13"/>
        <v>0</v>
      </c>
      <c r="L128" s="88">
        <f t="shared" si="10"/>
        <v>1</v>
      </c>
      <c r="M128" s="86"/>
    </row>
    <row r="129" spans="1:14" s="70" customFormat="1" ht="41.25" customHeight="1" x14ac:dyDescent="0.3">
      <c r="A129" s="133">
        <v>116</v>
      </c>
      <c r="B129" s="125" t="s">
        <v>285</v>
      </c>
      <c r="C129" s="125"/>
      <c r="D129" s="113">
        <v>6812</v>
      </c>
      <c r="E129" s="113"/>
      <c r="F129" s="118"/>
      <c r="G129" s="102"/>
      <c r="H129" s="97" t="s">
        <v>13</v>
      </c>
      <c r="I129" s="102">
        <f t="shared" si="11"/>
        <v>1</v>
      </c>
      <c r="J129" s="102">
        <f t="shared" si="12"/>
        <v>0</v>
      </c>
      <c r="K129" s="102">
        <f t="shared" si="13"/>
        <v>0</v>
      </c>
      <c r="L129" s="88">
        <f t="shared" si="10"/>
        <v>1</v>
      </c>
      <c r="M129" s="86"/>
    </row>
    <row r="130" spans="1:14" s="70" customFormat="1" ht="41.25" customHeight="1" x14ac:dyDescent="0.3">
      <c r="A130" s="133">
        <v>117</v>
      </c>
      <c r="B130" s="125" t="s">
        <v>286</v>
      </c>
      <c r="C130" s="125"/>
      <c r="D130" s="113">
        <v>6820</v>
      </c>
      <c r="E130" s="113"/>
      <c r="F130" s="118"/>
      <c r="G130" s="102"/>
      <c r="H130" s="97" t="s">
        <v>13</v>
      </c>
      <c r="I130" s="102">
        <f t="shared" si="11"/>
        <v>1</v>
      </c>
      <c r="J130" s="102">
        <f t="shared" si="12"/>
        <v>0</v>
      </c>
      <c r="K130" s="102">
        <f t="shared" si="13"/>
        <v>0</v>
      </c>
      <c r="L130" s="88">
        <f t="shared" si="10"/>
        <v>1</v>
      </c>
      <c r="M130" s="86"/>
    </row>
    <row r="131" spans="1:14" s="70" customFormat="1" ht="41.25" customHeight="1" x14ac:dyDescent="0.3">
      <c r="A131" s="133">
        <v>118</v>
      </c>
      <c r="B131" s="125" t="s">
        <v>287</v>
      </c>
      <c r="C131" s="125"/>
      <c r="D131" s="113">
        <v>6821</v>
      </c>
      <c r="E131" s="113"/>
      <c r="F131" s="118"/>
      <c r="G131" s="102"/>
      <c r="H131" s="97" t="s">
        <v>13</v>
      </c>
      <c r="I131" s="102">
        <f t="shared" si="11"/>
        <v>1</v>
      </c>
      <c r="J131" s="102">
        <f t="shared" si="12"/>
        <v>0</v>
      </c>
      <c r="K131" s="102">
        <f t="shared" si="13"/>
        <v>0</v>
      </c>
      <c r="L131" s="88">
        <f t="shared" si="10"/>
        <v>1</v>
      </c>
      <c r="M131" s="86"/>
    </row>
    <row r="132" spans="1:14" ht="25.5" hidden="1" customHeight="1" x14ac:dyDescent="0.25">
      <c r="A132" s="133"/>
      <c r="B132" s="134"/>
      <c r="C132" s="135"/>
      <c r="D132" s="134"/>
      <c r="E132" s="134"/>
      <c r="F132" s="134"/>
      <c r="G132" s="134"/>
      <c r="H132" s="136"/>
      <c r="I132" s="137">
        <f>SUM(I14:I131)</f>
        <v>77</v>
      </c>
      <c r="J132" s="137">
        <f t="shared" ref="J132:L132" si="14">SUM(J14:J131)</f>
        <v>10</v>
      </c>
      <c r="K132" s="137">
        <f t="shared" si="14"/>
        <v>22</v>
      </c>
      <c r="L132" s="137">
        <f t="shared" si="14"/>
        <v>87</v>
      </c>
      <c r="M132" s="87"/>
    </row>
    <row r="133" spans="1:14" ht="50.25" customHeight="1" x14ac:dyDescent="0.25">
      <c r="A133" s="71"/>
      <c r="D133" s="3"/>
      <c r="F133" s="56" t="s">
        <v>206</v>
      </c>
      <c r="G133" s="56"/>
      <c r="H133" s="47">
        <f t="shared" ref="H133" si="15">COUNTIF(H14:H131,"P")</f>
        <v>77</v>
      </c>
      <c r="K133" s="126"/>
      <c r="L133" s="93"/>
      <c r="N133" s="2">
        <f>2407-I132</f>
        <v>2330</v>
      </c>
    </row>
    <row r="134" spans="1:14" ht="50.25" hidden="1" customHeight="1" x14ac:dyDescent="0.25">
      <c r="A134" s="59"/>
      <c r="D134" s="3"/>
      <c r="F134" s="57" t="s">
        <v>209</v>
      </c>
      <c r="G134" s="56"/>
      <c r="H134" s="47">
        <v>78</v>
      </c>
      <c r="K134" s="47"/>
    </row>
    <row r="135" spans="1:14" ht="46.5" hidden="1" customHeight="1" x14ac:dyDescent="0.25">
      <c r="A135" s="71"/>
      <c r="D135" s="3"/>
      <c r="F135" s="56" t="s">
        <v>222</v>
      </c>
      <c r="G135" s="56"/>
      <c r="H135" s="58">
        <f t="shared" ref="H135" si="16">H134-H133</f>
        <v>1</v>
      </c>
    </row>
    <row r="136" spans="1:14" ht="48.75" customHeight="1" x14ac:dyDescent="0.25"/>
  </sheetData>
  <autoFilter ref="A13:N135">
    <filterColumn colId="7">
      <filters>
        <filter val="77"/>
        <filter val="P"/>
      </filters>
    </filterColumn>
  </autoFilter>
  <mergeCells count="11">
    <mergeCell ref="G12:G13"/>
    <mergeCell ref="H12:L12"/>
    <mergeCell ref="A2:L2"/>
    <mergeCell ref="A3:L3"/>
    <mergeCell ref="A4:L4"/>
    <mergeCell ref="A12:A13"/>
    <mergeCell ref="B12:B13"/>
    <mergeCell ref="C12:C13"/>
    <mergeCell ref="D12:D13"/>
    <mergeCell ref="E12:E13"/>
    <mergeCell ref="F12:F13"/>
  </mergeCells>
  <pageMargins left="0.17" right="0.17" top="0.34" bottom="0.23" header="0.24" footer="0.23"/>
  <pageSetup paperSize="9" scale="49" orientation="landscape" r:id="rId1"/>
  <rowBreaks count="5" manualBreakCount="5">
    <brk id="28" max="41" man="1"/>
    <brk id="45" max="41" man="1"/>
    <brk id="68" max="41" man="1"/>
    <brk id="87" max="41" man="1"/>
    <brk id="107" max="41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35"/>
  <sheetViews>
    <sheetView topLeftCell="A7" workbookViewId="0">
      <selection activeCell="C13" sqref="C13"/>
    </sheetView>
  </sheetViews>
  <sheetFormatPr defaultRowHeight="15" x14ac:dyDescent="0.25"/>
  <sheetData>
    <row r="4" spans="3:6" x14ac:dyDescent="0.25">
      <c r="C4">
        <f>27+25+26+23+15+12+25+27+26+19+22+13+27+20+23+25+23+26+26</f>
        <v>430</v>
      </c>
      <c r="E4">
        <f>28+27+20</f>
        <v>75</v>
      </c>
      <c r="F4">
        <v>1</v>
      </c>
    </row>
    <row r="5" spans="3:6" x14ac:dyDescent="0.25">
      <c r="C5">
        <f>26+17+27+26+26+27+26+14</f>
        <v>189</v>
      </c>
      <c r="E5">
        <f>29+27+22</f>
        <v>78</v>
      </c>
      <c r="F5">
        <v>2</v>
      </c>
    </row>
    <row r="6" spans="3:6" x14ac:dyDescent="0.25">
      <c r="C6">
        <f>26+26+25+20+21+26+20+26+19+24+24+13+26+24+26+27+23+23+25+25+24</f>
        <v>493</v>
      </c>
      <c r="E6">
        <f>29+27+22</f>
        <v>78</v>
      </c>
      <c r="F6">
        <v>3</v>
      </c>
    </row>
    <row r="7" spans="3:6" x14ac:dyDescent="0.25">
      <c r="C7">
        <f>27+24+25+26+26+26+26+26+24+19+25</f>
        <v>274</v>
      </c>
      <c r="E7">
        <f>29+27+22</f>
        <v>78</v>
      </c>
      <c r="F7">
        <v>4</v>
      </c>
    </row>
    <row r="8" spans="3:6" x14ac:dyDescent="0.25">
      <c r="C8">
        <f>25+25+23+23+26+26+11+18+25+20+22+25+15+23+18+23+27+25+26+6+23+17</f>
        <v>472</v>
      </c>
      <c r="E8">
        <f>29+27+22</f>
        <v>78</v>
      </c>
      <c r="F8">
        <v>5</v>
      </c>
    </row>
    <row r="9" spans="3:6" x14ac:dyDescent="0.25">
      <c r="C9">
        <f>23+17+26+26+19+17+25+18+21+21+21</f>
        <v>234</v>
      </c>
      <c r="E9">
        <f>29+27+22</f>
        <v>78</v>
      </c>
      <c r="F9">
        <v>6</v>
      </c>
    </row>
    <row r="10" spans="3:6" x14ac:dyDescent="0.25">
      <c r="C10">
        <f>6+22+21+22+24+15+23+15+27+26+24+7+26+25+25+16+17+7+6</f>
        <v>354</v>
      </c>
      <c r="E10">
        <f>28+27+22</f>
        <v>77</v>
      </c>
      <c r="F10">
        <v>7</v>
      </c>
    </row>
    <row r="11" spans="3:6" x14ac:dyDescent="0.25">
      <c r="E11">
        <f>28+27+22</f>
        <v>77</v>
      </c>
      <c r="F11">
        <v>8</v>
      </c>
    </row>
    <row r="12" spans="3:6" x14ac:dyDescent="0.25">
      <c r="C12">
        <f>SUM(C4:C10)</f>
        <v>2446</v>
      </c>
      <c r="E12" s="95">
        <f>29+27+21</f>
        <v>77</v>
      </c>
      <c r="F12" s="95">
        <v>9</v>
      </c>
    </row>
    <row r="13" spans="3:6" x14ac:dyDescent="0.25">
      <c r="C13">
        <v>2404</v>
      </c>
      <c r="E13">
        <f>29+27+22</f>
        <v>78</v>
      </c>
      <c r="F13">
        <v>10</v>
      </c>
    </row>
    <row r="14" spans="3:6" x14ac:dyDescent="0.25">
      <c r="C14">
        <f>+C13-C12</f>
        <v>-42</v>
      </c>
      <c r="E14">
        <f>29+27+22</f>
        <v>78</v>
      </c>
      <c r="F14">
        <v>11</v>
      </c>
    </row>
    <row r="15" spans="3:6" x14ac:dyDescent="0.25">
      <c r="E15">
        <f>29+27+22</f>
        <v>78</v>
      </c>
      <c r="F15">
        <v>12</v>
      </c>
    </row>
    <row r="16" spans="3:6" x14ac:dyDescent="0.25">
      <c r="E16">
        <f>29+27+22</f>
        <v>78</v>
      </c>
      <c r="F16">
        <v>13</v>
      </c>
    </row>
    <row r="17" spans="5:6" x14ac:dyDescent="0.25">
      <c r="E17">
        <f>29+27+22</f>
        <v>78</v>
      </c>
      <c r="F17">
        <v>14</v>
      </c>
    </row>
    <row r="18" spans="5:6" x14ac:dyDescent="0.25">
      <c r="E18">
        <f>28+27+21</f>
        <v>76</v>
      </c>
      <c r="F18">
        <v>15</v>
      </c>
    </row>
    <row r="19" spans="5:6" x14ac:dyDescent="0.25">
      <c r="E19">
        <f>29+27+23</f>
        <v>79</v>
      </c>
      <c r="F19">
        <v>16</v>
      </c>
    </row>
    <row r="20" spans="5:6" x14ac:dyDescent="0.25">
      <c r="E20">
        <f>29+27+22</f>
        <v>78</v>
      </c>
      <c r="F20">
        <v>17</v>
      </c>
    </row>
    <row r="21" spans="5:6" x14ac:dyDescent="0.25">
      <c r="E21">
        <f>29+27+22</f>
        <v>78</v>
      </c>
      <c r="F21">
        <v>18</v>
      </c>
    </row>
    <row r="22" spans="5:6" x14ac:dyDescent="0.25">
      <c r="E22">
        <f>29+27+22</f>
        <v>78</v>
      </c>
      <c r="F22">
        <v>19</v>
      </c>
    </row>
    <row r="23" spans="5:6" x14ac:dyDescent="0.25">
      <c r="E23">
        <f>29+27+22</f>
        <v>78</v>
      </c>
      <c r="F23">
        <v>20</v>
      </c>
    </row>
    <row r="24" spans="5:6" x14ac:dyDescent="0.25">
      <c r="E24">
        <f>29+27+22</f>
        <v>78</v>
      </c>
      <c r="F24">
        <v>21</v>
      </c>
    </row>
    <row r="25" spans="5:6" x14ac:dyDescent="0.25">
      <c r="E25">
        <f>28+27+22</f>
        <v>77</v>
      </c>
      <c r="F25">
        <v>22</v>
      </c>
    </row>
    <row r="26" spans="5:6" x14ac:dyDescent="0.25">
      <c r="E26">
        <f>29+27+22</f>
        <v>78</v>
      </c>
      <c r="F26">
        <v>23</v>
      </c>
    </row>
    <row r="27" spans="5:6" x14ac:dyDescent="0.25">
      <c r="E27">
        <f>29+27+22</f>
        <v>78</v>
      </c>
      <c r="F27">
        <v>24</v>
      </c>
    </row>
    <row r="28" spans="5:6" x14ac:dyDescent="0.25">
      <c r="E28">
        <f>29+27+22</f>
        <v>78</v>
      </c>
      <c r="F28">
        <v>25</v>
      </c>
    </row>
    <row r="29" spans="5:6" x14ac:dyDescent="0.25">
      <c r="E29">
        <f>28+27+21</f>
        <v>76</v>
      </c>
      <c r="F29">
        <v>26</v>
      </c>
    </row>
    <row r="30" spans="5:6" x14ac:dyDescent="0.25">
      <c r="E30">
        <f>29+27+22</f>
        <v>78</v>
      </c>
      <c r="F30">
        <v>27</v>
      </c>
    </row>
    <row r="31" spans="5:6" x14ac:dyDescent="0.25">
      <c r="E31">
        <f>29+27+22</f>
        <v>78</v>
      </c>
      <c r="F31">
        <v>28</v>
      </c>
    </row>
    <row r="32" spans="5:6" x14ac:dyDescent="0.25">
      <c r="E32">
        <f>28+27+22</f>
        <v>77</v>
      </c>
      <c r="F32">
        <v>29</v>
      </c>
    </row>
    <row r="33" spans="5:6" x14ac:dyDescent="0.25">
      <c r="E33">
        <f>29+27+21</f>
        <v>77</v>
      </c>
      <c r="F33">
        <v>30</v>
      </c>
    </row>
    <row r="34" spans="5:6" x14ac:dyDescent="0.25">
      <c r="E34">
        <f>29+27+22</f>
        <v>78</v>
      </c>
      <c r="F34">
        <v>31</v>
      </c>
    </row>
    <row r="35" spans="5:6" x14ac:dyDescent="0.25">
      <c r="E35">
        <f>SUM(E4:E34)</f>
        <v>2406</v>
      </c>
      <c r="F35">
        <f>+E35-2407</f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Final</vt:lpstr>
      <vt:lpstr>MUSTER ROLL</vt:lpstr>
      <vt:lpstr>ACTUAL COPY</vt:lpstr>
      <vt:lpstr>NH JAN 23</vt:lpstr>
      <vt:lpstr>Sheet1</vt:lpstr>
      <vt:lpstr>'ACTUAL COPY'!Print_Area</vt:lpstr>
      <vt:lpstr>Final!Print_Area</vt:lpstr>
      <vt:lpstr>'MUSTER ROLL'!Print_Area</vt:lpstr>
      <vt:lpstr>'NH JAN 23'!Print_Area</vt:lpstr>
      <vt:lpstr>'ACTUAL COPY'!Print_Titles</vt:lpstr>
      <vt:lpstr>Final!Print_Titles</vt:lpstr>
      <vt:lpstr>'MUSTER ROLL'!Print_Titles</vt:lpstr>
      <vt:lpstr>'NH JAN 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 Pandey</dc:creator>
  <cp:lastModifiedBy>Noor Sahu</cp:lastModifiedBy>
  <cp:lastPrinted>2023-01-14T05:37:42Z</cp:lastPrinted>
  <dcterms:created xsi:type="dcterms:W3CDTF">2018-07-11T10:57:56Z</dcterms:created>
  <dcterms:modified xsi:type="dcterms:W3CDTF">2023-02-15T11:28:04Z</dcterms:modified>
</cp:coreProperties>
</file>